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70" tabRatio="932" activeTab="0"/>
  </bookViews>
  <sheets>
    <sheet name="TR_R" sheetId="1" r:id="rId1"/>
    <sheet name="OE_R" sheetId="2" r:id="rId2"/>
    <sheet name="SW_R" sheetId="3" r:id="rId3"/>
    <sheet name="EB_R" sheetId="4" r:id="rId4"/>
    <sheet name="PF_R" sheetId="5" r:id="rId5"/>
    <sheet name="SE_R" sheetId="6" r:id="rId6"/>
    <sheet name="PS_R" sheetId="7" r:id="rId7"/>
    <sheet name="DRL_R" sheetId="8" r:id="rId8"/>
    <sheet name="ODE_R" sheetId="9" r:id="rId9"/>
    <sheet name="SW_FTE" sheetId="10" r:id="rId10"/>
    <sheet name="EB_FTE" sheetId="11" r:id="rId11"/>
    <sheet name="PH_R" sheetId="12" r:id="rId12"/>
    <sheet name="X-Ray" sheetId="13" r:id="rId13"/>
  </sheets>
  <definedNames>
    <definedName name="\a">#REF!</definedName>
    <definedName name="\q">#REF!</definedName>
    <definedName name="BK3.121">#REF!</definedName>
    <definedName name="BK3.122">#REF!</definedName>
    <definedName name="BK3.123">#REF!</definedName>
    <definedName name="BK3.124">#REF!</definedName>
    <definedName name="BK3.125">#REF!</definedName>
    <definedName name="BK3.126">#REF!</definedName>
    <definedName name="BK3.127">#REF!</definedName>
    <definedName name="BK3.128">#REF!</definedName>
    <definedName name="BK3.129">#REF!</definedName>
    <definedName name="BK3.130">#REF!</definedName>
    <definedName name="BK3.131">#REF!</definedName>
    <definedName name="BK3.132">#REF!</definedName>
    <definedName name="BK3.133">#REF!</definedName>
    <definedName name="BK3.134">#REF!</definedName>
    <definedName name="BK3.135">#REF!</definedName>
    <definedName name="BK3.136">#REF!</definedName>
    <definedName name="BK3.137">#REF!</definedName>
    <definedName name="BK3.138">#REF!</definedName>
    <definedName name="BK3.139">#REF!</definedName>
    <definedName name="BK3.140">#REF!</definedName>
    <definedName name="BK3.141">#REF!</definedName>
    <definedName name="BK3.142">#REF!</definedName>
    <definedName name="BK3.143">#REF!</definedName>
    <definedName name="BK3.144">#REF!</definedName>
    <definedName name="CCHEADING">#REF!</definedName>
  </definedNames>
  <calcPr fullCalcOnLoad="1"/>
</workbook>
</file>

<file path=xl/sharedStrings.xml><?xml version="1.0" encoding="utf-8"?>
<sst xmlns="http://schemas.openxmlformats.org/spreadsheetml/2006/main" count="440" uniqueCount="166">
  <si>
    <t>BK3.121</t>
  </si>
  <si>
    <t>GROSS</t>
  </si>
  <si>
    <t>PER</t>
  </si>
  <si>
    <t>REVENUE</t>
  </si>
  <si>
    <t>U O M</t>
  </si>
  <si>
    <t>EXPENSE</t>
  </si>
  <si>
    <t>BK3.125</t>
  </si>
  <si>
    <t>SALARIES</t>
  </si>
  <si>
    <t>BK3.127</t>
  </si>
  <si>
    <t>EMPLOYEE</t>
  </si>
  <si>
    <t>BENEFITS</t>
  </si>
  <si>
    <t>BK3.129</t>
  </si>
  <si>
    <t>PRO</t>
  </si>
  <si>
    <t>FEES</t>
  </si>
  <si>
    <t>BK3.131</t>
  </si>
  <si>
    <t>SUPPLIES</t>
  </si>
  <si>
    <t>BK3.133</t>
  </si>
  <si>
    <t>PURCHASED</t>
  </si>
  <si>
    <t>SERVICES</t>
  </si>
  <si>
    <t>BK3.135</t>
  </si>
  <si>
    <t>DEPRE/RENT</t>
  </si>
  <si>
    <t>LEASE</t>
  </si>
  <si>
    <t>BK3.137</t>
  </si>
  <si>
    <t>OTHER DIR.</t>
  </si>
  <si>
    <t>BK3.139</t>
  </si>
  <si>
    <t>F T E's</t>
  </si>
  <si>
    <t>F T E</t>
  </si>
  <si>
    <t>BK3.141</t>
  </si>
  <si>
    <t>BK3.143</t>
  </si>
  <si>
    <t>PAID</t>
  </si>
  <si>
    <t>HOURS</t>
  </si>
  <si>
    <t>LICNO</t>
  </si>
  <si>
    <t>HOSPITAL</t>
  </si>
  <si>
    <t>Page</t>
  </si>
  <si>
    <t>DIAGNOSTIC RADIOLOGY (ACCOUNT 7140)</t>
  </si>
  <si>
    <t>SALARIES &amp; WAGES / FTE</t>
  </si>
  <si>
    <t>EMPLOYEE BENEFITS / FTE</t>
  </si>
  <si>
    <t>TOTAL REVENUE / RVU</t>
  </si>
  <si>
    <t>SALARIES AND WAGES /RVU</t>
  </si>
  <si>
    <t>EMPLOYEE BENEFITS /RVU</t>
  </si>
  <si>
    <t>PROFESSIONAL FEES /RVU</t>
  </si>
  <si>
    <t>SUPPLIES EXPENSE /RVU</t>
  </si>
  <si>
    <t>PURCHASED SERVICES /RVU</t>
  </si>
  <si>
    <t>DEPRECIATION/RENTAL/LEASE /RVU</t>
  </si>
  <si>
    <t>OTHER DIRECT EXPENSES /RVU</t>
  </si>
  <si>
    <t>PAID HOURS / RVU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</si>
  <si>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</si>
  <si>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</si>
  <si>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</si>
  <si>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</si>
  <si>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</si>
  <si>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</si>
  <si>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</si>
  <si>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</si>
  <si>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</si>
  <si>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</si>
  <si>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</si>
  <si>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</si>
  <si>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</si>
  <si>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</si>
  <si>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</si>
  <si>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</si>
  <si>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</si>
  <si>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</si>
  <si>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</si>
  <si>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TOTAL OPERATING EXP/ RVU</t>
  </si>
  <si>
    <t>OPERATING</t>
  </si>
  <si>
    <t>%</t>
  </si>
  <si>
    <t>CHANGE</t>
  </si>
  <si>
    <t>AUBURN REGIONAL MEDICAL CENTER</t>
  </si>
  <si>
    <t>CAPITAL MEDICAL CENTER</t>
  </si>
  <si>
    <t>CASCADE MEDICAL CENTER</t>
  </si>
  <si>
    <t>CASCADE VALLEY HOSPITAL</t>
  </si>
  <si>
    <t>CENTRAL WASHINGTON HOSPITAL</t>
  </si>
  <si>
    <t>COLUMBIA BASIN HOSPITAL</t>
  </si>
  <si>
    <t>COULEE COMMUNITY HOSPITAL</t>
  </si>
  <si>
    <t>DAYTON GENERAL HOSPITAL</t>
  </si>
  <si>
    <t>DEACONESS MEDICAL CENTER</t>
  </si>
  <si>
    <t>EAST ADAMS RURAL HOSPITAL</t>
  </si>
  <si>
    <t>EVERGREEN HOSPITAL MEDICAL CENTER</t>
  </si>
  <si>
    <t>FERRY COUNTY MEMORIAL HOSPITAL</t>
  </si>
  <si>
    <t>FORKS COMMUNITY HOSPITAL</t>
  </si>
  <si>
    <t>GARFIELD COUNTY MEMORIAL HOSPITAL</t>
  </si>
  <si>
    <t>GOOD SAMARITAN HOSPITAL</t>
  </si>
  <si>
    <t>GRAYS HARBOR COMMUNITY HOSPITAL</t>
  </si>
  <si>
    <t>GROUP HEALTH CENTRAL</t>
  </si>
  <si>
    <t>GROUP HEALTH EASTSIDE</t>
  </si>
  <si>
    <t>HARBORVIEW MEDICAL CENTER</t>
  </si>
  <si>
    <t>ISLAND HOSPITAL</t>
  </si>
  <si>
    <t>KENNEWICK GENERAL HOSPITAL</t>
  </si>
  <si>
    <t>KITTITAS VALLEY HOSPITAL</t>
  </si>
  <si>
    <t>KLICKITAT VALLEY HOSPITAL</t>
  </si>
  <si>
    <t>LAKE CHELAN COMMUNITY HOSPITAL</t>
  </si>
  <si>
    <t>LINCOLN HOSPITAL</t>
  </si>
  <si>
    <t>LOURDES MEDICAL CENTER</t>
  </si>
  <si>
    <t>MASON GENERAL HOSPITAL</t>
  </si>
  <si>
    <t>MORTON GENERAL HOSPITAL</t>
  </si>
  <si>
    <t>NEWPORT COMMUNITY HOSPITAL</t>
  </si>
  <si>
    <t>NORTH VALLEY HOSPITAL</t>
  </si>
  <si>
    <t>OCEAN BEACH HOSPITAL</t>
  </si>
  <si>
    <t>ODESSA MEMORIAL HOSPITAL</t>
  </si>
  <si>
    <t>OTHELLO COMMUNITY HOSPITAL</t>
  </si>
  <si>
    <t>OVERLAKE HOSPITAL MEDICAL CENTER</t>
  </si>
  <si>
    <t>PEACEHEALTH SAINT JOHN MEDICAL CENTER</t>
  </si>
  <si>
    <t>PROSSER MEMORIAL HOSPITAL</t>
  </si>
  <si>
    <t>PROVIDENCE CENTRALIA HOSPITAL</t>
  </si>
  <si>
    <t>PROVIDENCE SAINT PETER HOSPITAL</t>
  </si>
  <si>
    <t>SAINT CLARE HOSPITAL</t>
  </si>
  <si>
    <t>SAINT JOSEPH MEDICAL CENTER</t>
  </si>
  <si>
    <t>SAMARITAN HOSPITAL</t>
  </si>
  <si>
    <t>SKYLINE HOSPITAL</t>
  </si>
  <si>
    <t>SOUTHWEST WASHINGTON MEDICAL CENTER</t>
  </si>
  <si>
    <t>SUNNYSIDE COMMUNITY HOSPITAL</t>
  </si>
  <si>
    <t>TACOMA GENERAL ALLENMORE HOSPITAL</t>
  </si>
  <si>
    <t>TRI-STATE MEMORIAL HOSPITAL</t>
  </si>
  <si>
    <t>VALLEY GENERAL HOSPITAL</t>
  </si>
  <si>
    <t>VALLEY HOSPITAL AND MEDICAL CENTER</t>
  </si>
  <si>
    <t>VALLEY MEDICAL CENTER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</si>
  <si>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</si>
  <si>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</si>
  <si>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</si>
  <si>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</si>
  <si>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</si>
  <si>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</si>
  <si>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SEATTLE CANCER CARE ALLIANCE</t>
  </si>
  <si>
    <t>TOPPENISH COMMUNITY HOSPITAL</t>
  </si>
  <si>
    <t>SKAGIT VALLEY HOSPITAL</t>
  </si>
  <si>
    <t>UNITED GENERAL HOSPITAL</t>
  </si>
  <si>
    <t>SNOQUALMIE VALLEY HOSPITAL</t>
  </si>
  <si>
    <t>BHC FAIRFAX HOSPITAL</t>
  </si>
  <si>
    <t>DEER PARK HOSPITAL</t>
  </si>
  <si>
    <t>HARRISON MEDICAL CENTER</t>
  </si>
  <si>
    <t>HIGHLINE MEDICAL CENTER</t>
  </si>
  <si>
    <t>JEFFERSON HEALTHCARE HOSPITAL</t>
  </si>
  <si>
    <t>KINDRED HOSPITAL - SEATTLE</t>
  </si>
  <si>
    <t>LEGACY SALMON CREEK HOSPITAL</t>
  </si>
  <si>
    <t>MARK REED HOSPITAL</t>
  </si>
  <si>
    <t>MID VALLEY HOSPITAL</t>
  </si>
  <si>
    <t>NORTHWEST HOSPITAL &amp; MEDICAL CENTER</t>
  </si>
  <si>
    <t>OLYMPIC MEDICAL CENTER</t>
  </si>
  <si>
    <t>PULLMAN REGIONAL HOSPITAL</t>
  </si>
  <si>
    <t>SAINT LUKES REHABILIATION INSTITUTE</t>
  </si>
  <si>
    <t>UNIVERSITY OF WASHINGTON MEDICAL CENTER</t>
  </si>
  <si>
    <t>OKANOGAN-DOUGLAS DISTRICT HOSPITAL</t>
  </si>
  <si>
    <t>SWEDISH HEALTH SERVICES</t>
  </si>
  <si>
    <t>ENUMCLAW REGIONAL HOSPITAL</t>
  </si>
  <si>
    <t>LOURDES COUNSELING CENTER</t>
  </si>
  <si>
    <t>MARY BRIDGE CHILDRENS HEALTH CENTER</t>
  </si>
  <si>
    <t>PEACEHEALTH SAINT JOSEPH HOSPITAL</t>
  </si>
  <si>
    <t>PROVIDENCE HOLY FAMILY HOSPITAL</t>
  </si>
  <si>
    <t>PROVIDENCE MOUNT CARMEL HOSPITAL</t>
  </si>
  <si>
    <t>PROVIDENCE REGIONAL MEDICAL CENTER EVERETT</t>
  </si>
  <si>
    <t>PROVIDENCE SACRED HEART MEDICAL CENTER</t>
  </si>
  <si>
    <t>PROVIDENCE SAINT JOSEPHS HOSPITAL</t>
  </si>
  <si>
    <t>PROVIDENCE SAINT MARY MEDICAL CENTER</t>
  </si>
  <si>
    <t>QUINCY VALLEY MEDICAL CENTER</t>
  </si>
  <si>
    <t>REGIONAL HOSP. FOR RESP. &amp; COMPLEX CARE</t>
  </si>
  <si>
    <t>SAINT FRANCIS COMMUNITY HOSPITAL</t>
  </si>
  <si>
    <t>SEATTLE CHILDRENS HOSPITAL</t>
  </si>
  <si>
    <t>SWEDISH MEDICAL CENTER CHERRY HILL</t>
  </si>
  <si>
    <t>WENATCHEE VALLEY MEDICAL CENTER</t>
  </si>
  <si>
    <t>YAKIMA REGIONAL MEDICAL AND CARDIAC CENTER</t>
  </si>
  <si>
    <t>KADLEC REGIONAL MEDICAL CENTER</t>
  </si>
  <si>
    <t>NAVOS</t>
  </si>
  <si>
    <t>SWEDISH EDMONDS</t>
  </si>
  <si>
    <t>SAINT ANTHONY HOSPITAL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</si>
</sst>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37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  <protection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39" fontId="0" fillId="0" borderId="0" xfId="0" applyNumberFormat="1" applyAlignment="1">
      <alignment/>
    </xf>
    <xf numFmtId="37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2" fillId="0" borderId="0" xfId="55">
      <alignment/>
      <protection/>
    </xf>
    <xf numFmtId="39" fontId="2" fillId="0" borderId="0" xfId="55" applyNumberFormat="1">
      <alignment/>
      <protection/>
    </xf>
    <xf numFmtId="37" fontId="2" fillId="0" borderId="0" xfId="55" applyNumberFormat="1">
      <alignment/>
      <protection/>
    </xf>
    <xf numFmtId="39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EP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0.125" style="0" customWidth="1"/>
    <col min="4" max="4" width="10.875" style="0" bestFit="1" customWidth="1"/>
    <col min="5" max="5" width="9.875" style="0" bestFit="1" customWidth="1"/>
    <col min="7" max="7" width="10.875" style="0" bestFit="1" customWidth="1"/>
    <col min="8" max="8" width="9.875" style="0" bestFit="1" customWidth="1"/>
    <col min="9" max="9" width="8.875" style="0" bestFit="1" customWidth="1"/>
    <col min="10" max="10" width="2.625" style="0" customWidth="1"/>
    <col min="11" max="11" width="8.125" style="0" bestFit="1" customWidth="1"/>
  </cols>
  <sheetData>
    <row r="1" spans="1:10" ht="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1" ht="1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ht="12">
      <c r="A3" s="5"/>
      <c r="B3" s="5"/>
      <c r="C3" s="5"/>
      <c r="D3" s="5"/>
      <c r="E3" s="5"/>
      <c r="F3" s="4"/>
      <c r="G3" s="5"/>
      <c r="H3" s="5"/>
      <c r="I3" s="5"/>
      <c r="J3" s="5"/>
      <c r="K3">
        <v>256</v>
      </c>
    </row>
    <row r="4" spans="1:10" ht="1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0" ht="12">
      <c r="A5" s="4" t="s">
        <v>37</v>
      </c>
      <c r="B5" s="5"/>
      <c r="C5" s="5"/>
      <c r="D5" s="5"/>
      <c r="E5" s="5"/>
      <c r="F5" s="5"/>
      <c r="G5" s="5"/>
      <c r="H5" s="5"/>
      <c r="I5" s="5"/>
      <c r="J5" s="5"/>
    </row>
    <row r="7" spans="5:9" ht="12">
      <c r="E7" s="14">
        <f>ROUND(+'X-Ray'!D5,0)</f>
        <v>2008</v>
      </c>
      <c r="F7" s="3">
        <f>+E7</f>
        <v>2008</v>
      </c>
      <c r="G7" s="3"/>
      <c r="H7" s="1">
        <f>+F7+1</f>
        <v>2009</v>
      </c>
      <c r="I7" s="3">
        <f>+H7</f>
        <v>2009</v>
      </c>
    </row>
    <row r="8" spans="1:11" ht="12">
      <c r="A8" s="3"/>
      <c r="B8" s="3"/>
      <c r="C8" s="3"/>
      <c r="D8" s="1" t="s">
        <v>1</v>
      </c>
      <c r="F8" s="1" t="s">
        <v>2</v>
      </c>
      <c r="G8" s="1" t="s">
        <v>1</v>
      </c>
      <c r="I8" s="1" t="s">
        <v>2</v>
      </c>
      <c r="J8" s="1"/>
      <c r="K8" s="3" t="s">
        <v>67</v>
      </c>
    </row>
    <row r="9" spans="1:11" ht="12">
      <c r="A9" s="3"/>
      <c r="B9" s="3" t="s">
        <v>31</v>
      </c>
      <c r="C9" s="3" t="s">
        <v>32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3" t="s">
        <v>68</v>
      </c>
    </row>
    <row r="10" spans="2:11" ht="12">
      <c r="B10">
        <f>+'X-Ray'!A5</f>
        <v>1</v>
      </c>
      <c r="C10" t="str">
        <f>+'X-Ray'!B5</f>
        <v>SWEDISH HEALTH SERVICES</v>
      </c>
      <c r="D10" s="2">
        <f>ROUND(+'X-Ray'!S5,0)</f>
        <v>93386184</v>
      </c>
      <c r="E10" s="2">
        <f>ROUND(+'X-Ray'!F5,0)</f>
        <v>554810</v>
      </c>
      <c r="F10" s="7">
        <f>IF(D10=0,"",IF(E10=0,"",ROUND(D10/E10,2)))</f>
        <v>168.32</v>
      </c>
      <c r="G10" s="2">
        <f>ROUND(+'X-Ray'!S105,0)</f>
        <v>98156421</v>
      </c>
      <c r="H10" s="2">
        <f>ROUND(+'X-Ray'!F105,0)</f>
        <v>502037</v>
      </c>
      <c r="I10" s="7">
        <f>IF(G10=0,"",IF(H10=0,"",ROUND(G10/H10,2)))</f>
        <v>195.52</v>
      </c>
      <c r="J10" s="7"/>
      <c r="K10" s="8">
        <f>IF(D10=0,"",IF(E10=0,"",IF(G10=0,"",IF(H10=0,"",ROUND(I10/F10-1,4)))))</f>
        <v>0.1616</v>
      </c>
    </row>
    <row r="11" spans="2:11" ht="12">
      <c r="B11">
        <f>+'X-Ray'!A6</f>
        <v>3</v>
      </c>
      <c r="C11" t="str">
        <f>+'X-Ray'!B6</f>
        <v>SWEDISH MEDICAL CENTER CHERRY HILL</v>
      </c>
      <c r="D11" s="2">
        <f>ROUND(+'X-Ray'!S6,0)</f>
        <v>67674086</v>
      </c>
      <c r="E11" s="2">
        <f>ROUND(+'X-Ray'!F6,0)</f>
        <v>703539</v>
      </c>
      <c r="F11" s="7">
        <f aca="true" t="shared" si="0" ref="F11:F74">IF(D11=0,"",IF(E11=0,"",ROUND(D11/E11,2)))</f>
        <v>96.19</v>
      </c>
      <c r="G11" s="2">
        <f>ROUND(+'X-Ray'!S106,0)</f>
        <v>77919293</v>
      </c>
      <c r="H11" s="2">
        <f>ROUND(+'X-Ray'!F106,0)</f>
        <v>732809</v>
      </c>
      <c r="I11" s="7">
        <f aca="true" t="shared" si="1" ref="I11:I74">IF(G11=0,"",IF(H11=0,"",ROUND(G11/H11,2)))</f>
        <v>106.33</v>
      </c>
      <c r="J11" s="7"/>
      <c r="K11" s="8">
        <f aca="true" t="shared" si="2" ref="K11:K74">IF(D11=0,"",IF(E11=0,"",IF(G11=0,"",IF(H11=0,"",ROUND(I11/F11-1,4)))))</f>
        <v>0.1054</v>
      </c>
    </row>
    <row r="12" spans="2:11" ht="12">
      <c r="B12">
        <f>+'X-Ray'!A7</f>
        <v>8</v>
      </c>
      <c r="C12" t="str">
        <f>+'X-Ray'!B7</f>
        <v>KLICKITAT VALLEY HOSPITAL</v>
      </c>
      <c r="D12" s="2">
        <f>ROUND(+'X-Ray'!S7,0)</f>
        <v>1517046</v>
      </c>
      <c r="E12" s="2">
        <f>ROUND(+'X-Ray'!F7,0)</f>
        <v>4545</v>
      </c>
      <c r="F12" s="7">
        <f t="shared" si="0"/>
        <v>333.78</v>
      </c>
      <c r="G12" s="2">
        <f>ROUND(+'X-Ray'!S107,0)</f>
        <v>1572897</v>
      </c>
      <c r="H12" s="2">
        <f>ROUND(+'X-Ray'!F107,0)</f>
        <v>4431</v>
      </c>
      <c r="I12" s="7">
        <f t="shared" si="1"/>
        <v>354.98</v>
      </c>
      <c r="J12" s="7"/>
      <c r="K12" s="8">
        <f t="shared" si="2"/>
        <v>0.0635</v>
      </c>
    </row>
    <row r="13" spans="2:11" ht="12">
      <c r="B13">
        <f>+'X-Ray'!A8</f>
        <v>10</v>
      </c>
      <c r="C13" t="str">
        <f>+'X-Ray'!B8</f>
        <v>VIRGINIA MASON MEDICAL CENTER</v>
      </c>
      <c r="D13" s="2">
        <f>ROUND(+'X-Ray'!S8,0)</f>
        <v>60847321</v>
      </c>
      <c r="E13" s="2">
        <f>ROUND(+'X-Ray'!F8,0)</f>
        <v>175902</v>
      </c>
      <c r="F13" s="7">
        <f t="shared" si="0"/>
        <v>345.92</v>
      </c>
      <c r="G13" s="2">
        <f>ROUND(+'X-Ray'!S108,0)</f>
        <v>69808507</v>
      </c>
      <c r="H13" s="2">
        <f>ROUND(+'X-Ray'!F108,0)</f>
        <v>183371</v>
      </c>
      <c r="I13" s="7">
        <f t="shared" si="1"/>
        <v>380.7</v>
      </c>
      <c r="J13" s="7"/>
      <c r="K13" s="8">
        <f t="shared" si="2"/>
        <v>0.1005</v>
      </c>
    </row>
    <row r="14" spans="2:11" ht="12">
      <c r="B14">
        <f>+'X-Ray'!A9</f>
        <v>14</v>
      </c>
      <c r="C14" t="str">
        <f>+'X-Ray'!B9</f>
        <v>SEATTLE CHILDRENS HOSPITAL</v>
      </c>
      <c r="D14" s="2">
        <f>ROUND(+'X-Ray'!S9,0)</f>
        <v>35013384</v>
      </c>
      <c r="E14" s="2">
        <f>ROUND(+'X-Ray'!F9,0)</f>
        <v>72645</v>
      </c>
      <c r="F14" s="7">
        <f t="shared" si="0"/>
        <v>481.98</v>
      </c>
      <c r="G14" s="2">
        <f>ROUND(+'X-Ray'!S109,0)</f>
        <v>49551936</v>
      </c>
      <c r="H14" s="2">
        <f>ROUND(+'X-Ray'!F109,0)</f>
        <v>76529</v>
      </c>
      <c r="I14" s="7">
        <f t="shared" si="1"/>
        <v>647.49</v>
      </c>
      <c r="J14" s="7"/>
      <c r="K14" s="8">
        <f t="shared" si="2"/>
        <v>0.3434</v>
      </c>
    </row>
    <row r="15" spans="2:11" ht="12">
      <c r="B15">
        <f>+'X-Ray'!A10</f>
        <v>20</v>
      </c>
      <c r="C15" t="str">
        <f>+'X-Ray'!B10</f>
        <v>GROUP HEALTH CENTRAL</v>
      </c>
      <c r="D15" s="2">
        <f>ROUND(+'X-Ray'!S10,0)</f>
        <v>11557595</v>
      </c>
      <c r="E15" s="2">
        <f>ROUND(+'X-Ray'!F10,0)</f>
        <v>5538</v>
      </c>
      <c r="F15" s="7">
        <f t="shared" si="0"/>
        <v>2086.96</v>
      </c>
      <c r="G15" s="2">
        <f>ROUND(+'X-Ray'!S110,0)</f>
        <v>0</v>
      </c>
      <c r="H15" s="2">
        <f>ROUND(+'X-Ray'!F110,0)</f>
        <v>0</v>
      </c>
      <c r="I15" s="7">
        <f t="shared" si="1"/>
      </c>
      <c r="J15" s="7"/>
      <c r="K15" s="8">
        <f t="shared" si="2"/>
      </c>
    </row>
    <row r="16" spans="2:11" ht="12">
      <c r="B16">
        <f>+'X-Ray'!A11</f>
        <v>21</v>
      </c>
      <c r="C16" t="str">
        <f>+'X-Ray'!B11</f>
        <v>NEWPORT COMMUNITY HOSPITAL</v>
      </c>
      <c r="D16" s="2">
        <f>ROUND(+'X-Ray'!S11,0)</f>
        <v>2023606</v>
      </c>
      <c r="E16" s="2">
        <f>ROUND(+'X-Ray'!F11,0)</f>
        <v>16990</v>
      </c>
      <c r="F16" s="7">
        <f t="shared" si="0"/>
        <v>119.11</v>
      </c>
      <c r="G16" s="2">
        <f>ROUND(+'X-Ray'!S111,0)</f>
        <v>1336130</v>
      </c>
      <c r="H16" s="2">
        <f>ROUND(+'X-Ray'!F111,0)</f>
        <v>12599</v>
      </c>
      <c r="I16" s="7">
        <f t="shared" si="1"/>
        <v>106.05</v>
      </c>
      <c r="J16" s="7"/>
      <c r="K16" s="8">
        <f t="shared" si="2"/>
        <v>-0.1096</v>
      </c>
    </row>
    <row r="17" spans="2:11" ht="12">
      <c r="B17">
        <f>+'X-Ray'!A12</f>
        <v>22</v>
      </c>
      <c r="C17" t="str">
        <f>+'X-Ray'!B12</f>
        <v>LOURDES MEDICAL CENTER</v>
      </c>
      <c r="D17" s="2">
        <f>ROUND(+'X-Ray'!S12,0)</f>
        <v>6940968</v>
      </c>
      <c r="E17" s="2">
        <f>ROUND(+'X-Ray'!F12,0)</f>
        <v>37947</v>
      </c>
      <c r="F17" s="7">
        <f t="shared" si="0"/>
        <v>182.91</v>
      </c>
      <c r="G17" s="2">
        <f>ROUND(+'X-Ray'!S112,0)</f>
        <v>7022937</v>
      </c>
      <c r="H17" s="2">
        <f>ROUND(+'X-Ray'!F112,0)</f>
        <v>52987</v>
      </c>
      <c r="I17" s="7">
        <f t="shared" si="1"/>
        <v>132.54</v>
      </c>
      <c r="J17" s="7"/>
      <c r="K17" s="8">
        <f t="shared" si="2"/>
        <v>-0.2754</v>
      </c>
    </row>
    <row r="18" spans="2:11" ht="12">
      <c r="B18">
        <f>+'X-Ray'!A13</f>
        <v>23</v>
      </c>
      <c r="C18" t="str">
        <f>+'X-Ray'!B13</f>
        <v>OKANOGAN-DOUGLAS DISTRICT HOSPITAL</v>
      </c>
      <c r="D18" s="2">
        <f>ROUND(+'X-Ray'!S13,0)</f>
        <v>1680338</v>
      </c>
      <c r="E18" s="2">
        <f>ROUND(+'X-Ray'!F13,0)</f>
        <v>6321</v>
      </c>
      <c r="F18" s="7">
        <f t="shared" si="0"/>
        <v>265.83</v>
      </c>
      <c r="G18" s="2">
        <f>ROUND(+'X-Ray'!S113,0)</f>
        <v>1689558</v>
      </c>
      <c r="H18" s="2">
        <f>ROUND(+'X-Ray'!F113,0)</f>
        <v>5784</v>
      </c>
      <c r="I18" s="7">
        <f t="shared" si="1"/>
        <v>292.11</v>
      </c>
      <c r="J18" s="7"/>
      <c r="K18" s="8">
        <f t="shared" si="2"/>
        <v>0.0989</v>
      </c>
    </row>
    <row r="19" spans="2:11" ht="12">
      <c r="B19">
        <f>+'X-Ray'!A14</f>
        <v>26</v>
      </c>
      <c r="C19" t="str">
        <f>+'X-Ray'!B14</f>
        <v>PEACEHEALTH SAINT JOHN MEDICAL CENTER</v>
      </c>
      <c r="D19" s="2">
        <f>ROUND(+'X-Ray'!S14,0)</f>
        <v>29215123</v>
      </c>
      <c r="E19" s="2">
        <f>ROUND(+'X-Ray'!F14,0)</f>
        <v>271336</v>
      </c>
      <c r="F19" s="7">
        <f t="shared" si="0"/>
        <v>107.67</v>
      </c>
      <c r="G19" s="2">
        <f>ROUND(+'X-Ray'!S114,0)</f>
        <v>31677460</v>
      </c>
      <c r="H19" s="2">
        <f>ROUND(+'X-Ray'!F114,0)</f>
        <v>172702</v>
      </c>
      <c r="I19" s="7">
        <f t="shared" si="1"/>
        <v>183.42</v>
      </c>
      <c r="J19" s="7"/>
      <c r="K19" s="8">
        <f t="shared" si="2"/>
        <v>0.7035</v>
      </c>
    </row>
    <row r="20" spans="2:11" ht="12">
      <c r="B20">
        <f>+'X-Ray'!A15</f>
        <v>29</v>
      </c>
      <c r="C20" t="str">
        <f>+'X-Ray'!B15</f>
        <v>HARBORVIEW MEDICAL CENTER</v>
      </c>
      <c r="D20" s="2">
        <f>ROUND(+'X-Ray'!S15,0)</f>
        <v>99252268</v>
      </c>
      <c r="E20" s="2">
        <f>ROUND(+'X-Ray'!F15,0)</f>
        <v>364560</v>
      </c>
      <c r="F20" s="7">
        <f t="shared" si="0"/>
        <v>272.25</v>
      </c>
      <c r="G20" s="2">
        <f>ROUND(+'X-Ray'!S115,0)</f>
        <v>106289959</v>
      </c>
      <c r="H20" s="2">
        <f>ROUND(+'X-Ray'!F115,0)</f>
        <v>332150</v>
      </c>
      <c r="I20" s="7">
        <f t="shared" si="1"/>
        <v>320.01</v>
      </c>
      <c r="J20" s="7"/>
      <c r="K20" s="8">
        <f t="shared" si="2"/>
        <v>0.1754</v>
      </c>
    </row>
    <row r="21" spans="2:11" ht="12">
      <c r="B21">
        <f>+'X-Ray'!A16</f>
        <v>32</v>
      </c>
      <c r="C21" t="str">
        <f>+'X-Ray'!B16</f>
        <v>SAINT JOSEPH MEDICAL CENTER</v>
      </c>
      <c r="D21" s="2">
        <f>ROUND(+'X-Ray'!S16,0)</f>
        <v>98733503</v>
      </c>
      <c r="E21" s="2">
        <f>ROUND(+'X-Ray'!F16,0)</f>
        <v>275260</v>
      </c>
      <c r="F21" s="7">
        <f t="shared" si="0"/>
        <v>358.69</v>
      </c>
      <c r="G21" s="2">
        <f>ROUND(+'X-Ray'!S116,0)</f>
        <v>111619128</v>
      </c>
      <c r="H21" s="2">
        <f>ROUND(+'X-Ray'!F116,0)</f>
        <v>326279</v>
      </c>
      <c r="I21" s="7">
        <f t="shared" si="1"/>
        <v>342.1</v>
      </c>
      <c r="J21" s="7"/>
      <c r="K21" s="8">
        <f t="shared" si="2"/>
        <v>-0.0463</v>
      </c>
    </row>
    <row r="22" spans="2:11" ht="12">
      <c r="B22">
        <f>+'X-Ray'!A17</f>
        <v>35</v>
      </c>
      <c r="C22" t="str">
        <f>+'X-Ray'!B17</f>
        <v>ENUMCLAW REGIONAL HOSPITAL</v>
      </c>
      <c r="D22" s="2">
        <f>ROUND(+'X-Ray'!S17,0)</f>
        <v>6846515</v>
      </c>
      <c r="E22" s="2">
        <f>ROUND(+'X-Ray'!F17,0)</f>
        <v>20816</v>
      </c>
      <c r="F22" s="7">
        <f t="shared" si="0"/>
        <v>328.91</v>
      </c>
      <c r="G22" s="2">
        <f>ROUND(+'X-Ray'!S117,0)</f>
        <v>9273675</v>
      </c>
      <c r="H22" s="2">
        <f>ROUND(+'X-Ray'!F117,0)</f>
        <v>21100</v>
      </c>
      <c r="I22" s="7">
        <f t="shared" si="1"/>
        <v>439.51</v>
      </c>
      <c r="J22" s="7"/>
      <c r="K22" s="8">
        <f t="shared" si="2"/>
        <v>0.3363</v>
      </c>
    </row>
    <row r="23" spans="2:11" ht="12">
      <c r="B23">
        <f>+'X-Ray'!A18</f>
        <v>37</v>
      </c>
      <c r="C23" t="str">
        <f>+'X-Ray'!B18</f>
        <v>DEACONESS MEDICAL CENTER</v>
      </c>
      <c r="D23" s="2">
        <f>ROUND(+'X-Ray'!S18,0)</f>
        <v>18859669</v>
      </c>
      <c r="E23" s="2">
        <f>ROUND(+'X-Ray'!F18,0)</f>
        <v>57432</v>
      </c>
      <c r="F23" s="7">
        <f t="shared" si="0"/>
        <v>328.38</v>
      </c>
      <c r="G23" s="2">
        <f>ROUND(+'X-Ray'!S118,0)</f>
        <v>28024772</v>
      </c>
      <c r="H23" s="2">
        <f>ROUND(+'X-Ray'!F118,0)</f>
        <v>55059</v>
      </c>
      <c r="I23" s="7">
        <f t="shared" si="1"/>
        <v>509</v>
      </c>
      <c r="J23" s="7"/>
      <c r="K23" s="8">
        <f t="shared" si="2"/>
        <v>0.55</v>
      </c>
    </row>
    <row r="24" spans="2:11" ht="12">
      <c r="B24">
        <f>+'X-Ray'!A19</f>
        <v>38</v>
      </c>
      <c r="C24" t="str">
        <f>+'X-Ray'!B19</f>
        <v>OLYMPIC MEDICAL CENTER</v>
      </c>
      <c r="D24" s="2">
        <f>ROUND(+'X-Ray'!S19,0)</f>
        <v>18674044</v>
      </c>
      <c r="E24" s="2">
        <f>ROUND(+'X-Ray'!F19,0)</f>
        <v>43976</v>
      </c>
      <c r="F24" s="7">
        <f t="shared" si="0"/>
        <v>424.64</v>
      </c>
      <c r="G24" s="2">
        <f>ROUND(+'X-Ray'!S119,0)</f>
        <v>19408789</v>
      </c>
      <c r="H24" s="2">
        <f>ROUND(+'X-Ray'!F119,0)</f>
        <v>18083</v>
      </c>
      <c r="I24" s="7">
        <f t="shared" si="1"/>
        <v>1073.32</v>
      </c>
      <c r="J24" s="7"/>
      <c r="K24" s="8">
        <f t="shared" si="2"/>
        <v>1.5276</v>
      </c>
    </row>
    <row r="25" spans="2:11" ht="12">
      <c r="B25">
        <f>+'X-Ray'!A20</f>
        <v>39</v>
      </c>
      <c r="C25" t="str">
        <f>+'X-Ray'!B20</f>
        <v>KENNEWICK GENERAL HOSPITAL</v>
      </c>
      <c r="D25" s="2">
        <f>ROUND(+'X-Ray'!S20,0)</f>
        <v>21889191</v>
      </c>
      <c r="E25" s="2">
        <f>ROUND(+'X-Ray'!F20,0)</f>
        <v>52100</v>
      </c>
      <c r="F25" s="7">
        <f t="shared" si="0"/>
        <v>420.14</v>
      </c>
      <c r="G25" s="2">
        <f>ROUND(+'X-Ray'!S120,0)</f>
        <v>25191144</v>
      </c>
      <c r="H25" s="2">
        <f>ROUND(+'X-Ray'!F120,0)</f>
        <v>53839</v>
      </c>
      <c r="I25" s="7">
        <f t="shared" si="1"/>
        <v>467.9</v>
      </c>
      <c r="J25" s="7"/>
      <c r="K25" s="8">
        <f t="shared" si="2"/>
        <v>0.1137</v>
      </c>
    </row>
    <row r="26" spans="2:11" ht="12">
      <c r="B26">
        <f>+'X-Ray'!A21</f>
        <v>43</v>
      </c>
      <c r="C26" t="str">
        <f>+'X-Ray'!B21</f>
        <v>WALLA WALLA GENERAL HOSPITAL</v>
      </c>
      <c r="D26" s="2">
        <f>ROUND(+'X-Ray'!S21,0)</f>
        <v>7577403</v>
      </c>
      <c r="E26" s="2">
        <f>ROUND(+'X-Ray'!F21,0)</f>
        <v>120864</v>
      </c>
      <c r="F26" s="7">
        <f t="shared" si="0"/>
        <v>62.69</v>
      </c>
      <c r="G26" s="2">
        <f>ROUND(+'X-Ray'!S121,0)</f>
        <v>8332486</v>
      </c>
      <c r="H26" s="2">
        <f>ROUND(+'X-Ray'!F121,0)</f>
        <v>122056</v>
      </c>
      <c r="I26" s="7">
        <f t="shared" si="1"/>
        <v>68.27</v>
      </c>
      <c r="J26" s="7"/>
      <c r="K26" s="8">
        <f t="shared" si="2"/>
        <v>0.089</v>
      </c>
    </row>
    <row r="27" spans="2:11" ht="12">
      <c r="B27">
        <f>+'X-Ray'!A22</f>
        <v>45</v>
      </c>
      <c r="C27" t="str">
        <f>+'X-Ray'!B22</f>
        <v>COLUMBIA BASIN HOSPITAL</v>
      </c>
      <c r="D27" s="2">
        <f>ROUND(+'X-Ray'!S22,0)</f>
        <v>1501536</v>
      </c>
      <c r="E27" s="2">
        <f>ROUND(+'X-Ray'!F22,0)</f>
        <v>6878</v>
      </c>
      <c r="F27" s="7">
        <f t="shared" si="0"/>
        <v>218.31</v>
      </c>
      <c r="G27" s="2">
        <f>ROUND(+'X-Ray'!S122,0)</f>
        <v>1635051</v>
      </c>
      <c r="H27" s="2">
        <f>ROUND(+'X-Ray'!F122,0)</f>
        <v>7826</v>
      </c>
      <c r="I27" s="7">
        <f t="shared" si="1"/>
        <v>208.93</v>
      </c>
      <c r="J27" s="7"/>
      <c r="K27" s="8">
        <f t="shared" si="2"/>
        <v>-0.043</v>
      </c>
    </row>
    <row r="28" spans="2:11" ht="12">
      <c r="B28">
        <f>+'X-Ray'!A23</f>
        <v>46</v>
      </c>
      <c r="C28" t="str">
        <f>+'X-Ray'!B23</f>
        <v>PROSSER MEMORIAL HOSPITAL</v>
      </c>
      <c r="D28" s="2">
        <f>ROUND(+'X-Ray'!S23,0)</f>
        <v>5665971</v>
      </c>
      <c r="E28" s="2">
        <f>ROUND(+'X-Ray'!F23,0)</f>
        <v>33665</v>
      </c>
      <c r="F28" s="7">
        <f t="shared" si="0"/>
        <v>168.3</v>
      </c>
      <c r="G28" s="2">
        <f>ROUND(+'X-Ray'!S123,0)</f>
        <v>6163164</v>
      </c>
      <c r="H28" s="2">
        <f>ROUND(+'X-Ray'!F123,0)</f>
        <v>30771</v>
      </c>
      <c r="I28" s="7">
        <f t="shared" si="1"/>
        <v>200.29</v>
      </c>
      <c r="J28" s="7"/>
      <c r="K28" s="8">
        <f t="shared" si="2"/>
        <v>0.1901</v>
      </c>
    </row>
    <row r="29" spans="2:11" ht="12">
      <c r="B29">
        <f>+'X-Ray'!A24</f>
        <v>50</v>
      </c>
      <c r="C29" t="str">
        <f>+'X-Ray'!B24</f>
        <v>PROVIDENCE SAINT MARY MEDICAL CENTER</v>
      </c>
      <c r="D29" s="2">
        <f>ROUND(+'X-Ray'!S24,0)</f>
        <v>9134087</v>
      </c>
      <c r="E29" s="2">
        <f>ROUND(+'X-Ray'!F24,0)</f>
        <v>28935</v>
      </c>
      <c r="F29" s="7">
        <f t="shared" si="0"/>
        <v>315.68</v>
      </c>
      <c r="G29" s="2">
        <f>ROUND(+'X-Ray'!S124,0)</f>
        <v>14124958</v>
      </c>
      <c r="H29" s="2">
        <f>ROUND(+'X-Ray'!F124,0)</f>
        <v>41418</v>
      </c>
      <c r="I29" s="7">
        <f t="shared" si="1"/>
        <v>341.03</v>
      </c>
      <c r="J29" s="7"/>
      <c r="K29" s="8">
        <f t="shared" si="2"/>
        <v>0.0803</v>
      </c>
    </row>
    <row r="30" spans="2:11" ht="12">
      <c r="B30">
        <f>+'X-Ray'!A25</f>
        <v>54</v>
      </c>
      <c r="C30" t="str">
        <f>+'X-Ray'!B25</f>
        <v>FORKS COMMUNITY HOSPITAL</v>
      </c>
      <c r="D30" s="2">
        <f>ROUND(+'X-Ray'!S25,0)</f>
        <v>2290728</v>
      </c>
      <c r="E30" s="2">
        <f>ROUND(+'X-Ray'!F25,0)</f>
        <v>6074</v>
      </c>
      <c r="F30" s="7">
        <f t="shared" si="0"/>
        <v>377.14</v>
      </c>
      <c r="G30" s="2">
        <f>ROUND(+'X-Ray'!S125,0)</f>
        <v>2648732</v>
      </c>
      <c r="H30" s="2">
        <f>ROUND(+'X-Ray'!F125,0)</f>
        <v>2782</v>
      </c>
      <c r="I30" s="7">
        <f t="shared" si="1"/>
        <v>952.1</v>
      </c>
      <c r="J30" s="7"/>
      <c r="K30" s="8">
        <f t="shared" si="2"/>
        <v>1.5245</v>
      </c>
    </row>
    <row r="31" spans="2:11" ht="12">
      <c r="B31">
        <f>+'X-Ray'!A26</f>
        <v>56</v>
      </c>
      <c r="C31" t="str">
        <f>+'X-Ray'!B26</f>
        <v>WILLAPA HARBOR HOSPITAL</v>
      </c>
      <c r="D31" s="2">
        <f>ROUND(+'X-Ray'!S26,0)</f>
        <v>1500434</v>
      </c>
      <c r="E31" s="2">
        <f>ROUND(+'X-Ray'!F26,0)</f>
        <v>6945</v>
      </c>
      <c r="F31" s="7">
        <f t="shared" si="0"/>
        <v>216.05</v>
      </c>
      <c r="G31" s="2">
        <f>ROUND(+'X-Ray'!S126,0)</f>
        <v>1633150</v>
      </c>
      <c r="H31" s="2">
        <f>ROUND(+'X-Ray'!F126,0)</f>
        <v>6480</v>
      </c>
      <c r="I31" s="7">
        <f t="shared" si="1"/>
        <v>252.03</v>
      </c>
      <c r="J31" s="7"/>
      <c r="K31" s="8">
        <f t="shared" si="2"/>
        <v>0.1665</v>
      </c>
    </row>
    <row r="32" spans="2:11" ht="12">
      <c r="B32">
        <f>+'X-Ray'!A27</f>
        <v>58</v>
      </c>
      <c r="C32" t="str">
        <f>+'X-Ray'!B27</f>
        <v>YAKIMA VALLEY MEMORIAL HOSPITAL</v>
      </c>
      <c r="D32" s="2">
        <f>ROUND(+'X-Ray'!S27,0)</f>
        <v>30184598</v>
      </c>
      <c r="E32" s="2">
        <f>ROUND(+'X-Ray'!F27,0)</f>
        <v>1536238</v>
      </c>
      <c r="F32" s="7">
        <f t="shared" si="0"/>
        <v>19.65</v>
      </c>
      <c r="G32" s="2">
        <f>ROUND(+'X-Ray'!S127,0)</f>
        <v>28571643</v>
      </c>
      <c r="H32" s="2">
        <f>ROUND(+'X-Ray'!F127,0)</f>
        <v>1346069</v>
      </c>
      <c r="I32" s="7">
        <f t="shared" si="1"/>
        <v>21.23</v>
      </c>
      <c r="J32" s="7"/>
      <c r="K32" s="8">
        <f t="shared" si="2"/>
        <v>0.0804</v>
      </c>
    </row>
    <row r="33" spans="2:11" ht="12">
      <c r="B33">
        <f>+'X-Ray'!A28</f>
        <v>63</v>
      </c>
      <c r="C33" t="str">
        <f>+'X-Ray'!B28</f>
        <v>GRAYS HARBOR COMMUNITY HOSPITAL</v>
      </c>
      <c r="D33" s="2">
        <f>ROUND(+'X-Ray'!S28,0)</f>
        <v>16330572</v>
      </c>
      <c r="E33" s="2">
        <f>ROUND(+'X-Ray'!F28,0)</f>
        <v>74800</v>
      </c>
      <c r="F33" s="7">
        <f t="shared" si="0"/>
        <v>218.32</v>
      </c>
      <c r="G33" s="2">
        <f>ROUND(+'X-Ray'!S128,0)</f>
        <v>18766458</v>
      </c>
      <c r="H33" s="2">
        <f>ROUND(+'X-Ray'!F128,0)</f>
        <v>77937</v>
      </c>
      <c r="I33" s="7">
        <f t="shared" si="1"/>
        <v>240.79</v>
      </c>
      <c r="J33" s="7"/>
      <c r="K33" s="8">
        <f t="shared" si="2"/>
        <v>0.1029</v>
      </c>
    </row>
    <row r="34" spans="2:11" ht="12">
      <c r="B34">
        <f>+'X-Ray'!A29</f>
        <v>78</v>
      </c>
      <c r="C34" t="str">
        <f>+'X-Ray'!B29</f>
        <v>SAMARITAN HOSPITAL</v>
      </c>
      <c r="D34" s="2">
        <f>ROUND(+'X-Ray'!S29,0)</f>
        <v>9354232</v>
      </c>
      <c r="E34" s="2">
        <f>ROUND(+'X-Ray'!F29,0)</f>
        <v>50444</v>
      </c>
      <c r="F34" s="7">
        <f t="shared" si="0"/>
        <v>185.44</v>
      </c>
      <c r="G34" s="2">
        <f>ROUND(+'X-Ray'!S129,0)</f>
        <v>9967102</v>
      </c>
      <c r="H34" s="2">
        <f>ROUND(+'X-Ray'!F129,0)</f>
        <v>53185</v>
      </c>
      <c r="I34" s="7">
        <f t="shared" si="1"/>
        <v>187.4</v>
      </c>
      <c r="J34" s="7"/>
      <c r="K34" s="8">
        <f t="shared" si="2"/>
        <v>0.0106</v>
      </c>
    </row>
    <row r="35" spans="2:11" ht="12">
      <c r="B35">
        <f>+'X-Ray'!A30</f>
        <v>79</v>
      </c>
      <c r="C35" t="str">
        <f>+'X-Ray'!B30</f>
        <v>OCEAN BEACH HOSPITAL</v>
      </c>
      <c r="D35" s="2">
        <f>ROUND(+'X-Ray'!S30,0)</f>
        <v>6753039</v>
      </c>
      <c r="E35" s="2">
        <f>ROUND(+'X-Ray'!F30,0)</f>
        <v>0</v>
      </c>
      <c r="F35" s="7">
        <f t="shared" si="0"/>
      </c>
      <c r="G35" s="2">
        <f>ROUND(+'X-Ray'!S130,0)</f>
        <v>6094194</v>
      </c>
      <c r="H35" s="2">
        <f>ROUND(+'X-Ray'!F130,0)</f>
        <v>0</v>
      </c>
      <c r="I35" s="7">
        <f t="shared" si="1"/>
      </c>
      <c r="J35" s="7"/>
      <c r="K35" s="8">
        <f t="shared" si="2"/>
      </c>
    </row>
    <row r="36" spans="2:11" ht="12">
      <c r="B36">
        <f>+'X-Ray'!A31</f>
        <v>80</v>
      </c>
      <c r="C36" t="str">
        <f>+'X-Ray'!B31</f>
        <v>ODESSA MEMORIAL HOSPITAL</v>
      </c>
      <c r="D36" s="2">
        <f>ROUND(+'X-Ray'!S31,0)</f>
        <v>145421</v>
      </c>
      <c r="E36" s="2">
        <f>ROUND(+'X-Ray'!F31,0)</f>
        <v>741</v>
      </c>
      <c r="F36" s="7">
        <f t="shared" si="0"/>
        <v>196.25</v>
      </c>
      <c r="G36" s="2">
        <f>ROUND(+'X-Ray'!S131,0)</f>
        <v>157298</v>
      </c>
      <c r="H36" s="2">
        <f>ROUND(+'X-Ray'!F131,0)</f>
        <v>795</v>
      </c>
      <c r="I36" s="7">
        <f t="shared" si="1"/>
        <v>197.86</v>
      </c>
      <c r="J36" s="7"/>
      <c r="K36" s="8">
        <f t="shared" si="2"/>
        <v>0.0082</v>
      </c>
    </row>
    <row r="37" spans="2:11" ht="12">
      <c r="B37">
        <f>+'X-Ray'!A32</f>
        <v>81</v>
      </c>
      <c r="C37" t="str">
        <f>+'X-Ray'!B32</f>
        <v>GOOD SAMARITAN HOSPITAL</v>
      </c>
      <c r="D37" s="2">
        <f>ROUND(+'X-Ray'!S32,0)</f>
        <v>24228579</v>
      </c>
      <c r="E37" s="2">
        <f>ROUND(+'X-Ray'!F32,0)</f>
        <v>53837</v>
      </c>
      <c r="F37" s="7">
        <f t="shared" si="0"/>
        <v>450.04</v>
      </c>
      <c r="G37" s="2">
        <f>ROUND(+'X-Ray'!S132,0)</f>
        <v>34481003</v>
      </c>
      <c r="H37" s="2">
        <f>ROUND(+'X-Ray'!F132,0)</f>
        <v>71176</v>
      </c>
      <c r="I37" s="7">
        <f t="shared" si="1"/>
        <v>484.45</v>
      </c>
      <c r="J37" s="7"/>
      <c r="K37" s="8">
        <f t="shared" si="2"/>
        <v>0.0765</v>
      </c>
    </row>
    <row r="38" spans="2:11" ht="12">
      <c r="B38">
        <f>+'X-Ray'!A33</f>
        <v>82</v>
      </c>
      <c r="C38" t="str">
        <f>+'X-Ray'!B33</f>
        <v>GARFIELD COUNTY MEMORIAL HOSPITAL</v>
      </c>
      <c r="D38" s="2">
        <f>ROUND(+'X-Ray'!S33,0)</f>
        <v>154080</v>
      </c>
      <c r="E38" s="2">
        <f>ROUND(+'X-Ray'!F33,0)</f>
        <v>567</v>
      </c>
      <c r="F38" s="7">
        <f t="shared" si="0"/>
        <v>271.75</v>
      </c>
      <c r="G38" s="2">
        <f>ROUND(+'X-Ray'!S133,0)</f>
        <v>139317</v>
      </c>
      <c r="H38" s="2">
        <f>ROUND(+'X-Ray'!F133,0)</f>
        <v>817</v>
      </c>
      <c r="I38" s="7">
        <f t="shared" si="1"/>
        <v>170.52</v>
      </c>
      <c r="J38" s="7"/>
      <c r="K38" s="8">
        <f t="shared" si="2"/>
        <v>-0.3725</v>
      </c>
    </row>
    <row r="39" spans="2:11" ht="12">
      <c r="B39">
        <f>+'X-Ray'!A34</f>
        <v>84</v>
      </c>
      <c r="C39" t="str">
        <f>+'X-Ray'!B34</f>
        <v>PROVIDENCE REGIONAL MEDICAL CENTER EVERETT</v>
      </c>
      <c r="D39" s="2">
        <f>ROUND(+'X-Ray'!S34,0)</f>
        <v>47854187</v>
      </c>
      <c r="E39" s="2">
        <f>ROUND(+'X-Ray'!F34,0)</f>
        <v>52017</v>
      </c>
      <c r="F39" s="7">
        <f t="shared" si="0"/>
        <v>919.97</v>
      </c>
      <c r="G39" s="2">
        <f>ROUND(+'X-Ray'!S134,0)</f>
        <v>86338938</v>
      </c>
      <c r="H39" s="2">
        <f>ROUND(+'X-Ray'!F134,0)</f>
        <v>189314</v>
      </c>
      <c r="I39" s="7">
        <f t="shared" si="1"/>
        <v>456.06</v>
      </c>
      <c r="J39" s="7"/>
      <c r="K39" s="8">
        <f t="shared" si="2"/>
        <v>-0.5043</v>
      </c>
    </row>
    <row r="40" spans="2:11" ht="12">
      <c r="B40">
        <f>+'X-Ray'!A35</f>
        <v>85</v>
      </c>
      <c r="C40" t="str">
        <f>+'X-Ray'!B35</f>
        <v>JEFFERSON HEALTHCARE HOSPITAL</v>
      </c>
      <c r="D40" s="2">
        <f>ROUND(+'X-Ray'!S35,0)</f>
        <v>4483062</v>
      </c>
      <c r="E40" s="2">
        <f>ROUND(+'X-Ray'!F35,0)</f>
        <v>99827</v>
      </c>
      <c r="F40" s="7">
        <f t="shared" si="0"/>
        <v>44.91</v>
      </c>
      <c r="G40" s="2">
        <f>ROUND(+'X-Ray'!S135,0)</f>
        <v>6675773</v>
      </c>
      <c r="H40" s="2">
        <f>ROUND(+'X-Ray'!F135,0)</f>
        <v>96702</v>
      </c>
      <c r="I40" s="7">
        <f t="shared" si="1"/>
        <v>69.03</v>
      </c>
      <c r="J40" s="7"/>
      <c r="K40" s="8">
        <f t="shared" si="2"/>
        <v>0.5371</v>
      </c>
    </row>
    <row r="41" spans="2:11" ht="12">
      <c r="B41">
        <f>+'X-Ray'!A36</f>
        <v>96</v>
      </c>
      <c r="C41" t="str">
        <f>+'X-Ray'!B36</f>
        <v>SKYLINE HOSPITAL</v>
      </c>
      <c r="D41" s="2">
        <f>ROUND(+'X-Ray'!S36,0)</f>
        <v>2704874</v>
      </c>
      <c r="E41" s="2">
        <f>ROUND(+'X-Ray'!F36,0)</f>
        <v>24042</v>
      </c>
      <c r="F41" s="7">
        <f t="shared" si="0"/>
        <v>112.51</v>
      </c>
      <c r="G41" s="2">
        <f>ROUND(+'X-Ray'!S136,0)</f>
        <v>3301361</v>
      </c>
      <c r="H41" s="2">
        <f>ROUND(+'X-Ray'!F136,0)</f>
        <v>26740</v>
      </c>
      <c r="I41" s="7">
        <f t="shared" si="1"/>
        <v>123.46</v>
      </c>
      <c r="J41" s="7"/>
      <c r="K41" s="8">
        <f t="shared" si="2"/>
        <v>0.0973</v>
      </c>
    </row>
    <row r="42" spans="2:11" ht="12">
      <c r="B42">
        <f>+'X-Ray'!A37</f>
        <v>102</v>
      </c>
      <c r="C42" t="str">
        <f>+'X-Ray'!B37</f>
        <v>YAKIMA REGIONAL MEDICAL AND CARDIAC CENTER</v>
      </c>
      <c r="D42" s="2">
        <f>ROUND(+'X-Ray'!S37,0)</f>
        <v>11847436</v>
      </c>
      <c r="E42" s="2">
        <f>ROUND(+'X-Ray'!F37,0)</f>
        <v>28858</v>
      </c>
      <c r="F42" s="7">
        <f t="shared" si="0"/>
        <v>410.54</v>
      </c>
      <c r="G42" s="2">
        <f>ROUND(+'X-Ray'!S137,0)</f>
        <v>12378234</v>
      </c>
      <c r="H42" s="2">
        <f>ROUND(+'X-Ray'!F137,0)</f>
        <v>25524</v>
      </c>
      <c r="I42" s="7">
        <f t="shared" si="1"/>
        <v>484.96</v>
      </c>
      <c r="J42" s="7"/>
      <c r="K42" s="8">
        <f t="shared" si="2"/>
        <v>0.1813</v>
      </c>
    </row>
    <row r="43" spans="2:11" ht="12">
      <c r="B43">
        <f>+'X-Ray'!A38</f>
        <v>104</v>
      </c>
      <c r="C43" t="str">
        <f>+'X-Ray'!B38</f>
        <v>VALLEY GENERAL HOSPITAL</v>
      </c>
      <c r="D43" s="2">
        <f>ROUND(+'X-Ray'!S38,0)</f>
        <v>6071201</v>
      </c>
      <c r="E43" s="2">
        <f>ROUND(+'X-Ray'!F38,0)</f>
        <v>32503</v>
      </c>
      <c r="F43" s="7">
        <f t="shared" si="0"/>
        <v>186.79</v>
      </c>
      <c r="G43" s="2">
        <f>ROUND(+'X-Ray'!S138,0)</f>
        <v>7363385</v>
      </c>
      <c r="H43" s="2">
        <f>ROUND(+'X-Ray'!F138,0)</f>
        <v>27242</v>
      </c>
      <c r="I43" s="7">
        <f t="shared" si="1"/>
        <v>270.3</v>
      </c>
      <c r="J43" s="7"/>
      <c r="K43" s="8">
        <f t="shared" si="2"/>
        <v>0.4471</v>
      </c>
    </row>
    <row r="44" spans="2:11" ht="12">
      <c r="B44">
        <f>+'X-Ray'!A39</f>
        <v>106</v>
      </c>
      <c r="C44" t="str">
        <f>+'X-Ray'!B39</f>
        <v>CASCADE VALLEY HOSPITAL</v>
      </c>
      <c r="D44" s="2">
        <f>ROUND(+'X-Ray'!S39,0)</f>
        <v>6031785</v>
      </c>
      <c r="E44" s="2">
        <f>ROUND(+'X-Ray'!F39,0)</f>
        <v>174982</v>
      </c>
      <c r="F44" s="7">
        <f t="shared" si="0"/>
        <v>34.47</v>
      </c>
      <c r="G44" s="2">
        <f>ROUND(+'X-Ray'!S139,0)</f>
        <v>5993138</v>
      </c>
      <c r="H44" s="2">
        <f>ROUND(+'X-Ray'!F139,0)</f>
        <v>183750</v>
      </c>
      <c r="I44" s="7">
        <f t="shared" si="1"/>
        <v>32.62</v>
      </c>
      <c r="J44" s="7"/>
      <c r="K44" s="8">
        <f t="shared" si="2"/>
        <v>-0.0537</v>
      </c>
    </row>
    <row r="45" spans="2:11" ht="12">
      <c r="B45">
        <f>+'X-Ray'!A40</f>
        <v>107</v>
      </c>
      <c r="C45" t="str">
        <f>+'X-Ray'!B40</f>
        <v>NORTH VALLEY HOSPITAL</v>
      </c>
      <c r="D45" s="2">
        <f>ROUND(+'X-Ray'!S40,0)</f>
        <v>3770981</v>
      </c>
      <c r="E45" s="2">
        <f>ROUND(+'X-Ray'!F40,0)</f>
        <v>16833</v>
      </c>
      <c r="F45" s="7">
        <f t="shared" si="0"/>
        <v>224.02</v>
      </c>
      <c r="G45" s="2">
        <f>ROUND(+'X-Ray'!S140,0)</f>
        <v>4190364</v>
      </c>
      <c r="H45" s="2">
        <f>ROUND(+'X-Ray'!F140,0)</f>
        <v>17739</v>
      </c>
      <c r="I45" s="7">
        <f t="shared" si="1"/>
        <v>236.22</v>
      </c>
      <c r="J45" s="7"/>
      <c r="K45" s="8">
        <f t="shared" si="2"/>
        <v>0.0545</v>
      </c>
    </row>
    <row r="46" spans="2:11" ht="12">
      <c r="B46">
        <f>+'X-Ray'!A41</f>
        <v>108</v>
      </c>
      <c r="C46" t="str">
        <f>+'X-Ray'!B41</f>
        <v>TRI-STATE MEMORIAL HOSPITAL</v>
      </c>
      <c r="D46" s="2">
        <f>ROUND(+'X-Ray'!S41,0)</f>
        <v>10447762</v>
      </c>
      <c r="E46" s="2">
        <f>ROUND(+'X-Ray'!F41,0)</f>
        <v>203641</v>
      </c>
      <c r="F46" s="7">
        <f t="shared" si="0"/>
        <v>51.3</v>
      </c>
      <c r="G46" s="2">
        <f>ROUND(+'X-Ray'!S141,0)</f>
        <v>0</v>
      </c>
      <c r="H46" s="2">
        <f>ROUND(+'X-Ray'!F141,0)</f>
        <v>0</v>
      </c>
      <c r="I46" s="7">
        <f t="shared" si="1"/>
      </c>
      <c r="J46" s="7"/>
      <c r="K46" s="8">
        <f t="shared" si="2"/>
      </c>
    </row>
    <row r="47" spans="2:11" ht="12">
      <c r="B47">
        <f>+'X-Ray'!A42</f>
        <v>111</v>
      </c>
      <c r="C47" t="str">
        <f>+'X-Ray'!B42</f>
        <v>EAST ADAMS RURAL HOSPITAL</v>
      </c>
      <c r="D47" s="2">
        <f>ROUND(+'X-Ray'!S42,0)</f>
        <v>323910</v>
      </c>
      <c r="E47" s="2">
        <f>ROUND(+'X-Ray'!F42,0)</f>
        <v>10895</v>
      </c>
      <c r="F47" s="7">
        <f t="shared" si="0"/>
        <v>29.73</v>
      </c>
      <c r="G47" s="2">
        <f>ROUND(+'X-Ray'!S142,0)</f>
        <v>311338</v>
      </c>
      <c r="H47" s="2">
        <f>ROUND(+'X-Ray'!F142,0)</f>
        <v>10604</v>
      </c>
      <c r="I47" s="7">
        <f t="shared" si="1"/>
        <v>29.36</v>
      </c>
      <c r="J47" s="7"/>
      <c r="K47" s="8">
        <f t="shared" si="2"/>
        <v>-0.0124</v>
      </c>
    </row>
    <row r="48" spans="2:11" ht="12">
      <c r="B48">
        <f>+'X-Ray'!A43</f>
        <v>125</v>
      </c>
      <c r="C48" t="str">
        <f>+'X-Ray'!B43</f>
        <v>OTHELLO COMMUNITY HOSPITAL</v>
      </c>
      <c r="D48" s="2">
        <f>ROUND(+'X-Ray'!S43,0)</f>
        <v>6102995</v>
      </c>
      <c r="E48" s="2">
        <f>ROUND(+'X-Ray'!F43,0)</f>
        <v>18612</v>
      </c>
      <c r="F48" s="7">
        <f t="shared" si="0"/>
        <v>327.91</v>
      </c>
      <c r="G48" s="2">
        <f>ROUND(+'X-Ray'!S143,0)</f>
        <v>7357466</v>
      </c>
      <c r="H48" s="2">
        <f>ROUND(+'X-Ray'!F143,0)</f>
        <v>32171</v>
      </c>
      <c r="I48" s="7">
        <f t="shared" si="1"/>
        <v>228.7</v>
      </c>
      <c r="J48" s="7"/>
      <c r="K48" s="8">
        <f t="shared" si="2"/>
        <v>-0.3026</v>
      </c>
    </row>
    <row r="49" spans="2:11" ht="12">
      <c r="B49">
        <f>+'X-Ray'!A44</f>
        <v>126</v>
      </c>
      <c r="C49" t="str">
        <f>+'X-Ray'!B44</f>
        <v>HIGHLINE MEDICAL CENTER</v>
      </c>
      <c r="D49" s="2">
        <f>ROUND(+'X-Ray'!S44,0)</f>
        <v>29005376</v>
      </c>
      <c r="E49" s="2">
        <f>ROUND(+'X-Ray'!F44,0)</f>
        <v>84396</v>
      </c>
      <c r="F49" s="7">
        <f t="shared" si="0"/>
        <v>343.68</v>
      </c>
      <c r="G49" s="2">
        <f>ROUND(+'X-Ray'!S144,0)</f>
        <v>32678367</v>
      </c>
      <c r="H49" s="2">
        <f>ROUND(+'X-Ray'!F144,0)</f>
        <v>85087</v>
      </c>
      <c r="I49" s="7">
        <f t="shared" si="1"/>
        <v>384.06</v>
      </c>
      <c r="J49" s="7"/>
      <c r="K49" s="8">
        <f t="shared" si="2"/>
        <v>0.1175</v>
      </c>
    </row>
    <row r="50" spans="2:11" ht="12">
      <c r="B50">
        <f>+'X-Ray'!A45</f>
        <v>128</v>
      </c>
      <c r="C50" t="str">
        <f>+'X-Ray'!B45</f>
        <v>UNIVERSITY OF WASHINGTON MEDICAL CENTER</v>
      </c>
      <c r="D50" s="2">
        <f>ROUND(+'X-Ray'!S45,0)</f>
        <v>107230980</v>
      </c>
      <c r="E50" s="2">
        <f>ROUND(+'X-Ray'!F45,0)</f>
        <v>415587</v>
      </c>
      <c r="F50" s="7">
        <f t="shared" si="0"/>
        <v>258.02</v>
      </c>
      <c r="G50" s="2">
        <f>ROUND(+'X-Ray'!S145,0)</f>
        <v>113655098</v>
      </c>
      <c r="H50" s="2">
        <f>ROUND(+'X-Ray'!F145,0)</f>
        <v>372553</v>
      </c>
      <c r="I50" s="7">
        <f t="shared" si="1"/>
        <v>305.07</v>
      </c>
      <c r="J50" s="7"/>
      <c r="K50" s="8">
        <f t="shared" si="2"/>
        <v>0.1824</v>
      </c>
    </row>
    <row r="51" spans="2:11" ht="12">
      <c r="B51">
        <f>+'X-Ray'!A46</f>
        <v>129</v>
      </c>
      <c r="C51" t="str">
        <f>+'X-Ray'!B46</f>
        <v>QUINCY VALLEY MEDICAL CENTER</v>
      </c>
      <c r="D51" s="2">
        <f>ROUND(+'X-Ray'!S46,0)</f>
        <v>2189532</v>
      </c>
      <c r="E51" s="2">
        <f>ROUND(+'X-Ray'!F46,0)</f>
        <v>3800</v>
      </c>
      <c r="F51" s="7">
        <f t="shared" si="0"/>
        <v>576.19</v>
      </c>
      <c r="G51" s="2">
        <f>ROUND(+'X-Ray'!S146,0)</f>
        <v>2055215</v>
      </c>
      <c r="H51" s="2">
        <f>ROUND(+'X-Ray'!F146,0)</f>
        <v>3682</v>
      </c>
      <c r="I51" s="7">
        <f t="shared" si="1"/>
        <v>558.18</v>
      </c>
      <c r="J51" s="7"/>
      <c r="K51" s="8">
        <f t="shared" si="2"/>
        <v>-0.0313</v>
      </c>
    </row>
    <row r="52" spans="2:11" ht="12">
      <c r="B52">
        <f>+'X-Ray'!A47</f>
        <v>130</v>
      </c>
      <c r="C52" t="str">
        <f>+'X-Ray'!B47</f>
        <v>NORTHWEST HOSPITAL &amp; MEDICAL CENTER</v>
      </c>
      <c r="D52" s="2">
        <f>ROUND(+'X-Ray'!S47,0)</f>
        <v>56649811</v>
      </c>
      <c r="E52" s="2">
        <f>ROUND(+'X-Ray'!F47,0)</f>
        <v>92514</v>
      </c>
      <c r="F52" s="7">
        <f t="shared" si="0"/>
        <v>612.34</v>
      </c>
      <c r="G52" s="2">
        <f>ROUND(+'X-Ray'!S147,0)</f>
        <v>63716866</v>
      </c>
      <c r="H52" s="2">
        <f>ROUND(+'X-Ray'!F147,0)</f>
        <v>92270</v>
      </c>
      <c r="I52" s="7">
        <f t="shared" si="1"/>
        <v>690.55</v>
      </c>
      <c r="J52" s="7"/>
      <c r="K52" s="8">
        <f t="shared" si="2"/>
        <v>0.1277</v>
      </c>
    </row>
    <row r="53" spans="2:11" ht="12">
      <c r="B53">
        <f>+'X-Ray'!A48</f>
        <v>131</v>
      </c>
      <c r="C53" t="str">
        <f>+'X-Ray'!B48</f>
        <v>OVERLAKE HOSPITAL MEDICAL CENTER</v>
      </c>
      <c r="D53" s="2">
        <f>ROUND(+'X-Ray'!S48,0)</f>
        <v>27919165</v>
      </c>
      <c r="E53" s="2">
        <f>ROUND(+'X-Ray'!F48,0)</f>
        <v>124916</v>
      </c>
      <c r="F53" s="7">
        <f t="shared" si="0"/>
        <v>223.5</v>
      </c>
      <c r="G53" s="2">
        <f>ROUND(+'X-Ray'!S148,0)</f>
        <v>37793264</v>
      </c>
      <c r="H53" s="2">
        <f>ROUND(+'X-Ray'!F148,0)</f>
        <v>135985</v>
      </c>
      <c r="I53" s="7">
        <f t="shared" si="1"/>
        <v>277.92</v>
      </c>
      <c r="J53" s="7"/>
      <c r="K53" s="8">
        <f t="shared" si="2"/>
        <v>0.2435</v>
      </c>
    </row>
    <row r="54" spans="2:11" ht="12">
      <c r="B54">
        <f>+'X-Ray'!A49</f>
        <v>132</v>
      </c>
      <c r="C54" t="str">
        <f>+'X-Ray'!B49</f>
        <v>SAINT CLARE HOSPITAL</v>
      </c>
      <c r="D54" s="2">
        <f>ROUND(+'X-Ray'!S49,0)</f>
        <v>42033612</v>
      </c>
      <c r="E54" s="2">
        <f>ROUND(+'X-Ray'!F49,0)</f>
        <v>123352</v>
      </c>
      <c r="F54" s="7">
        <f t="shared" si="0"/>
        <v>340.76</v>
      </c>
      <c r="G54" s="2">
        <f>ROUND(+'X-Ray'!S149,0)</f>
        <v>46147589</v>
      </c>
      <c r="H54" s="2">
        <f>ROUND(+'X-Ray'!F149,0)</f>
        <v>153341</v>
      </c>
      <c r="I54" s="7">
        <f t="shared" si="1"/>
        <v>300.95</v>
      </c>
      <c r="J54" s="7"/>
      <c r="K54" s="8">
        <f t="shared" si="2"/>
        <v>-0.1168</v>
      </c>
    </row>
    <row r="55" spans="2:11" ht="12">
      <c r="B55">
        <f>+'X-Ray'!A50</f>
        <v>134</v>
      </c>
      <c r="C55" t="str">
        <f>+'X-Ray'!B50</f>
        <v>ISLAND HOSPITAL</v>
      </c>
      <c r="D55" s="2">
        <f>ROUND(+'X-Ray'!S50,0)</f>
        <v>8953118</v>
      </c>
      <c r="E55" s="2">
        <f>ROUND(+'X-Ray'!F50,0)</f>
        <v>34805</v>
      </c>
      <c r="F55" s="7">
        <f t="shared" si="0"/>
        <v>257.24</v>
      </c>
      <c r="G55" s="2">
        <f>ROUND(+'X-Ray'!S150,0)</f>
        <v>9222514</v>
      </c>
      <c r="H55" s="2">
        <f>ROUND(+'X-Ray'!F150,0)</f>
        <v>33646</v>
      </c>
      <c r="I55" s="7">
        <f t="shared" si="1"/>
        <v>274.1</v>
      </c>
      <c r="J55" s="7"/>
      <c r="K55" s="8">
        <f t="shared" si="2"/>
        <v>0.0655</v>
      </c>
    </row>
    <row r="56" spans="2:11" ht="12">
      <c r="B56">
        <f>+'X-Ray'!A51</f>
        <v>137</v>
      </c>
      <c r="C56" t="str">
        <f>+'X-Ray'!B51</f>
        <v>LINCOLN HOSPITAL</v>
      </c>
      <c r="D56" s="2">
        <f>ROUND(+'X-Ray'!S51,0)</f>
        <v>1119963</v>
      </c>
      <c r="E56" s="2">
        <f>ROUND(+'X-Ray'!F51,0)</f>
        <v>2503</v>
      </c>
      <c r="F56" s="7">
        <f t="shared" si="0"/>
        <v>447.45</v>
      </c>
      <c r="G56" s="2">
        <f>ROUND(+'X-Ray'!S151,0)</f>
        <v>1409900</v>
      </c>
      <c r="H56" s="2">
        <f>ROUND(+'X-Ray'!F151,0)</f>
        <v>0</v>
      </c>
      <c r="I56" s="7">
        <f t="shared" si="1"/>
      </c>
      <c r="J56" s="7"/>
      <c r="K56" s="8">
        <f t="shared" si="2"/>
      </c>
    </row>
    <row r="57" spans="2:11" ht="12">
      <c r="B57">
        <f>+'X-Ray'!A52</f>
        <v>138</v>
      </c>
      <c r="C57" t="str">
        <f>+'X-Ray'!B52</f>
        <v>SWEDISH EDMONDS</v>
      </c>
      <c r="D57" s="2">
        <f>ROUND(+'X-Ray'!S52,0)</f>
        <v>41164310</v>
      </c>
      <c r="E57" s="2">
        <f>ROUND(+'X-Ray'!F52,0)</f>
        <v>31286</v>
      </c>
      <c r="F57" s="7">
        <f t="shared" si="0"/>
        <v>1315.74</v>
      </c>
      <c r="G57" s="2">
        <f>ROUND(+'X-Ray'!S152,0)</f>
        <v>48282227</v>
      </c>
      <c r="H57" s="2">
        <f>ROUND(+'X-Ray'!F152,0)</f>
        <v>84457</v>
      </c>
      <c r="I57" s="7">
        <f t="shared" si="1"/>
        <v>571.68</v>
      </c>
      <c r="J57" s="7"/>
      <c r="K57" s="8">
        <f t="shared" si="2"/>
        <v>-0.5655</v>
      </c>
    </row>
    <row r="58" spans="2:11" ht="12">
      <c r="B58">
        <f>+'X-Ray'!A53</f>
        <v>139</v>
      </c>
      <c r="C58" t="str">
        <f>+'X-Ray'!B53</f>
        <v>PROVIDENCE HOLY FAMILY HOSPITAL</v>
      </c>
      <c r="D58" s="2">
        <f>ROUND(+'X-Ray'!S53,0)</f>
        <v>49969323</v>
      </c>
      <c r="E58" s="2">
        <f>ROUND(+'X-Ray'!F53,0)</f>
        <v>220395</v>
      </c>
      <c r="F58" s="7">
        <f t="shared" si="0"/>
        <v>226.73</v>
      </c>
      <c r="G58" s="2">
        <f>ROUND(+'X-Ray'!S153,0)</f>
        <v>63718257</v>
      </c>
      <c r="H58" s="2">
        <f>ROUND(+'X-Ray'!F153,0)</f>
        <v>228795</v>
      </c>
      <c r="I58" s="7">
        <f t="shared" si="1"/>
        <v>278.49</v>
      </c>
      <c r="J58" s="7"/>
      <c r="K58" s="8">
        <f t="shared" si="2"/>
        <v>0.2283</v>
      </c>
    </row>
    <row r="59" spans="2:11" ht="12">
      <c r="B59">
        <f>+'X-Ray'!A54</f>
        <v>140</v>
      </c>
      <c r="C59" t="str">
        <f>+'X-Ray'!B54</f>
        <v>KITTITAS VALLEY HOSPITAL</v>
      </c>
      <c r="D59" s="2">
        <f>ROUND(+'X-Ray'!S54,0)</f>
        <v>13941252</v>
      </c>
      <c r="E59" s="2">
        <f>ROUND(+'X-Ray'!F54,0)</f>
        <v>232151</v>
      </c>
      <c r="F59" s="7">
        <f t="shared" si="0"/>
        <v>60.05</v>
      </c>
      <c r="G59" s="2">
        <f>ROUND(+'X-Ray'!S154,0)</f>
        <v>16506346</v>
      </c>
      <c r="H59" s="2">
        <f>ROUND(+'X-Ray'!F154,0)</f>
        <v>252532</v>
      </c>
      <c r="I59" s="7">
        <f t="shared" si="1"/>
        <v>65.36</v>
      </c>
      <c r="J59" s="7"/>
      <c r="K59" s="8">
        <f t="shared" si="2"/>
        <v>0.0884</v>
      </c>
    </row>
    <row r="60" spans="2:11" ht="12">
      <c r="B60">
        <f>+'X-Ray'!A55</f>
        <v>141</v>
      </c>
      <c r="C60" t="str">
        <f>+'X-Ray'!B55</f>
        <v>DAYTON GENERAL HOSPITAL</v>
      </c>
      <c r="D60" s="2">
        <f>ROUND(+'X-Ray'!S55,0)</f>
        <v>308164</v>
      </c>
      <c r="E60" s="2">
        <f>ROUND(+'X-Ray'!F55,0)</f>
        <v>2636</v>
      </c>
      <c r="F60" s="7">
        <f t="shared" si="0"/>
        <v>116.91</v>
      </c>
      <c r="G60" s="2">
        <f>ROUND(+'X-Ray'!S155,0)</f>
        <v>0</v>
      </c>
      <c r="H60" s="2">
        <f>ROUND(+'X-Ray'!F155,0)</f>
        <v>0</v>
      </c>
      <c r="I60" s="7">
        <f t="shared" si="1"/>
      </c>
      <c r="J60" s="7"/>
      <c r="K60" s="8">
        <f t="shared" si="2"/>
      </c>
    </row>
    <row r="61" spans="2:11" ht="12">
      <c r="B61">
        <f>+'X-Ray'!A56</f>
        <v>142</v>
      </c>
      <c r="C61" t="str">
        <f>+'X-Ray'!B56</f>
        <v>HARRISON MEDICAL CENTER</v>
      </c>
      <c r="D61" s="2">
        <f>ROUND(+'X-Ray'!S56,0)</f>
        <v>44830485</v>
      </c>
      <c r="E61" s="2">
        <f>ROUND(+'X-Ray'!F56,0)</f>
        <v>20667081</v>
      </c>
      <c r="F61" s="7">
        <f t="shared" si="0"/>
        <v>2.17</v>
      </c>
      <c r="G61" s="2">
        <f>ROUND(+'X-Ray'!S156,0)</f>
        <v>57933878</v>
      </c>
      <c r="H61" s="2">
        <f>ROUND(+'X-Ray'!F156,0)</f>
        <v>22551095</v>
      </c>
      <c r="I61" s="7">
        <f t="shared" si="1"/>
        <v>2.57</v>
      </c>
      <c r="J61" s="7"/>
      <c r="K61" s="8">
        <f t="shared" si="2"/>
        <v>0.1843</v>
      </c>
    </row>
    <row r="62" spans="2:11" ht="12">
      <c r="B62">
        <f>+'X-Ray'!A57</f>
        <v>145</v>
      </c>
      <c r="C62" t="str">
        <f>+'X-Ray'!B57</f>
        <v>PEACEHEALTH SAINT JOSEPH HOSPITAL</v>
      </c>
      <c r="D62" s="2">
        <f>ROUND(+'X-Ray'!S57,0)</f>
        <v>73412580</v>
      </c>
      <c r="E62" s="2">
        <f>ROUND(+'X-Ray'!F57,0)</f>
        <v>272802</v>
      </c>
      <c r="F62" s="7">
        <f t="shared" si="0"/>
        <v>269.11</v>
      </c>
      <c r="G62" s="2">
        <f>ROUND(+'X-Ray'!S157,0)</f>
        <v>73860794</v>
      </c>
      <c r="H62" s="2">
        <f>ROUND(+'X-Ray'!F157,0)</f>
        <v>258229</v>
      </c>
      <c r="I62" s="7">
        <f t="shared" si="1"/>
        <v>286.03</v>
      </c>
      <c r="J62" s="7"/>
      <c r="K62" s="8">
        <f t="shared" si="2"/>
        <v>0.0629</v>
      </c>
    </row>
    <row r="63" spans="2:11" ht="12">
      <c r="B63">
        <f>+'X-Ray'!A58</f>
        <v>147</v>
      </c>
      <c r="C63" t="str">
        <f>+'X-Ray'!B58</f>
        <v>MID VALLEY HOSPITAL</v>
      </c>
      <c r="D63" s="2">
        <f>ROUND(+'X-Ray'!S58,0)</f>
        <v>10883406</v>
      </c>
      <c r="E63" s="2">
        <f>ROUND(+'X-Ray'!F58,0)</f>
        <v>145223</v>
      </c>
      <c r="F63" s="7">
        <f t="shared" si="0"/>
        <v>74.94</v>
      </c>
      <c r="G63" s="2">
        <f>ROUND(+'X-Ray'!S158,0)</f>
        <v>12755670</v>
      </c>
      <c r="H63" s="2">
        <f>ROUND(+'X-Ray'!F158,0)</f>
        <v>22454</v>
      </c>
      <c r="I63" s="7">
        <f t="shared" si="1"/>
        <v>568.08</v>
      </c>
      <c r="J63" s="7"/>
      <c r="K63" s="8">
        <f t="shared" si="2"/>
        <v>6.5805</v>
      </c>
    </row>
    <row r="64" spans="2:11" ht="12">
      <c r="B64">
        <f>+'X-Ray'!A59</f>
        <v>148</v>
      </c>
      <c r="C64" t="str">
        <f>+'X-Ray'!B59</f>
        <v>KINDRED HOSPITAL - SEATTLE</v>
      </c>
      <c r="D64" s="2">
        <f>ROUND(+'X-Ray'!S59,0)</f>
        <v>558113</v>
      </c>
      <c r="E64" s="2">
        <f>ROUND(+'X-Ray'!F59,0)</f>
        <v>1548</v>
      </c>
      <c r="F64" s="7">
        <f t="shared" si="0"/>
        <v>360.54</v>
      </c>
      <c r="G64" s="2">
        <f>ROUND(+'X-Ray'!S159,0)</f>
        <v>583718</v>
      </c>
      <c r="H64" s="2">
        <f>ROUND(+'X-Ray'!F159,0)</f>
        <v>1695</v>
      </c>
      <c r="I64" s="7">
        <f t="shared" si="1"/>
        <v>344.38</v>
      </c>
      <c r="J64" s="7"/>
      <c r="K64" s="8">
        <f t="shared" si="2"/>
        <v>-0.0448</v>
      </c>
    </row>
    <row r="65" spans="2:11" ht="12">
      <c r="B65">
        <f>+'X-Ray'!A60</f>
        <v>150</v>
      </c>
      <c r="C65" t="str">
        <f>+'X-Ray'!B60</f>
        <v>COULEE COMMUNITY HOSPITAL</v>
      </c>
      <c r="D65" s="2">
        <f>ROUND(+'X-Ray'!S60,0)</f>
        <v>4107331</v>
      </c>
      <c r="E65" s="2">
        <f>ROUND(+'X-Ray'!F60,0)</f>
        <v>5233</v>
      </c>
      <c r="F65" s="7">
        <f t="shared" si="0"/>
        <v>784.89</v>
      </c>
      <c r="G65" s="2">
        <f>ROUND(+'X-Ray'!S160,0)</f>
        <v>3053309</v>
      </c>
      <c r="H65" s="2">
        <f>ROUND(+'X-Ray'!F160,0)</f>
        <v>5283</v>
      </c>
      <c r="I65" s="7">
        <f t="shared" si="1"/>
        <v>577.95</v>
      </c>
      <c r="J65" s="7"/>
      <c r="K65" s="8">
        <f t="shared" si="2"/>
        <v>-0.2637</v>
      </c>
    </row>
    <row r="66" spans="2:11" ht="12">
      <c r="B66">
        <f>+'X-Ray'!A61</f>
        <v>152</v>
      </c>
      <c r="C66" t="str">
        <f>+'X-Ray'!B61</f>
        <v>MASON GENERAL HOSPITAL</v>
      </c>
      <c r="D66" s="2">
        <f>ROUND(+'X-Ray'!S61,0)</f>
        <v>9377506</v>
      </c>
      <c r="E66" s="2">
        <f>ROUND(+'X-Ray'!F61,0)</f>
        <v>26286</v>
      </c>
      <c r="F66" s="7">
        <f t="shared" si="0"/>
        <v>356.75</v>
      </c>
      <c r="G66" s="2">
        <f>ROUND(+'X-Ray'!S161,0)</f>
        <v>10934632</v>
      </c>
      <c r="H66" s="2">
        <f>ROUND(+'X-Ray'!F161,0)</f>
        <v>23168</v>
      </c>
      <c r="I66" s="7">
        <f t="shared" si="1"/>
        <v>471.97</v>
      </c>
      <c r="J66" s="7"/>
      <c r="K66" s="8">
        <f t="shared" si="2"/>
        <v>0.323</v>
      </c>
    </row>
    <row r="67" spans="2:11" ht="12">
      <c r="B67">
        <f>+'X-Ray'!A62</f>
        <v>153</v>
      </c>
      <c r="C67" t="str">
        <f>+'X-Ray'!B62</f>
        <v>WHITMAN HOSPITAL AND MEDICAL CENTER</v>
      </c>
      <c r="D67" s="2">
        <f>ROUND(+'X-Ray'!S62,0)</f>
        <v>4095903</v>
      </c>
      <c r="E67" s="2">
        <f>ROUND(+'X-Ray'!F62,0)</f>
        <v>35397</v>
      </c>
      <c r="F67" s="7">
        <f t="shared" si="0"/>
        <v>115.71</v>
      </c>
      <c r="G67" s="2">
        <f>ROUND(+'X-Ray'!S162,0)</f>
        <v>4668900</v>
      </c>
      <c r="H67" s="2">
        <f>ROUND(+'X-Ray'!F162,0)</f>
        <v>38725</v>
      </c>
      <c r="I67" s="7">
        <f t="shared" si="1"/>
        <v>120.57</v>
      </c>
      <c r="J67" s="7"/>
      <c r="K67" s="8">
        <f t="shared" si="2"/>
        <v>0.042</v>
      </c>
    </row>
    <row r="68" spans="2:11" ht="12">
      <c r="B68">
        <f>+'X-Ray'!A63</f>
        <v>155</v>
      </c>
      <c r="C68" t="str">
        <f>+'X-Ray'!B63</f>
        <v>VALLEY MEDICAL CENTER</v>
      </c>
      <c r="D68" s="2">
        <f>ROUND(+'X-Ray'!S63,0)</f>
        <v>98776999</v>
      </c>
      <c r="E68" s="2">
        <f>ROUND(+'X-Ray'!F63,0)</f>
        <v>258435</v>
      </c>
      <c r="F68" s="7">
        <f t="shared" si="0"/>
        <v>382.21</v>
      </c>
      <c r="G68" s="2">
        <f>ROUND(+'X-Ray'!S163,0)</f>
        <v>90464591</v>
      </c>
      <c r="H68" s="2">
        <f>ROUND(+'X-Ray'!F163,0)</f>
        <v>261775</v>
      </c>
      <c r="I68" s="7">
        <f t="shared" si="1"/>
        <v>345.58</v>
      </c>
      <c r="J68" s="7"/>
      <c r="K68" s="8">
        <f t="shared" si="2"/>
        <v>-0.0958</v>
      </c>
    </row>
    <row r="69" spans="2:11" ht="12">
      <c r="B69">
        <f>+'X-Ray'!A64</f>
        <v>156</v>
      </c>
      <c r="C69" t="str">
        <f>+'X-Ray'!B64</f>
        <v>WHIDBEY GENERAL HOSPITAL</v>
      </c>
      <c r="D69" s="2">
        <f>ROUND(+'X-Ray'!S64,0)</f>
        <v>12980737</v>
      </c>
      <c r="E69" s="2">
        <f>ROUND(+'X-Ray'!F64,0)</f>
        <v>23502</v>
      </c>
      <c r="F69" s="7">
        <f t="shared" si="0"/>
        <v>552.32</v>
      </c>
      <c r="G69" s="2">
        <f>ROUND(+'X-Ray'!S164,0)</f>
        <v>12827533</v>
      </c>
      <c r="H69" s="2">
        <f>ROUND(+'X-Ray'!F164,0)</f>
        <v>23981</v>
      </c>
      <c r="I69" s="7">
        <f t="shared" si="1"/>
        <v>534.9</v>
      </c>
      <c r="J69" s="7"/>
      <c r="K69" s="8">
        <f t="shared" si="2"/>
        <v>-0.0315</v>
      </c>
    </row>
    <row r="70" spans="2:11" ht="12">
      <c r="B70">
        <f>+'X-Ray'!A65</f>
        <v>157</v>
      </c>
      <c r="C70" t="str">
        <f>+'X-Ray'!B65</f>
        <v>SAINT LUKES REHABILIATION INSTITUTE</v>
      </c>
      <c r="D70" s="2">
        <f>ROUND(+'X-Ray'!S65,0)</f>
        <v>159671</v>
      </c>
      <c r="E70" s="2">
        <f>ROUND(+'X-Ray'!F65,0)</f>
        <v>0</v>
      </c>
      <c r="F70" s="7">
        <f t="shared" si="0"/>
      </c>
      <c r="G70" s="2">
        <f>ROUND(+'X-Ray'!S165,0)</f>
        <v>159739</v>
      </c>
      <c r="H70" s="2">
        <f>ROUND(+'X-Ray'!F165,0)</f>
        <v>0</v>
      </c>
      <c r="I70" s="7">
        <f t="shared" si="1"/>
      </c>
      <c r="J70" s="7"/>
      <c r="K70" s="8">
        <f t="shared" si="2"/>
      </c>
    </row>
    <row r="71" spans="2:11" ht="12">
      <c r="B71">
        <f>+'X-Ray'!A66</f>
        <v>158</v>
      </c>
      <c r="C71" t="str">
        <f>+'X-Ray'!B66</f>
        <v>CASCADE MEDICAL CENTER</v>
      </c>
      <c r="D71" s="2">
        <f>ROUND(+'X-Ray'!S66,0)</f>
        <v>365290</v>
      </c>
      <c r="E71" s="2">
        <f>ROUND(+'X-Ray'!F66,0)</f>
        <v>2814</v>
      </c>
      <c r="F71" s="7">
        <f t="shared" si="0"/>
        <v>129.81</v>
      </c>
      <c r="G71" s="2">
        <f>ROUND(+'X-Ray'!S166,0)</f>
        <v>426850</v>
      </c>
      <c r="H71" s="2">
        <f>ROUND(+'X-Ray'!F166,0)</f>
        <v>2974</v>
      </c>
      <c r="I71" s="7">
        <f t="shared" si="1"/>
        <v>143.53</v>
      </c>
      <c r="J71" s="7"/>
      <c r="K71" s="8">
        <f t="shared" si="2"/>
        <v>0.1057</v>
      </c>
    </row>
    <row r="72" spans="2:11" ht="12">
      <c r="B72">
        <f>+'X-Ray'!A67</f>
        <v>159</v>
      </c>
      <c r="C72" t="str">
        <f>+'X-Ray'!B67</f>
        <v>PROVIDENCE SAINT PETER HOSPITAL</v>
      </c>
      <c r="D72" s="2">
        <f>ROUND(+'X-Ray'!S67,0)</f>
        <v>61256769</v>
      </c>
      <c r="E72" s="2">
        <f>ROUND(+'X-Ray'!F67,0)</f>
        <v>572595</v>
      </c>
      <c r="F72" s="7">
        <f t="shared" si="0"/>
        <v>106.98</v>
      </c>
      <c r="G72" s="2">
        <f>ROUND(+'X-Ray'!S167,0)</f>
        <v>69638877</v>
      </c>
      <c r="H72" s="2">
        <f>ROUND(+'X-Ray'!F167,0)</f>
        <v>137639</v>
      </c>
      <c r="I72" s="7">
        <f t="shared" si="1"/>
        <v>505.95</v>
      </c>
      <c r="J72" s="7"/>
      <c r="K72" s="8">
        <f t="shared" si="2"/>
        <v>3.7294</v>
      </c>
    </row>
    <row r="73" spans="2:11" ht="12">
      <c r="B73">
        <f>+'X-Ray'!A68</f>
        <v>161</v>
      </c>
      <c r="C73" t="str">
        <f>+'X-Ray'!B68</f>
        <v>KADLEC REGIONAL MEDICAL CENTER</v>
      </c>
      <c r="D73" s="2">
        <f>ROUND(+'X-Ray'!S68,0)</f>
        <v>80325996</v>
      </c>
      <c r="E73" s="2">
        <f>ROUND(+'X-Ray'!F68,0)</f>
        <v>109694</v>
      </c>
      <c r="F73" s="7">
        <f t="shared" si="0"/>
        <v>732.27</v>
      </c>
      <c r="G73" s="2">
        <f>ROUND(+'X-Ray'!S168,0)</f>
        <v>94288060</v>
      </c>
      <c r="H73" s="2">
        <f>ROUND(+'X-Ray'!F168,0)</f>
        <v>111399</v>
      </c>
      <c r="I73" s="7">
        <f t="shared" si="1"/>
        <v>846.4</v>
      </c>
      <c r="J73" s="7"/>
      <c r="K73" s="8">
        <f t="shared" si="2"/>
        <v>0.1559</v>
      </c>
    </row>
    <row r="74" spans="2:11" ht="12">
      <c r="B74">
        <f>+'X-Ray'!A69</f>
        <v>162</v>
      </c>
      <c r="C74" t="str">
        <f>+'X-Ray'!B69</f>
        <v>PROVIDENCE SACRED HEART MEDICAL CENTER</v>
      </c>
      <c r="D74" s="2">
        <f>ROUND(+'X-Ray'!S69,0)</f>
        <v>213825874</v>
      </c>
      <c r="E74" s="2">
        <f>ROUND(+'X-Ray'!F69,0)</f>
        <v>218313</v>
      </c>
      <c r="F74" s="7">
        <f t="shared" si="0"/>
        <v>979.45</v>
      </c>
      <c r="G74" s="2">
        <f>ROUND(+'X-Ray'!S169,0)</f>
        <v>123995686</v>
      </c>
      <c r="H74" s="2">
        <f>ROUND(+'X-Ray'!F169,0)</f>
        <v>185917</v>
      </c>
      <c r="I74" s="7">
        <f t="shared" si="1"/>
        <v>666.94</v>
      </c>
      <c r="J74" s="7"/>
      <c r="K74" s="8">
        <f t="shared" si="2"/>
        <v>-0.3191</v>
      </c>
    </row>
    <row r="75" spans="2:11" ht="12">
      <c r="B75">
        <f>+'X-Ray'!A70</f>
        <v>164</v>
      </c>
      <c r="C75" t="str">
        <f>+'X-Ray'!B70</f>
        <v>EVERGREEN HOSPITAL MEDICAL CENTER</v>
      </c>
      <c r="D75" s="2">
        <f>ROUND(+'X-Ray'!S70,0)</f>
        <v>80968366</v>
      </c>
      <c r="E75" s="2">
        <f>ROUND(+'X-Ray'!F70,0)</f>
        <v>296621</v>
      </c>
      <c r="F75" s="7">
        <f aca="true" t="shared" si="3" ref="F75:F106">IF(D75=0,"",IF(E75=0,"",ROUND(D75/E75,2)))</f>
        <v>272.97</v>
      </c>
      <c r="G75" s="2">
        <f>ROUND(+'X-Ray'!S170,0)</f>
        <v>93140359</v>
      </c>
      <c r="H75" s="2">
        <f>ROUND(+'X-Ray'!F170,0)</f>
        <v>297138</v>
      </c>
      <c r="I75" s="7">
        <f aca="true" t="shared" si="4" ref="I75:I106">IF(G75=0,"",IF(H75=0,"",ROUND(G75/H75,2)))</f>
        <v>313.46</v>
      </c>
      <c r="J75" s="7"/>
      <c r="K75" s="8">
        <f aca="true" t="shared" si="5" ref="K75:K106">IF(D75=0,"",IF(E75=0,"",IF(G75=0,"",IF(H75=0,"",ROUND(I75/F75-1,4)))))</f>
        <v>0.1483</v>
      </c>
    </row>
    <row r="76" spans="2:11" ht="12">
      <c r="B76">
        <f>+'X-Ray'!A71</f>
        <v>165</v>
      </c>
      <c r="C76" t="str">
        <f>+'X-Ray'!B71</f>
        <v>LAKE CHELAN COMMUNITY HOSPITAL</v>
      </c>
      <c r="D76" s="2">
        <f>ROUND(+'X-Ray'!S71,0)</f>
        <v>2495115</v>
      </c>
      <c r="E76" s="2">
        <f>ROUND(+'X-Ray'!F71,0)</f>
        <v>4774</v>
      </c>
      <c r="F76" s="7">
        <f t="shared" si="3"/>
        <v>522.65</v>
      </c>
      <c r="G76" s="2">
        <f>ROUND(+'X-Ray'!S171,0)</f>
        <v>2508475</v>
      </c>
      <c r="H76" s="2">
        <f>ROUND(+'X-Ray'!F171,0)</f>
        <v>4322</v>
      </c>
      <c r="I76" s="7">
        <f t="shared" si="4"/>
        <v>580.4</v>
      </c>
      <c r="J76" s="7"/>
      <c r="K76" s="8">
        <f t="shared" si="5"/>
        <v>0.1105</v>
      </c>
    </row>
    <row r="77" spans="2:11" ht="12">
      <c r="B77">
        <f>+'X-Ray'!A72</f>
        <v>167</v>
      </c>
      <c r="C77" t="str">
        <f>+'X-Ray'!B72</f>
        <v>FERRY COUNTY MEMORIAL HOSPITAL</v>
      </c>
      <c r="D77" s="2">
        <f>ROUND(+'X-Ray'!S72,0)</f>
        <v>954094</v>
      </c>
      <c r="E77" s="2">
        <f>ROUND(+'X-Ray'!F72,0)</f>
        <v>10480</v>
      </c>
      <c r="F77" s="7">
        <f t="shared" si="3"/>
        <v>91.04</v>
      </c>
      <c r="G77" s="2">
        <f>ROUND(+'X-Ray'!S172,0)</f>
        <v>1040393</v>
      </c>
      <c r="H77" s="2">
        <f>ROUND(+'X-Ray'!F172,0)</f>
        <v>10276</v>
      </c>
      <c r="I77" s="7">
        <f t="shared" si="4"/>
        <v>101.24</v>
      </c>
      <c r="J77" s="7"/>
      <c r="K77" s="8">
        <f t="shared" si="5"/>
        <v>0.112</v>
      </c>
    </row>
    <row r="78" spans="2:11" ht="12">
      <c r="B78">
        <f>+'X-Ray'!A73</f>
        <v>168</v>
      </c>
      <c r="C78" t="str">
        <f>+'X-Ray'!B73</f>
        <v>CENTRAL WASHINGTON HOSPITAL</v>
      </c>
      <c r="D78" s="2">
        <f>ROUND(+'X-Ray'!S73,0)</f>
        <v>22615580</v>
      </c>
      <c r="E78" s="2">
        <f>ROUND(+'X-Ray'!F73,0)</f>
        <v>59615</v>
      </c>
      <c r="F78" s="7">
        <f t="shared" si="3"/>
        <v>379.36</v>
      </c>
      <c r="G78" s="2">
        <f>ROUND(+'X-Ray'!S173,0)</f>
        <v>22778189</v>
      </c>
      <c r="H78" s="2">
        <f>ROUND(+'X-Ray'!F173,0)</f>
        <v>63992</v>
      </c>
      <c r="I78" s="7">
        <f t="shared" si="4"/>
        <v>355.95</v>
      </c>
      <c r="J78" s="7"/>
      <c r="K78" s="8">
        <f t="shared" si="5"/>
        <v>-0.0617</v>
      </c>
    </row>
    <row r="79" spans="2:11" ht="12">
      <c r="B79">
        <f>+'X-Ray'!A74</f>
        <v>169</v>
      </c>
      <c r="C79" t="str">
        <f>+'X-Ray'!B74</f>
        <v>GROUP HEALTH EASTSIDE</v>
      </c>
      <c r="D79" s="2">
        <f>ROUND(+'X-Ray'!S74,0)</f>
        <v>2087073</v>
      </c>
      <c r="E79" s="2">
        <f>ROUND(+'X-Ray'!F74,0)</f>
        <v>2389</v>
      </c>
      <c r="F79" s="7">
        <f t="shared" si="3"/>
        <v>873.62</v>
      </c>
      <c r="G79" s="2">
        <f>ROUND(+'X-Ray'!S174,0)</f>
        <v>0</v>
      </c>
      <c r="H79" s="2">
        <f>ROUND(+'X-Ray'!F174,0)</f>
        <v>0</v>
      </c>
      <c r="I79" s="7">
        <f t="shared" si="4"/>
      </c>
      <c r="J79" s="7"/>
      <c r="K79" s="8">
        <f t="shared" si="5"/>
      </c>
    </row>
    <row r="80" spans="2:11" ht="12">
      <c r="B80">
        <f>+'X-Ray'!A75</f>
        <v>170</v>
      </c>
      <c r="C80" t="str">
        <f>+'X-Ray'!B75</f>
        <v>SOUTHWEST WASHINGTON MEDICAL CENTER</v>
      </c>
      <c r="D80" s="2">
        <f>ROUND(+'X-Ray'!S75,0)</f>
        <v>114533888</v>
      </c>
      <c r="E80" s="2">
        <f>ROUND(+'X-Ray'!F75,0)</f>
        <v>287297</v>
      </c>
      <c r="F80" s="7">
        <f t="shared" si="3"/>
        <v>398.66</v>
      </c>
      <c r="G80" s="2">
        <f>ROUND(+'X-Ray'!S175,0)</f>
        <v>127813041</v>
      </c>
      <c r="H80" s="2">
        <f>ROUND(+'X-Ray'!F175,0)</f>
        <v>295921</v>
      </c>
      <c r="I80" s="7">
        <f t="shared" si="4"/>
        <v>431.92</v>
      </c>
      <c r="J80" s="7"/>
      <c r="K80" s="8">
        <f t="shared" si="5"/>
        <v>0.0834</v>
      </c>
    </row>
    <row r="81" spans="2:11" ht="12">
      <c r="B81">
        <f>+'X-Ray'!A76</f>
        <v>172</v>
      </c>
      <c r="C81" t="str">
        <f>+'X-Ray'!B76</f>
        <v>PULLMAN REGIONAL HOSPITAL</v>
      </c>
      <c r="D81" s="2">
        <f>ROUND(+'X-Ray'!S76,0)</f>
        <v>3645962</v>
      </c>
      <c r="E81" s="2">
        <f>ROUND(+'X-Ray'!F76,0)</f>
        <v>18760</v>
      </c>
      <c r="F81" s="7">
        <f t="shared" si="3"/>
        <v>194.35</v>
      </c>
      <c r="G81" s="2">
        <f>ROUND(+'X-Ray'!S176,0)</f>
        <v>4269254</v>
      </c>
      <c r="H81" s="2">
        <f>ROUND(+'X-Ray'!F176,0)</f>
        <v>19641</v>
      </c>
      <c r="I81" s="7">
        <f t="shared" si="4"/>
        <v>217.36</v>
      </c>
      <c r="J81" s="7"/>
      <c r="K81" s="8">
        <f t="shared" si="5"/>
        <v>0.1184</v>
      </c>
    </row>
    <row r="82" spans="2:11" ht="12">
      <c r="B82">
        <f>+'X-Ray'!A77</f>
        <v>173</v>
      </c>
      <c r="C82" t="str">
        <f>+'X-Ray'!B77</f>
        <v>MORTON GENERAL HOSPITAL</v>
      </c>
      <c r="D82" s="2">
        <f>ROUND(+'X-Ray'!S77,0)</f>
        <v>1514833</v>
      </c>
      <c r="E82" s="2">
        <f>ROUND(+'X-Ray'!F77,0)</f>
        <v>3894</v>
      </c>
      <c r="F82" s="7">
        <f t="shared" si="3"/>
        <v>389.02</v>
      </c>
      <c r="G82" s="2">
        <f>ROUND(+'X-Ray'!S177,0)</f>
        <v>1640993</v>
      </c>
      <c r="H82" s="2">
        <f>ROUND(+'X-Ray'!F177,0)</f>
        <v>0</v>
      </c>
      <c r="I82" s="7">
        <f t="shared" si="4"/>
      </c>
      <c r="J82" s="7"/>
      <c r="K82" s="8">
        <f t="shared" si="5"/>
      </c>
    </row>
    <row r="83" spans="2:11" ht="12">
      <c r="B83">
        <f>+'X-Ray'!A78</f>
        <v>175</v>
      </c>
      <c r="C83" t="str">
        <f>+'X-Ray'!B78</f>
        <v>MARY BRIDGE CHILDRENS HEALTH CENTER</v>
      </c>
      <c r="D83" s="2">
        <f>ROUND(+'X-Ray'!S78,0)</f>
        <v>28026211</v>
      </c>
      <c r="E83" s="2">
        <f>ROUND(+'X-Ray'!F78,0)</f>
        <v>267558</v>
      </c>
      <c r="F83" s="7">
        <f t="shared" si="3"/>
        <v>104.75</v>
      </c>
      <c r="G83" s="2">
        <f>ROUND(+'X-Ray'!S178,0)</f>
        <v>30165841</v>
      </c>
      <c r="H83" s="2">
        <f>ROUND(+'X-Ray'!F178,0)</f>
        <v>268246</v>
      </c>
      <c r="I83" s="7">
        <f t="shared" si="4"/>
        <v>112.46</v>
      </c>
      <c r="J83" s="7"/>
      <c r="K83" s="8">
        <f t="shared" si="5"/>
        <v>0.0736</v>
      </c>
    </row>
    <row r="84" spans="2:11" ht="12">
      <c r="B84">
        <f>+'X-Ray'!A79</f>
        <v>176</v>
      </c>
      <c r="C84" t="str">
        <f>+'X-Ray'!B79</f>
        <v>TACOMA GENERAL ALLENMORE HOSPITAL</v>
      </c>
      <c r="D84" s="2">
        <f>ROUND(+'X-Ray'!S79,0)</f>
        <v>109785156</v>
      </c>
      <c r="E84" s="2">
        <f>ROUND(+'X-Ray'!F79,0)</f>
        <v>422436</v>
      </c>
      <c r="F84" s="7">
        <f t="shared" si="3"/>
        <v>259.89</v>
      </c>
      <c r="G84" s="2">
        <f>ROUND(+'X-Ray'!S179,0)</f>
        <v>110539348</v>
      </c>
      <c r="H84" s="2">
        <f>ROUND(+'X-Ray'!F179,0)</f>
        <v>438624</v>
      </c>
      <c r="I84" s="7">
        <f t="shared" si="4"/>
        <v>252.01</v>
      </c>
      <c r="J84" s="7"/>
      <c r="K84" s="8">
        <f t="shared" si="5"/>
        <v>-0.0303</v>
      </c>
    </row>
    <row r="85" spans="2:11" ht="12">
      <c r="B85">
        <f>+'X-Ray'!A80</f>
        <v>178</v>
      </c>
      <c r="C85" t="str">
        <f>+'X-Ray'!B80</f>
        <v>DEER PARK HOSPITAL</v>
      </c>
      <c r="D85" s="2">
        <f>ROUND(+'X-Ray'!S80,0)</f>
        <v>148846</v>
      </c>
      <c r="E85" s="2">
        <f>ROUND(+'X-Ray'!F80,0)</f>
        <v>49</v>
      </c>
      <c r="F85" s="7">
        <f t="shared" si="3"/>
        <v>3037.67</v>
      </c>
      <c r="G85" s="2">
        <f>ROUND(+'X-Ray'!S180,0)</f>
        <v>0</v>
      </c>
      <c r="H85" s="2">
        <f>ROUND(+'X-Ray'!F180,0)</f>
        <v>0</v>
      </c>
      <c r="I85" s="7">
        <f t="shared" si="4"/>
      </c>
      <c r="J85" s="7"/>
      <c r="K85" s="8">
        <f t="shared" si="5"/>
      </c>
    </row>
    <row r="86" spans="2:11" ht="12">
      <c r="B86">
        <f>+'X-Ray'!A81</f>
        <v>180</v>
      </c>
      <c r="C86" t="str">
        <f>+'X-Ray'!B81</f>
        <v>VALLEY HOSPITAL AND MEDICAL CENTER</v>
      </c>
      <c r="D86" s="2">
        <f>ROUND(+'X-Ray'!S81,0)</f>
        <v>9766132</v>
      </c>
      <c r="E86" s="2">
        <f>ROUND(+'X-Ray'!F81,0)</f>
        <v>25359</v>
      </c>
      <c r="F86" s="7">
        <f t="shared" si="3"/>
        <v>385.12</v>
      </c>
      <c r="G86" s="2">
        <f>ROUND(+'X-Ray'!S181,0)</f>
        <v>15140476</v>
      </c>
      <c r="H86" s="2">
        <f>ROUND(+'X-Ray'!F181,0)</f>
        <v>32214</v>
      </c>
      <c r="I86" s="7">
        <f t="shared" si="4"/>
        <v>470</v>
      </c>
      <c r="J86" s="7"/>
      <c r="K86" s="8">
        <f t="shared" si="5"/>
        <v>0.2204</v>
      </c>
    </row>
    <row r="87" spans="2:11" ht="12">
      <c r="B87">
        <f>+'X-Ray'!A82</f>
        <v>183</v>
      </c>
      <c r="C87" t="str">
        <f>+'X-Ray'!B82</f>
        <v>AUBURN REGIONAL MEDICAL CENTER</v>
      </c>
      <c r="D87" s="2">
        <f>ROUND(+'X-Ray'!S82,0)</f>
        <v>23269677</v>
      </c>
      <c r="E87" s="2">
        <f>ROUND(+'X-Ray'!F82,0)</f>
        <v>153529</v>
      </c>
      <c r="F87" s="7">
        <f t="shared" si="3"/>
        <v>151.57</v>
      </c>
      <c r="G87" s="2">
        <f>ROUND(+'X-Ray'!S182,0)</f>
        <v>26553865</v>
      </c>
      <c r="H87" s="2">
        <f>ROUND(+'X-Ray'!F182,0)</f>
        <v>148035</v>
      </c>
      <c r="I87" s="7">
        <f t="shared" si="4"/>
        <v>179.38</v>
      </c>
      <c r="J87" s="7"/>
      <c r="K87" s="8">
        <f t="shared" si="5"/>
        <v>0.1835</v>
      </c>
    </row>
    <row r="88" spans="2:11" ht="12">
      <c r="B88">
        <f>+'X-Ray'!A83</f>
        <v>186</v>
      </c>
      <c r="C88" t="str">
        <f>+'X-Ray'!B83</f>
        <v>MARK REED HOSPITAL</v>
      </c>
      <c r="D88" s="2">
        <f>ROUND(+'X-Ray'!S83,0)</f>
        <v>1674460</v>
      </c>
      <c r="E88" s="2">
        <f>ROUND(+'X-Ray'!F83,0)</f>
        <v>3566</v>
      </c>
      <c r="F88" s="7">
        <f t="shared" si="3"/>
        <v>469.56</v>
      </c>
      <c r="G88" s="2">
        <f>ROUND(+'X-Ray'!S183,0)</f>
        <v>2004200</v>
      </c>
      <c r="H88" s="2">
        <f>ROUND(+'X-Ray'!F183,0)</f>
        <v>3730</v>
      </c>
      <c r="I88" s="7">
        <f t="shared" si="4"/>
        <v>537.32</v>
      </c>
      <c r="J88" s="7"/>
      <c r="K88" s="8">
        <f t="shared" si="5"/>
        <v>0.1443</v>
      </c>
    </row>
    <row r="89" spans="2:11" ht="12">
      <c r="B89">
        <f>+'X-Ray'!A84</f>
        <v>191</v>
      </c>
      <c r="C89" t="str">
        <f>+'X-Ray'!B84</f>
        <v>PROVIDENCE CENTRALIA HOSPITAL</v>
      </c>
      <c r="D89" s="2">
        <f>ROUND(+'X-Ray'!S84,0)</f>
        <v>15528766</v>
      </c>
      <c r="E89" s="2">
        <f>ROUND(+'X-Ray'!F84,0)</f>
        <v>28050</v>
      </c>
      <c r="F89" s="7">
        <f t="shared" si="3"/>
        <v>553.61</v>
      </c>
      <c r="G89" s="2">
        <f>ROUND(+'X-Ray'!S184,0)</f>
        <v>17441198</v>
      </c>
      <c r="H89" s="2">
        <f>ROUND(+'X-Ray'!F184,0)</f>
        <v>52279</v>
      </c>
      <c r="I89" s="7">
        <f t="shared" si="4"/>
        <v>333.62</v>
      </c>
      <c r="J89" s="7"/>
      <c r="K89" s="8">
        <f t="shared" si="5"/>
        <v>-0.3974</v>
      </c>
    </row>
    <row r="90" spans="2:11" ht="12">
      <c r="B90">
        <f>+'X-Ray'!A85</f>
        <v>193</v>
      </c>
      <c r="C90" t="str">
        <f>+'X-Ray'!B85</f>
        <v>PROVIDENCE MOUNT CARMEL HOSPITAL</v>
      </c>
      <c r="D90" s="2">
        <f>ROUND(+'X-Ray'!S85,0)</f>
        <v>13246674</v>
      </c>
      <c r="E90" s="2">
        <f>ROUND(+'X-Ray'!F85,0)</f>
        <v>0</v>
      </c>
      <c r="F90" s="7">
        <f t="shared" si="3"/>
      </c>
      <c r="G90" s="2">
        <f>ROUND(+'X-Ray'!S185,0)</f>
        <v>13786808</v>
      </c>
      <c r="H90" s="2">
        <f>ROUND(+'X-Ray'!F185,0)</f>
        <v>0</v>
      </c>
      <c r="I90" s="7">
        <f t="shared" si="4"/>
      </c>
      <c r="J90" s="7"/>
      <c r="K90" s="8">
        <f t="shared" si="5"/>
      </c>
    </row>
    <row r="91" spans="2:11" ht="12">
      <c r="B91">
        <f>+'X-Ray'!A86</f>
        <v>194</v>
      </c>
      <c r="C91" t="str">
        <f>+'X-Ray'!B86</f>
        <v>PROVIDENCE SAINT JOSEPHS HOSPITAL</v>
      </c>
      <c r="D91" s="2">
        <f>ROUND(+'X-Ray'!S86,0)</f>
        <v>6320548</v>
      </c>
      <c r="E91" s="2">
        <f>ROUND(+'X-Ray'!F86,0)</f>
        <v>0</v>
      </c>
      <c r="F91" s="7">
        <f t="shared" si="3"/>
      </c>
      <c r="G91" s="2">
        <f>ROUND(+'X-Ray'!S186,0)</f>
        <v>7178986</v>
      </c>
      <c r="H91" s="2">
        <f>ROUND(+'X-Ray'!F186,0)</f>
        <v>0</v>
      </c>
      <c r="I91" s="7">
        <f t="shared" si="4"/>
      </c>
      <c r="J91" s="7"/>
      <c r="K91" s="8">
        <f t="shared" si="5"/>
      </c>
    </row>
    <row r="92" spans="2:11" ht="12">
      <c r="B92">
        <f>+'X-Ray'!A87</f>
        <v>195</v>
      </c>
      <c r="C92" t="str">
        <f>+'X-Ray'!B87</f>
        <v>SNOQUALMIE VALLEY HOSPITAL</v>
      </c>
      <c r="D92" s="2">
        <f>ROUND(+'X-Ray'!S87,0)</f>
        <v>336696</v>
      </c>
      <c r="E92" s="2">
        <f>ROUND(+'X-Ray'!F87,0)</f>
        <v>2326</v>
      </c>
      <c r="F92" s="7">
        <f t="shared" si="3"/>
        <v>144.75</v>
      </c>
      <c r="G92" s="2">
        <f>ROUND(+'X-Ray'!S187,0)</f>
        <v>653905</v>
      </c>
      <c r="H92" s="2">
        <f>ROUND(+'X-Ray'!F187,0)</f>
        <v>2566</v>
      </c>
      <c r="I92" s="7">
        <f t="shared" si="4"/>
        <v>254.83</v>
      </c>
      <c r="J92" s="7"/>
      <c r="K92" s="8">
        <f t="shared" si="5"/>
        <v>0.7605</v>
      </c>
    </row>
    <row r="93" spans="2:11" ht="12">
      <c r="B93">
        <f>+'X-Ray'!A88</f>
        <v>197</v>
      </c>
      <c r="C93" t="str">
        <f>+'X-Ray'!B88</f>
        <v>CAPITAL MEDICAL CENTER</v>
      </c>
      <c r="D93" s="2">
        <f>ROUND(+'X-Ray'!S88,0)</f>
        <v>25701374</v>
      </c>
      <c r="E93" s="2">
        <f>ROUND(+'X-Ray'!F88,0)</f>
        <v>46362</v>
      </c>
      <c r="F93" s="7">
        <f t="shared" si="3"/>
        <v>554.36</v>
      </c>
      <c r="G93" s="2">
        <f>ROUND(+'X-Ray'!S188,0)</f>
        <v>32629707</v>
      </c>
      <c r="H93" s="2">
        <f>ROUND(+'X-Ray'!F188,0)</f>
        <v>55735</v>
      </c>
      <c r="I93" s="7">
        <f t="shared" si="4"/>
        <v>585.44</v>
      </c>
      <c r="J93" s="7"/>
      <c r="K93" s="8">
        <f t="shared" si="5"/>
        <v>0.0561</v>
      </c>
    </row>
    <row r="94" spans="2:11" ht="12">
      <c r="B94">
        <f>+'X-Ray'!A89</f>
        <v>198</v>
      </c>
      <c r="C94" t="str">
        <f>+'X-Ray'!B89</f>
        <v>SUNNYSIDE COMMUNITY HOSPITAL</v>
      </c>
      <c r="D94" s="2">
        <f>ROUND(+'X-Ray'!S89,0)</f>
        <v>5480269</v>
      </c>
      <c r="E94" s="2">
        <f>ROUND(+'X-Ray'!F89,0)</f>
        <v>122582</v>
      </c>
      <c r="F94" s="7">
        <f t="shared" si="3"/>
        <v>44.71</v>
      </c>
      <c r="G94" s="2">
        <f>ROUND(+'X-Ray'!S189,0)</f>
        <v>5771719</v>
      </c>
      <c r="H94" s="2">
        <f>ROUND(+'X-Ray'!F189,0)</f>
        <v>124488</v>
      </c>
      <c r="I94" s="7">
        <f t="shared" si="4"/>
        <v>46.36</v>
      </c>
      <c r="J94" s="7"/>
      <c r="K94" s="8">
        <f t="shared" si="5"/>
        <v>0.0369</v>
      </c>
    </row>
    <row r="95" spans="2:11" ht="12">
      <c r="B95">
        <f>+'X-Ray'!A90</f>
        <v>199</v>
      </c>
      <c r="C95" t="str">
        <f>+'X-Ray'!B90</f>
        <v>TOPPENISH COMMUNITY HOSPITAL</v>
      </c>
      <c r="D95" s="2">
        <f>ROUND(+'X-Ray'!S90,0)</f>
        <v>5953309</v>
      </c>
      <c r="E95" s="2">
        <f>ROUND(+'X-Ray'!F90,0)</f>
        <v>11499</v>
      </c>
      <c r="F95" s="7">
        <f t="shared" si="3"/>
        <v>517.72</v>
      </c>
      <c r="G95" s="2">
        <f>ROUND(+'X-Ray'!S190,0)</f>
        <v>6492530</v>
      </c>
      <c r="H95" s="2">
        <f>ROUND(+'X-Ray'!F190,0)</f>
        <v>12106</v>
      </c>
      <c r="I95" s="7">
        <f t="shared" si="4"/>
        <v>536.31</v>
      </c>
      <c r="J95" s="7"/>
      <c r="K95" s="8">
        <f t="shared" si="5"/>
        <v>0.0359</v>
      </c>
    </row>
    <row r="96" spans="2:11" ht="12">
      <c r="B96">
        <f>+'X-Ray'!A91</f>
        <v>201</v>
      </c>
      <c r="C96" t="str">
        <f>+'X-Ray'!B91</f>
        <v>SAINT FRANCIS COMMUNITY HOSPITAL</v>
      </c>
      <c r="D96" s="2">
        <f>ROUND(+'X-Ray'!S91,0)</f>
        <v>49672579</v>
      </c>
      <c r="E96" s="2">
        <f>ROUND(+'X-Ray'!F91,0)</f>
        <v>143119</v>
      </c>
      <c r="F96" s="7">
        <f t="shared" si="3"/>
        <v>347.07</v>
      </c>
      <c r="G96" s="2">
        <f>ROUND(+'X-Ray'!S191,0)</f>
        <v>56610657</v>
      </c>
      <c r="H96" s="2">
        <f>ROUND(+'X-Ray'!F191,0)</f>
        <v>163318</v>
      </c>
      <c r="I96" s="7">
        <f t="shared" si="4"/>
        <v>346.63</v>
      </c>
      <c r="J96" s="7"/>
      <c r="K96" s="8">
        <f t="shared" si="5"/>
        <v>-0.0013</v>
      </c>
    </row>
    <row r="97" spans="2:11" ht="12">
      <c r="B97">
        <f>+'X-Ray'!A92</f>
        <v>202</v>
      </c>
      <c r="C97" t="str">
        <f>+'X-Ray'!B92</f>
        <v>REGIONAL HOSP. FOR RESP. &amp; COMPLEX CARE</v>
      </c>
      <c r="D97" s="2">
        <f>ROUND(+'X-Ray'!S92,0)</f>
        <v>504235</v>
      </c>
      <c r="E97" s="2">
        <f>ROUND(+'X-Ray'!F92,0)</f>
        <v>0</v>
      </c>
      <c r="F97" s="7">
        <f t="shared" si="3"/>
      </c>
      <c r="G97" s="2">
        <f>ROUND(+'X-Ray'!S192,0)</f>
        <v>594796</v>
      </c>
      <c r="H97" s="2">
        <f>ROUND(+'X-Ray'!F192,0)</f>
        <v>0</v>
      </c>
      <c r="I97" s="7">
        <f t="shared" si="4"/>
      </c>
      <c r="J97" s="7"/>
      <c r="K97" s="8">
        <f t="shared" si="5"/>
      </c>
    </row>
    <row r="98" spans="2:11" ht="12">
      <c r="B98">
        <f>+'X-Ray'!A93</f>
        <v>204</v>
      </c>
      <c r="C98" t="str">
        <f>+'X-Ray'!B93</f>
        <v>SEATTLE CANCER CARE ALLIANCE</v>
      </c>
      <c r="D98" s="2">
        <f>ROUND(+'X-Ray'!S93,0)</f>
        <v>7505329</v>
      </c>
      <c r="E98" s="2">
        <f>ROUND(+'X-Ray'!F93,0)</f>
        <v>0</v>
      </c>
      <c r="F98" s="7">
        <f t="shared" si="3"/>
      </c>
      <c r="G98" s="2">
        <f>ROUND(+'X-Ray'!S193,0)</f>
        <v>8788239</v>
      </c>
      <c r="H98" s="2">
        <f>ROUND(+'X-Ray'!F193,0)</f>
        <v>0</v>
      </c>
      <c r="I98" s="7">
        <f t="shared" si="4"/>
      </c>
      <c r="J98" s="7"/>
      <c r="K98" s="8">
        <f t="shared" si="5"/>
      </c>
    </row>
    <row r="99" spans="2:11" ht="12">
      <c r="B99">
        <f>+'X-Ray'!A94</f>
        <v>205</v>
      </c>
      <c r="C99" t="str">
        <f>+'X-Ray'!B94</f>
        <v>WENATCHEE VALLEY MEDICAL CENTER</v>
      </c>
      <c r="D99" s="2">
        <f>ROUND(+'X-Ray'!S94,0)</f>
        <v>644360</v>
      </c>
      <c r="E99" s="2">
        <f>ROUND(+'X-Ray'!F94,0)</f>
        <v>21336</v>
      </c>
      <c r="F99" s="7">
        <f t="shared" si="3"/>
        <v>30.2</v>
      </c>
      <c r="G99" s="2">
        <f>ROUND(+'X-Ray'!S194,0)</f>
        <v>5752365</v>
      </c>
      <c r="H99" s="2">
        <f>ROUND(+'X-Ray'!F194,0)</f>
        <v>52227</v>
      </c>
      <c r="I99" s="7">
        <f t="shared" si="4"/>
        <v>110.14</v>
      </c>
      <c r="J99" s="7"/>
      <c r="K99" s="8">
        <f t="shared" si="5"/>
        <v>2.647</v>
      </c>
    </row>
    <row r="100" spans="2:11" ht="12">
      <c r="B100">
        <f>+'X-Ray'!A95</f>
        <v>206</v>
      </c>
      <c r="C100" t="str">
        <f>+'X-Ray'!B95</f>
        <v>UNITED GENERAL HOSPITAL</v>
      </c>
      <c r="D100" s="2">
        <f>ROUND(+'X-Ray'!S95,0)</f>
        <v>2462462</v>
      </c>
      <c r="E100" s="2">
        <f>ROUND(+'X-Ray'!F95,0)</f>
        <v>10900</v>
      </c>
      <c r="F100" s="7">
        <f t="shared" si="3"/>
        <v>225.91</v>
      </c>
      <c r="G100" s="2">
        <f>ROUND(+'X-Ray'!S195,0)</f>
        <v>2399626</v>
      </c>
      <c r="H100" s="2">
        <f>ROUND(+'X-Ray'!F195,0)</f>
        <v>10590</v>
      </c>
      <c r="I100" s="7">
        <f t="shared" si="4"/>
        <v>226.59</v>
      </c>
      <c r="J100" s="7"/>
      <c r="K100" s="8">
        <f t="shared" si="5"/>
        <v>0.003</v>
      </c>
    </row>
    <row r="101" spans="2:11" ht="12">
      <c r="B101">
        <f>+'X-Ray'!A96</f>
        <v>207</v>
      </c>
      <c r="C101" t="str">
        <f>+'X-Ray'!B96</f>
        <v>SKAGIT VALLEY HOSPITAL</v>
      </c>
      <c r="D101" s="2">
        <f>ROUND(+'X-Ray'!S96,0)</f>
        <v>36251079</v>
      </c>
      <c r="E101" s="2">
        <f>ROUND(+'X-Ray'!F96,0)</f>
        <v>144087</v>
      </c>
      <c r="F101" s="7">
        <f t="shared" si="3"/>
        <v>251.59</v>
      </c>
      <c r="G101" s="2">
        <f>ROUND(+'X-Ray'!S196,0)</f>
        <v>46477679</v>
      </c>
      <c r="H101" s="2">
        <f>ROUND(+'X-Ray'!F196,0)</f>
        <v>151881</v>
      </c>
      <c r="I101" s="7">
        <f t="shared" si="4"/>
        <v>306.01</v>
      </c>
      <c r="J101" s="7"/>
      <c r="K101" s="8">
        <f t="shared" si="5"/>
        <v>0.2163</v>
      </c>
    </row>
    <row r="102" spans="2:11" ht="12">
      <c r="B102">
        <f>+'X-Ray'!A97</f>
        <v>208</v>
      </c>
      <c r="C102" t="str">
        <f>+'X-Ray'!B97</f>
        <v>LEGACY SALMON CREEK HOSPITAL</v>
      </c>
      <c r="D102" s="2">
        <f>ROUND(+'X-Ray'!S97,0)</f>
        <v>10600605</v>
      </c>
      <c r="E102" s="2">
        <f>ROUND(+'X-Ray'!F97,0)</f>
        <v>53875</v>
      </c>
      <c r="F102" s="7">
        <f t="shared" si="3"/>
        <v>196.76</v>
      </c>
      <c r="G102" s="2">
        <f>ROUND(+'X-Ray'!S197,0)</f>
        <v>11419409</v>
      </c>
      <c r="H102" s="2">
        <f>ROUND(+'X-Ray'!F197,0)</f>
        <v>60345</v>
      </c>
      <c r="I102" s="7">
        <f t="shared" si="4"/>
        <v>189.24</v>
      </c>
      <c r="J102" s="7"/>
      <c r="K102" s="8">
        <f t="shared" si="5"/>
        <v>-0.0382</v>
      </c>
    </row>
    <row r="103" spans="2:11" ht="12">
      <c r="B103">
        <f>+'X-Ray'!A98</f>
        <v>209</v>
      </c>
      <c r="C103" t="str">
        <f>+'X-Ray'!B98</f>
        <v>SAINT ANTHONY HOSPITAL</v>
      </c>
      <c r="D103" s="2">
        <f>ROUND(+'X-Ray'!S98,0)</f>
        <v>0</v>
      </c>
      <c r="E103" s="2">
        <f>ROUND(+'X-Ray'!F98,0)</f>
        <v>0</v>
      </c>
      <c r="F103" s="7">
        <f t="shared" si="3"/>
      </c>
      <c r="G103" s="2">
        <f>ROUND(+'X-Ray'!S198,0)</f>
        <v>3540738</v>
      </c>
      <c r="H103" s="2">
        <f>ROUND(+'X-Ray'!F198,0)</f>
        <v>10049</v>
      </c>
      <c r="I103" s="7">
        <f t="shared" si="4"/>
        <v>352.35</v>
      </c>
      <c r="J103" s="7"/>
      <c r="K103" s="8">
        <f t="shared" si="5"/>
      </c>
    </row>
    <row r="104" spans="2:11" ht="12">
      <c r="B104">
        <f>+'X-Ray'!A99</f>
        <v>904</v>
      </c>
      <c r="C104" t="str">
        <f>+'X-Ray'!B99</f>
        <v>BHC FAIRFAX HOSPITAL</v>
      </c>
      <c r="D104" s="2">
        <f>ROUND(+'X-Ray'!S99,0)</f>
        <v>0</v>
      </c>
      <c r="E104" s="2">
        <f>ROUND(+'X-Ray'!F99,0)</f>
        <v>0</v>
      </c>
      <c r="F104" s="7">
        <f t="shared" si="3"/>
      </c>
      <c r="G104" s="2">
        <f>ROUND(+'X-Ray'!S199,0)</f>
        <v>0</v>
      </c>
      <c r="H104" s="2">
        <f>ROUND(+'X-Ray'!F199,0)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+'X-Ray'!A100</f>
        <v>915</v>
      </c>
      <c r="C105" t="str">
        <f>+'X-Ray'!B100</f>
        <v>LOURDES COUNSELING CENTER</v>
      </c>
      <c r="D105" s="2">
        <f>ROUND(+'X-Ray'!S100,0)</f>
        <v>0</v>
      </c>
      <c r="E105" s="2">
        <f>ROUND(+'X-Ray'!F100,0)</f>
        <v>0</v>
      </c>
      <c r="F105" s="7">
        <f t="shared" si="3"/>
      </c>
      <c r="G105" s="2">
        <f>ROUND(+'X-Ray'!S200,0)</f>
        <v>0</v>
      </c>
      <c r="H105" s="2">
        <f>ROUND(+'X-Ray'!F200,0)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+'X-Ray'!A101</f>
        <v>919</v>
      </c>
      <c r="C106" t="str">
        <f>+'X-Ray'!B101</f>
        <v>NAVOS</v>
      </c>
      <c r="D106" s="2">
        <f>ROUND(+'X-Ray'!S101,0)</f>
        <v>0</v>
      </c>
      <c r="E106" s="2">
        <f>ROUND(+'X-Ray'!F101,0)</f>
        <v>0</v>
      </c>
      <c r="F106" s="7">
        <f t="shared" si="3"/>
      </c>
      <c r="G106" s="2">
        <f>ROUND(+'X-Ray'!S201,0)</f>
        <v>0</v>
      </c>
      <c r="H106" s="2">
        <f>ROUND(+'X-Ray'!F201,0)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9.875" style="0" bestFit="1" customWidth="1"/>
    <col min="5" max="5" width="7.875" style="0" bestFit="1" customWidth="1"/>
    <col min="6" max="6" width="10.875" style="0" bestFit="1" customWidth="1"/>
    <col min="7" max="7" width="9.875" style="0" bestFit="1" customWidth="1"/>
    <col min="8" max="8" width="7.875" style="0" bestFit="1" customWidth="1"/>
    <col min="9" max="9" width="9.875" style="0" bestFit="1" customWidth="1"/>
    <col min="10" max="10" width="2.625" style="0" customWidth="1"/>
    <col min="11" max="11" width="8.125" style="0" bestFit="1" customWidth="1"/>
  </cols>
  <sheetData>
    <row r="1" spans="1:10" ht="12">
      <c r="A1" s="4" t="s">
        <v>24</v>
      </c>
      <c r="B1" s="5"/>
      <c r="C1" s="5"/>
      <c r="D1" s="5"/>
      <c r="E1" s="5"/>
      <c r="F1" s="5"/>
      <c r="G1" s="5"/>
      <c r="H1" s="5"/>
      <c r="I1" s="5"/>
      <c r="J1" s="5"/>
    </row>
    <row r="2" spans="1:11" ht="1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ht="12">
      <c r="A3" s="5"/>
      <c r="B3" s="5"/>
      <c r="C3" s="5"/>
      <c r="D3" s="5"/>
      <c r="E3" s="5"/>
      <c r="F3" s="4"/>
      <c r="G3" s="5"/>
      <c r="H3" s="5"/>
      <c r="I3" s="5"/>
      <c r="J3" s="5"/>
      <c r="K3">
        <v>274</v>
      </c>
    </row>
    <row r="4" spans="1:10" ht="1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0" ht="12">
      <c r="A5" s="4" t="s">
        <v>35</v>
      </c>
      <c r="B5" s="5"/>
      <c r="C5" s="5"/>
      <c r="D5" s="5"/>
      <c r="E5" s="5"/>
      <c r="F5" s="5"/>
      <c r="G5" s="5"/>
      <c r="H5" s="5"/>
      <c r="I5" s="5"/>
      <c r="J5" s="5"/>
    </row>
    <row r="7" spans="5:9" ht="12">
      <c r="E7" s="14">
        <f>ROUND(+'X-Ray'!D5,0)</f>
        <v>2008</v>
      </c>
      <c r="F7" s="3">
        <f>+E7</f>
        <v>2008</v>
      </c>
      <c r="G7" s="3"/>
      <c r="H7" s="1">
        <f>+F7+1</f>
        <v>2009</v>
      </c>
      <c r="I7" s="3">
        <f>+H7</f>
        <v>2009</v>
      </c>
    </row>
    <row r="8" spans="1:11" ht="12">
      <c r="A8" s="3"/>
      <c r="B8" s="3"/>
      <c r="C8" s="3"/>
      <c r="D8" s="1"/>
      <c r="F8" s="1" t="s">
        <v>2</v>
      </c>
      <c r="G8" s="1"/>
      <c r="I8" s="1" t="s">
        <v>2</v>
      </c>
      <c r="J8" s="1"/>
      <c r="K8" s="3" t="s">
        <v>67</v>
      </c>
    </row>
    <row r="9" spans="1:11" ht="12">
      <c r="A9" s="3"/>
      <c r="B9" s="3" t="s">
        <v>31</v>
      </c>
      <c r="C9" s="3" t="s">
        <v>32</v>
      </c>
      <c r="D9" s="1" t="s">
        <v>7</v>
      </c>
      <c r="E9" s="1" t="s">
        <v>25</v>
      </c>
      <c r="F9" s="1" t="s">
        <v>26</v>
      </c>
      <c r="G9" s="1" t="s">
        <v>7</v>
      </c>
      <c r="H9" s="1" t="s">
        <v>25</v>
      </c>
      <c r="I9" s="1" t="s">
        <v>26</v>
      </c>
      <c r="J9" s="1"/>
      <c r="K9" s="3" t="s">
        <v>68</v>
      </c>
    </row>
    <row r="10" spans="2:11" ht="12">
      <c r="B10">
        <f>+'X-Ray'!A5</f>
        <v>1</v>
      </c>
      <c r="C10" t="str">
        <f>+'X-Ray'!B5</f>
        <v>SWEDISH HEALTH SERVICES</v>
      </c>
      <c r="D10" s="2">
        <f>ROUND(+'X-Ray'!G5,0)</f>
        <v>10443271</v>
      </c>
      <c r="E10" s="7">
        <f>ROUND(+'X-Ray'!E5,2)</f>
        <v>148</v>
      </c>
      <c r="F10" s="7">
        <f>IF(D10=0,"",IF(E10=0,"",ROUND(D10/E10,2)))</f>
        <v>70562.64</v>
      </c>
      <c r="G10" s="2">
        <f>ROUND(+'X-Ray'!G105,0)</f>
        <v>10122871</v>
      </c>
      <c r="H10" s="7">
        <f>ROUND(+'X-Ray'!E105,2)</f>
        <v>138</v>
      </c>
      <c r="I10" s="7">
        <f>IF(G10=0,"",IF(H10=0,"",ROUND(G10/H10,2)))</f>
        <v>73354.14</v>
      </c>
      <c r="J10" s="7"/>
      <c r="K10" s="8">
        <f>IF(D10=0,"",IF(E10=0,"",IF(G10=0,"",IF(H10=0,"",ROUND(I10/F10-1,4)))))</f>
        <v>0.0396</v>
      </c>
    </row>
    <row r="11" spans="2:11" ht="12">
      <c r="B11">
        <f>+'X-Ray'!A6</f>
        <v>3</v>
      </c>
      <c r="C11" t="str">
        <f>+'X-Ray'!B6</f>
        <v>SWEDISH MEDICAL CENTER CHERRY HILL</v>
      </c>
      <c r="D11" s="2">
        <f>ROUND(+'X-Ray'!G6,0)</f>
        <v>3600506</v>
      </c>
      <c r="E11" s="7">
        <f>ROUND(+'X-Ray'!E6,2)</f>
        <v>54</v>
      </c>
      <c r="F11" s="7">
        <f aca="true" t="shared" si="0" ref="F11:F74">IF(D11=0,"",IF(E11=0,"",ROUND(D11/E11,2)))</f>
        <v>66676.04</v>
      </c>
      <c r="G11" s="2">
        <f>ROUND(+'X-Ray'!G106,0)</f>
        <v>3736065</v>
      </c>
      <c r="H11" s="7">
        <f>ROUND(+'X-Ray'!E106,2)</f>
        <v>55</v>
      </c>
      <c r="I11" s="7">
        <f aca="true" t="shared" si="1" ref="I11:I74">IF(G11=0,"",IF(H11=0,"",ROUND(G11/H11,2)))</f>
        <v>67928.45</v>
      </c>
      <c r="J11" s="7"/>
      <c r="K11" s="8">
        <f aca="true" t="shared" si="2" ref="K11:K74">IF(D11=0,"",IF(E11=0,"",IF(G11=0,"",IF(H11=0,"",ROUND(I11/F11-1,4)))))</f>
        <v>0.0188</v>
      </c>
    </row>
    <row r="12" spans="2:11" ht="12">
      <c r="B12">
        <f>+'X-Ray'!A7</f>
        <v>8</v>
      </c>
      <c r="C12" t="str">
        <f>+'X-Ray'!B7</f>
        <v>KLICKITAT VALLEY HOSPITAL</v>
      </c>
      <c r="D12" s="2">
        <f>ROUND(+'X-Ray'!G7,0)</f>
        <v>420302</v>
      </c>
      <c r="E12" s="7">
        <f>ROUND(+'X-Ray'!E7,2)</f>
        <v>6.2</v>
      </c>
      <c r="F12" s="7">
        <f t="shared" si="0"/>
        <v>67790.65</v>
      </c>
      <c r="G12" s="2">
        <f>ROUND(+'X-Ray'!G107,0)</f>
        <v>431169</v>
      </c>
      <c r="H12" s="7">
        <f>ROUND(+'X-Ray'!E107,2)</f>
        <v>6.78</v>
      </c>
      <c r="I12" s="7">
        <f t="shared" si="1"/>
        <v>63594.25</v>
      </c>
      <c r="J12" s="7"/>
      <c r="K12" s="8">
        <f t="shared" si="2"/>
        <v>-0.0619</v>
      </c>
    </row>
    <row r="13" spans="2:11" ht="12">
      <c r="B13">
        <f>+'X-Ray'!A8</f>
        <v>10</v>
      </c>
      <c r="C13" t="str">
        <f>+'X-Ray'!B8</f>
        <v>VIRGINIA MASON MEDICAL CENTER</v>
      </c>
      <c r="D13" s="2">
        <f>ROUND(+'X-Ray'!G8,0)</f>
        <v>13445696</v>
      </c>
      <c r="E13" s="7">
        <f>ROUND(+'X-Ray'!E8,2)</f>
        <v>140.84</v>
      </c>
      <c r="F13" s="7">
        <f t="shared" si="0"/>
        <v>95467.88</v>
      </c>
      <c r="G13" s="2">
        <f>ROUND(+'X-Ray'!G108,0)</f>
        <v>14024249</v>
      </c>
      <c r="H13" s="7">
        <f>ROUND(+'X-Ray'!E108,2)</f>
        <v>139.52</v>
      </c>
      <c r="I13" s="7">
        <f t="shared" si="1"/>
        <v>100517.84</v>
      </c>
      <c r="J13" s="7"/>
      <c r="K13" s="8">
        <f t="shared" si="2"/>
        <v>0.0529</v>
      </c>
    </row>
    <row r="14" spans="2:11" ht="12">
      <c r="B14">
        <f>+'X-Ray'!A9</f>
        <v>14</v>
      </c>
      <c r="C14" t="str">
        <f>+'X-Ray'!B9</f>
        <v>SEATTLE CHILDRENS HOSPITAL</v>
      </c>
      <c r="D14" s="2">
        <f>ROUND(+'X-Ray'!G9,0)</f>
        <v>3960921</v>
      </c>
      <c r="E14" s="7">
        <f>ROUND(+'X-Ray'!E9,2)</f>
        <v>65.43</v>
      </c>
      <c r="F14" s="7">
        <f t="shared" si="0"/>
        <v>60536.77</v>
      </c>
      <c r="G14" s="2">
        <f>ROUND(+'X-Ray'!G109,0)</f>
        <v>4485212</v>
      </c>
      <c r="H14" s="7">
        <f>ROUND(+'X-Ray'!E109,2)</f>
        <v>70.54</v>
      </c>
      <c r="I14" s="7">
        <f t="shared" si="1"/>
        <v>63583.95</v>
      </c>
      <c r="J14" s="7"/>
      <c r="K14" s="8">
        <f t="shared" si="2"/>
        <v>0.0503</v>
      </c>
    </row>
    <row r="15" spans="2:11" ht="12">
      <c r="B15">
        <f>+'X-Ray'!A10</f>
        <v>20</v>
      </c>
      <c r="C15" t="str">
        <f>+'X-Ray'!B10</f>
        <v>GROUP HEALTH CENTRAL</v>
      </c>
      <c r="D15" s="2">
        <f>ROUND(+'X-Ray'!G10,0)</f>
        <v>4716004</v>
      </c>
      <c r="E15" s="7">
        <f>ROUND(+'X-Ray'!E10,2)</f>
        <v>42.79</v>
      </c>
      <c r="F15" s="7">
        <f t="shared" si="0"/>
        <v>110212.76</v>
      </c>
      <c r="G15" s="2">
        <f>ROUND(+'X-Ray'!G110,0)</f>
        <v>0</v>
      </c>
      <c r="H15" s="7">
        <f>ROUND(+'X-Ray'!E110,2)</f>
        <v>0</v>
      </c>
      <c r="I15" s="7">
        <f t="shared" si="1"/>
      </c>
      <c r="J15" s="7"/>
      <c r="K15" s="8">
        <f t="shared" si="2"/>
      </c>
    </row>
    <row r="16" spans="2:11" ht="12">
      <c r="B16">
        <f>+'X-Ray'!A11</f>
        <v>21</v>
      </c>
      <c r="C16" t="str">
        <f>+'X-Ray'!B11</f>
        <v>NEWPORT COMMUNITY HOSPITAL</v>
      </c>
      <c r="D16" s="2">
        <f>ROUND(+'X-Ray'!G11,0)</f>
        <v>465751</v>
      </c>
      <c r="E16" s="7">
        <f>ROUND(+'X-Ray'!E11,2)</f>
        <v>8.5</v>
      </c>
      <c r="F16" s="7">
        <f t="shared" si="0"/>
        <v>54794.24</v>
      </c>
      <c r="G16" s="2">
        <f>ROUND(+'X-Ray'!G111,0)</f>
        <v>445013</v>
      </c>
      <c r="H16" s="7">
        <f>ROUND(+'X-Ray'!E111,2)</f>
        <v>7.8</v>
      </c>
      <c r="I16" s="7">
        <f t="shared" si="1"/>
        <v>57052.95</v>
      </c>
      <c r="J16" s="7"/>
      <c r="K16" s="8">
        <f t="shared" si="2"/>
        <v>0.0412</v>
      </c>
    </row>
    <row r="17" spans="2:11" ht="12">
      <c r="B17">
        <f>+'X-Ray'!A12</f>
        <v>22</v>
      </c>
      <c r="C17" t="str">
        <f>+'X-Ray'!B12</f>
        <v>LOURDES MEDICAL CENTER</v>
      </c>
      <c r="D17" s="2">
        <f>ROUND(+'X-Ray'!G12,0)</f>
        <v>1057236</v>
      </c>
      <c r="E17" s="7">
        <f>ROUND(+'X-Ray'!E12,2)</f>
        <v>15.63</v>
      </c>
      <c r="F17" s="7">
        <f t="shared" si="0"/>
        <v>67641.46</v>
      </c>
      <c r="G17" s="2">
        <f>ROUND(+'X-Ray'!G112,0)</f>
        <v>1244113</v>
      </c>
      <c r="H17" s="7">
        <f>ROUND(+'X-Ray'!E112,2)</f>
        <v>17.9</v>
      </c>
      <c r="I17" s="7">
        <f t="shared" si="1"/>
        <v>69503.52</v>
      </c>
      <c r="J17" s="7"/>
      <c r="K17" s="8">
        <f t="shared" si="2"/>
        <v>0.0275</v>
      </c>
    </row>
    <row r="18" spans="2:11" ht="12">
      <c r="B18">
        <f>+'X-Ray'!A13</f>
        <v>23</v>
      </c>
      <c r="C18" t="str">
        <f>+'X-Ray'!B13</f>
        <v>OKANOGAN-DOUGLAS DISTRICT HOSPITAL</v>
      </c>
      <c r="D18" s="2">
        <f>ROUND(+'X-Ray'!G13,0)</f>
        <v>320219</v>
      </c>
      <c r="E18" s="7">
        <f>ROUND(+'X-Ray'!E13,2)</f>
        <v>5.93</v>
      </c>
      <c r="F18" s="7">
        <f t="shared" si="0"/>
        <v>53999.83</v>
      </c>
      <c r="G18" s="2">
        <f>ROUND(+'X-Ray'!G113,0)</f>
        <v>342865</v>
      </c>
      <c r="H18" s="7">
        <f>ROUND(+'X-Ray'!E113,2)</f>
        <v>6.31</v>
      </c>
      <c r="I18" s="7">
        <f t="shared" si="1"/>
        <v>54336.77</v>
      </c>
      <c r="J18" s="7"/>
      <c r="K18" s="8">
        <f t="shared" si="2"/>
        <v>0.0062</v>
      </c>
    </row>
    <row r="19" spans="2:11" ht="12">
      <c r="B19">
        <f>+'X-Ray'!A14</f>
        <v>26</v>
      </c>
      <c r="C19" t="str">
        <f>+'X-Ray'!B14</f>
        <v>PEACEHEALTH SAINT JOHN MEDICAL CENTER</v>
      </c>
      <c r="D19" s="2">
        <f>ROUND(+'X-Ray'!G14,0)</f>
        <v>3225111</v>
      </c>
      <c r="E19" s="7">
        <f>ROUND(+'X-Ray'!E14,2)</f>
        <v>58.1</v>
      </c>
      <c r="F19" s="7">
        <f t="shared" si="0"/>
        <v>55509.66</v>
      </c>
      <c r="G19" s="2">
        <f>ROUND(+'X-Ray'!G114,0)</f>
        <v>3444415</v>
      </c>
      <c r="H19" s="7">
        <f>ROUND(+'X-Ray'!E114,2)</f>
        <v>59.65</v>
      </c>
      <c r="I19" s="7">
        <f t="shared" si="1"/>
        <v>57743.76</v>
      </c>
      <c r="J19" s="7"/>
      <c r="K19" s="8">
        <f t="shared" si="2"/>
        <v>0.0402</v>
      </c>
    </row>
    <row r="20" spans="2:11" ht="12">
      <c r="B20">
        <f>+'X-Ray'!A15</f>
        <v>29</v>
      </c>
      <c r="C20" t="str">
        <f>+'X-Ray'!B15</f>
        <v>HARBORVIEW MEDICAL CENTER</v>
      </c>
      <c r="D20" s="2">
        <f>ROUND(+'X-Ray'!G15,0)</f>
        <v>8923212</v>
      </c>
      <c r="E20" s="7">
        <f>ROUND(+'X-Ray'!E15,2)</f>
        <v>137.58</v>
      </c>
      <c r="F20" s="7">
        <f t="shared" si="0"/>
        <v>64858.35</v>
      </c>
      <c r="G20" s="2">
        <f>ROUND(+'X-Ray'!G115,0)</f>
        <v>9478743</v>
      </c>
      <c r="H20" s="7">
        <f>ROUND(+'X-Ray'!E115,2)</f>
        <v>144.17</v>
      </c>
      <c r="I20" s="7">
        <f t="shared" si="1"/>
        <v>65746.99</v>
      </c>
      <c r="J20" s="7"/>
      <c r="K20" s="8">
        <f t="shared" si="2"/>
        <v>0.0137</v>
      </c>
    </row>
    <row r="21" spans="2:11" ht="12">
      <c r="B21">
        <f>+'X-Ray'!A16</f>
        <v>32</v>
      </c>
      <c r="C21" t="str">
        <f>+'X-Ray'!B16</f>
        <v>SAINT JOSEPH MEDICAL CENTER</v>
      </c>
      <c r="D21" s="2">
        <f>ROUND(+'X-Ray'!G16,0)</f>
        <v>6258019</v>
      </c>
      <c r="E21" s="7">
        <f>ROUND(+'X-Ray'!E16,2)</f>
        <v>99</v>
      </c>
      <c r="F21" s="7">
        <f t="shared" si="0"/>
        <v>63212.31</v>
      </c>
      <c r="G21" s="2">
        <f>ROUND(+'X-Ray'!G116,0)</f>
        <v>6064763</v>
      </c>
      <c r="H21" s="7">
        <f>ROUND(+'X-Ray'!E116,2)</f>
        <v>91</v>
      </c>
      <c r="I21" s="7">
        <f t="shared" si="1"/>
        <v>66645.75</v>
      </c>
      <c r="J21" s="7"/>
      <c r="K21" s="8">
        <f t="shared" si="2"/>
        <v>0.0543</v>
      </c>
    </row>
    <row r="22" spans="2:11" ht="12">
      <c r="B22">
        <f>+'X-Ray'!A17</f>
        <v>35</v>
      </c>
      <c r="C22" t="str">
        <f>+'X-Ray'!B17</f>
        <v>ENUMCLAW REGIONAL HOSPITAL</v>
      </c>
      <c r="D22" s="2">
        <f>ROUND(+'X-Ray'!G17,0)</f>
        <v>998665</v>
      </c>
      <c r="E22" s="7">
        <f>ROUND(+'X-Ray'!E17,2)</f>
        <v>13.37</v>
      </c>
      <c r="F22" s="7">
        <f t="shared" si="0"/>
        <v>74694.47</v>
      </c>
      <c r="G22" s="2">
        <f>ROUND(+'X-Ray'!G117,0)</f>
        <v>1080872</v>
      </c>
      <c r="H22" s="7">
        <f>ROUND(+'X-Ray'!E117,2)</f>
        <v>16.88</v>
      </c>
      <c r="I22" s="7">
        <f t="shared" si="1"/>
        <v>64032.7</v>
      </c>
      <c r="J22" s="7"/>
      <c r="K22" s="8">
        <f t="shared" si="2"/>
        <v>-0.1427</v>
      </c>
    </row>
    <row r="23" spans="2:11" ht="12">
      <c r="B23">
        <f>+'X-Ray'!A18</f>
        <v>37</v>
      </c>
      <c r="C23" t="str">
        <f>+'X-Ray'!B18</f>
        <v>DEACONESS MEDICAL CENTER</v>
      </c>
      <c r="D23" s="2">
        <f>ROUND(+'X-Ray'!G18,0)</f>
        <v>2064714</v>
      </c>
      <c r="E23" s="7">
        <f>ROUND(+'X-Ray'!E18,2)</f>
        <v>41.12</v>
      </c>
      <c r="F23" s="7">
        <f t="shared" si="0"/>
        <v>50211.92</v>
      </c>
      <c r="G23" s="2">
        <f>ROUND(+'X-Ray'!G118,0)</f>
        <v>2091143</v>
      </c>
      <c r="H23" s="7">
        <f>ROUND(+'X-Ray'!E118,2)</f>
        <v>32.79</v>
      </c>
      <c r="I23" s="7">
        <f t="shared" si="1"/>
        <v>63773.8</v>
      </c>
      <c r="J23" s="7"/>
      <c r="K23" s="8">
        <f t="shared" si="2"/>
        <v>0.2701</v>
      </c>
    </row>
    <row r="24" spans="2:11" ht="12">
      <c r="B24">
        <f>+'X-Ray'!A19</f>
        <v>38</v>
      </c>
      <c r="C24" t="str">
        <f>+'X-Ray'!B19</f>
        <v>OLYMPIC MEDICAL CENTER</v>
      </c>
      <c r="D24" s="2">
        <f>ROUND(+'X-Ray'!G19,0)</f>
        <v>3924418</v>
      </c>
      <c r="E24" s="7">
        <f>ROUND(+'X-Ray'!E19,2)</f>
        <v>61</v>
      </c>
      <c r="F24" s="7">
        <f t="shared" si="0"/>
        <v>64334.72</v>
      </c>
      <c r="G24" s="2">
        <f>ROUND(+'X-Ray'!G119,0)</f>
        <v>3516658</v>
      </c>
      <c r="H24" s="7">
        <f>ROUND(+'X-Ray'!E119,2)</f>
        <v>59.5</v>
      </c>
      <c r="I24" s="7">
        <f t="shared" si="1"/>
        <v>59103.5</v>
      </c>
      <c r="J24" s="7"/>
      <c r="K24" s="8">
        <f t="shared" si="2"/>
        <v>-0.0813</v>
      </c>
    </row>
    <row r="25" spans="2:11" ht="12">
      <c r="B25">
        <f>+'X-Ray'!A20</f>
        <v>39</v>
      </c>
      <c r="C25" t="str">
        <f>+'X-Ray'!B20</f>
        <v>KENNEWICK GENERAL HOSPITAL</v>
      </c>
      <c r="D25" s="2">
        <f>ROUND(+'X-Ray'!G20,0)</f>
        <v>1923019</v>
      </c>
      <c r="E25" s="7">
        <f>ROUND(+'X-Ray'!E20,2)</f>
        <v>31</v>
      </c>
      <c r="F25" s="7">
        <f t="shared" si="0"/>
        <v>62032.87</v>
      </c>
      <c r="G25" s="2">
        <f>ROUND(+'X-Ray'!G120,0)</f>
        <v>2012891</v>
      </c>
      <c r="H25" s="7">
        <f>ROUND(+'X-Ray'!E120,2)</f>
        <v>31.3</v>
      </c>
      <c r="I25" s="7">
        <f t="shared" si="1"/>
        <v>64309.62</v>
      </c>
      <c r="J25" s="7"/>
      <c r="K25" s="8">
        <f t="shared" si="2"/>
        <v>0.0367</v>
      </c>
    </row>
    <row r="26" spans="2:11" ht="12">
      <c r="B26">
        <f>+'X-Ray'!A21</f>
        <v>43</v>
      </c>
      <c r="C26" t="str">
        <f>+'X-Ray'!B21</f>
        <v>WALLA WALLA GENERAL HOSPITAL</v>
      </c>
      <c r="D26" s="2">
        <f>ROUND(+'X-Ray'!G21,0)</f>
        <v>839955</v>
      </c>
      <c r="E26" s="7">
        <f>ROUND(+'X-Ray'!E21,2)</f>
        <v>13.12</v>
      </c>
      <c r="F26" s="7">
        <f t="shared" si="0"/>
        <v>64020.96</v>
      </c>
      <c r="G26" s="2">
        <f>ROUND(+'X-Ray'!G121,0)</f>
        <v>894281</v>
      </c>
      <c r="H26" s="7">
        <f>ROUND(+'X-Ray'!E121,2)</f>
        <v>13.19</v>
      </c>
      <c r="I26" s="7">
        <f t="shared" si="1"/>
        <v>67799.92</v>
      </c>
      <c r="J26" s="7"/>
      <c r="K26" s="8">
        <f t="shared" si="2"/>
        <v>0.059</v>
      </c>
    </row>
    <row r="27" spans="2:11" ht="12">
      <c r="B27">
        <f>+'X-Ray'!A22</f>
        <v>45</v>
      </c>
      <c r="C27" t="str">
        <f>+'X-Ray'!B22</f>
        <v>COLUMBIA BASIN HOSPITAL</v>
      </c>
      <c r="D27" s="2">
        <f>ROUND(+'X-Ray'!G22,0)</f>
        <v>246785</v>
      </c>
      <c r="E27" s="7">
        <f>ROUND(+'X-Ray'!E22,2)</f>
        <v>4.42</v>
      </c>
      <c r="F27" s="7">
        <f t="shared" si="0"/>
        <v>55833.71</v>
      </c>
      <c r="G27" s="2">
        <f>ROUND(+'X-Ray'!G122,0)</f>
        <v>262790</v>
      </c>
      <c r="H27" s="7">
        <f>ROUND(+'X-Ray'!E122,2)</f>
        <v>4.45</v>
      </c>
      <c r="I27" s="7">
        <f t="shared" si="1"/>
        <v>59053.93</v>
      </c>
      <c r="J27" s="7"/>
      <c r="K27" s="8">
        <f t="shared" si="2"/>
        <v>0.0577</v>
      </c>
    </row>
    <row r="28" spans="2:11" ht="12">
      <c r="B28">
        <f>+'X-Ray'!A23</f>
        <v>46</v>
      </c>
      <c r="C28" t="str">
        <f>+'X-Ray'!B23</f>
        <v>PROSSER MEMORIAL HOSPITAL</v>
      </c>
      <c r="D28" s="2">
        <f>ROUND(+'X-Ray'!G23,0)</f>
        <v>619134</v>
      </c>
      <c r="E28" s="7">
        <f>ROUND(+'X-Ray'!E23,2)</f>
        <v>10.27</v>
      </c>
      <c r="F28" s="7">
        <f t="shared" si="0"/>
        <v>60285.69</v>
      </c>
      <c r="G28" s="2">
        <f>ROUND(+'X-Ray'!G123,0)</f>
        <v>770390</v>
      </c>
      <c r="H28" s="7">
        <f>ROUND(+'X-Ray'!E123,2)</f>
        <v>11.56</v>
      </c>
      <c r="I28" s="7">
        <f t="shared" si="1"/>
        <v>66642.73</v>
      </c>
      <c r="J28" s="7"/>
      <c r="K28" s="8">
        <f t="shared" si="2"/>
        <v>0.1054</v>
      </c>
    </row>
    <row r="29" spans="2:11" ht="12">
      <c r="B29">
        <f>+'X-Ray'!A24</f>
        <v>50</v>
      </c>
      <c r="C29" t="str">
        <f>+'X-Ray'!B24</f>
        <v>PROVIDENCE SAINT MARY MEDICAL CENTER</v>
      </c>
      <c r="D29" s="2">
        <f>ROUND(+'X-Ray'!G24,0)</f>
        <v>2234114</v>
      </c>
      <c r="E29" s="7">
        <f>ROUND(+'X-Ray'!E24,2)</f>
        <v>30.49</v>
      </c>
      <c r="F29" s="7">
        <f t="shared" si="0"/>
        <v>73273.66</v>
      </c>
      <c r="G29" s="2">
        <f>ROUND(+'X-Ray'!G124,0)</f>
        <v>3168802</v>
      </c>
      <c r="H29" s="7">
        <f>ROUND(+'X-Ray'!E124,2)</f>
        <v>31.6</v>
      </c>
      <c r="I29" s="7">
        <f t="shared" si="1"/>
        <v>100278.54</v>
      </c>
      <c r="J29" s="7"/>
      <c r="K29" s="8">
        <f t="shared" si="2"/>
        <v>0.3685</v>
      </c>
    </row>
    <row r="30" spans="2:11" ht="12">
      <c r="B30">
        <f>+'X-Ray'!A25</f>
        <v>54</v>
      </c>
      <c r="C30" t="str">
        <f>+'X-Ray'!B25</f>
        <v>FORKS COMMUNITY HOSPITAL</v>
      </c>
      <c r="D30" s="2">
        <f>ROUND(+'X-Ray'!G25,0)</f>
        <v>592285</v>
      </c>
      <c r="E30" s="7">
        <f>ROUND(+'X-Ray'!E25,2)</f>
        <v>6.4</v>
      </c>
      <c r="F30" s="7">
        <f t="shared" si="0"/>
        <v>92544.53</v>
      </c>
      <c r="G30" s="2">
        <f>ROUND(+'X-Ray'!G125,0)</f>
        <v>638187</v>
      </c>
      <c r="H30" s="7">
        <f>ROUND(+'X-Ray'!E125,2)</f>
        <v>5.8</v>
      </c>
      <c r="I30" s="7">
        <f t="shared" si="1"/>
        <v>110032.24</v>
      </c>
      <c r="J30" s="7"/>
      <c r="K30" s="8">
        <f t="shared" si="2"/>
        <v>0.189</v>
      </c>
    </row>
    <row r="31" spans="2:11" ht="12">
      <c r="B31">
        <f>+'X-Ray'!A26</f>
        <v>56</v>
      </c>
      <c r="C31" t="str">
        <f>+'X-Ray'!B26</f>
        <v>WILLAPA HARBOR HOSPITAL</v>
      </c>
      <c r="D31" s="2">
        <f>ROUND(+'X-Ray'!G26,0)</f>
        <v>533733</v>
      </c>
      <c r="E31" s="7">
        <f>ROUND(+'X-Ray'!E26,2)</f>
        <v>7.36</v>
      </c>
      <c r="F31" s="7">
        <f t="shared" si="0"/>
        <v>72518.07</v>
      </c>
      <c r="G31" s="2">
        <f>ROUND(+'X-Ray'!G126,0)</f>
        <v>539089</v>
      </c>
      <c r="H31" s="7">
        <f>ROUND(+'X-Ray'!E126,2)</f>
        <v>6.09</v>
      </c>
      <c r="I31" s="7">
        <f t="shared" si="1"/>
        <v>88520.36</v>
      </c>
      <c r="J31" s="7"/>
      <c r="K31" s="8">
        <f t="shared" si="2"/>
        <v>0.2207</v>
      </c>
    </row>
    <row r="32" spans="2:11" ht="12">
      <c r="B32">
        <f>+'X-Ray'!A27</f>
        <v>58</v>
      </c>
      <c r="C32" t="str">
        <f>+'X-Ray'!B27</f>
        <v>YAKIMA VALLEY MEMORIAL HOSPITAL</v>
      </c>
      <c r="D32" s="2">
        <f>ROUND(+'X-Ray'!G27,0)</f>
        <v>3441337</v>
      </c>
      <c r="E32" s="7">
        <f>ROUND(+'X-Ray'!E27,2)</f>
        <v>62.17</v>
      </c>
      <c r="F32" s="7">
        <f t="shared" si="0"/>
        <v>55353.66</v>
      </c>
      <c r="G32" s="2">
        <f>ROUND(+'X-Ray'!G127,0)</f>
        <v>3545054</v>
      </c>
      <c r="H32" s="7">
        <f>ROUND(+'X-Ray'!E127,2)</f>
        <v>62.03</v>
      </c>
      <c r="I32" s="7">
        <f t="shared" si="1"/>
        <v>57150.64</v>
      </c>
      <c r="J32" s="7"/>
      <c r="K32" s="8">
        <f t="shared" si="2"/>
        <v>0.0325</v>
      </c>
    </row>
    <row r="33" spans="2:11" ht="12">
      <c r="B33">
        <f>+'X-Ray'!A28</f>
        <v>63</v>
      </c>
      <c r="C33" t="str">
        <f>+'X-Ray'!B28</f>
        <v>GRAYS HARBOR COMMUNITY HOSPITAL</v>
      </c>
      <c r="D33" s="2">
        <f>ROUND(+'X-Ray'!G28,0)</f>
        <v>1386912</v>
      </c>
      <c r="E33" s="7">
        <f>ROUND(+'X-Ray'!E28,2)</f>
        <v>25.53</v>
      </c>
      <c r="F33" s="7">
        <f t="shared" si="0"/>
        <v>54324.79</v>
      </c>
      <c r="G33" s="2">
        <f>ROUND(+'X-Ray'!G128,0)</f>
        <v>1490735</v>
      </c>
      <c r="H33" s="7">
        <f>ROUND(+'X-Ray'!E128,2)</f>
        <v>25.46</v>
      </c>
      <c r="I33" s="7">
        <f t="shared" si="1"/>
        <v>58552.04</v>
      </c>
      <c r="J33" s="7"/>
      <c r="K33" s="8">
        <f t="shared" si="2"/>
        <v>0.0778</v>
      </c>
    </row>
    <row r="34" spans="2:11" ht="12">
      <c r="B34">
        <f>+'X-Ray'!A29</f>
        <v>78</v>
      </c>
      <c r="C34" t="str">
        <f>+'X-Ray'!B29</f>
        <v>SAMARITAN HOSPITAL</v>
      </c>
      <c r="D34" s="2">
        <f>ROUND(+'X-Ray'!G29,0)</f>
        <v>1973436</v>
      </c>
      <c r="E34" s="7">
        <f>ROUND(+'X-Ray'!E29,2)</f>
        <v>22.16</v>
      </c>
      <c r="F34" s="7">
        <f t="shared" si="0"/>
        <v>89053.97</v>
      </c>
      <c r="G34" s="2">
        <f>ROUND(+'X-Ray'!G129,0)</f>
        <v>1768289</v>
      </c>
      <c r="H34" s="7">
        <f>ROUND(+'X-Ray'!E129,2)</f>
        <v>21.93</v>
      </c>
      <c r="I34" s="7">
        <f t="shared" si="1"/>
        <v>80633.33</v>
      </c>
      <c r="J34" s="7"/>
      <c r="K34" s="8">
        <f t="shared" si="2"/>
        <v>-0.0946</v>
      </c>
    </row>
    <row r="35" spans="2:11" ht="12">
      <c r="B35">
        <f>+'X-Ray'!A30</f>
        <v>79</v>
      </c>
      <c r="C35" t="str">
        <f>+'X-Ray'!B30</f>
        <v>OCEAN BEACH HOSPITAL</v>
      </c>
      <c r="D35" s="2">
        <f>ROUND(+'X-Ray'!G30,0)</f>
        <v>555686</v>
      </c>
      <c r="E35" s="7">
        <f>ROUND(+'X-Ray'!E30,2)</f>
        <v>8.56</v>
      </c>
      <c r="F35" s="7">
        <f t="shared" si="0"/>
        <v>64916.59</v>
      </c>
      <c r="G35" s="2">
        <f>ROUND(+'X-Ray'!G130,0)</f>
        <v>538229</v>
      </c>
      <c r="H35" s="7">
        <f>ROUND(+'X-Ray'!E130,2)</f>
        <v>7.9</v>
      </c>
      <c r="I35" s="7">
        <f t="shared" si="1"/>
        <v>68130.25</v>
      </c>
      <c r="J35" s="7"/>
      <c r="K35" s="8">
        <f t="shared" si="2"/>
        <v>0.0495</v>
      </c>
    </row>
    <row r="36" spans="2:11" ht="12">
      <c r="B36">
        <f>+'X-Ray'!A31</f>
        <v>80</v>
      </c>
      <c r="C36" t="str">
        <f>+'X-Ray'!B31</f>
        <v>ODESSA MEMORIAL HOSPITAL</v>
      </c>
      <c r="D36" s="2">
        <f>ROUND(+'X-Ray'!G31,0)</f>
        <v>52213</v>
      </c>
      <c r="E36" s="7">
        <f>ROUND(+'X-Ray'!E31,2)</f>
        <v>0.88</v>
      </c>
      <c r="F36" s="7">
        <f t="shared" si="0"/>
        <v>59332.95</v>
      </c>
      <c r="G36" s="2">
        <f>ROUND(+'X-Ray'!G131,0)</f>
        <v>52792</v>
      </c>
      <c r="H36" s="7">
        <f>ROUND(+'X-Ray'!E131,2)</f>
        <v>0.87</v>
      </c>
      <c r="I36" s="7">
        <f t="shared" si="1"/>
        <v>60680.46</v>
      </c>
      <c r="J36" s="7"/>
      <c r="K36" s="8">
        <f t="shared" si="2"/>
        <v>0.0227</v>
      </c>
    </row>
    <row r="37" spans="2:11" ht="12">
      <c r="B37">
        <f>+'X-Ray'!A32</f>
        <v>81</v>
      </c>
      <c r="C37" t="str">
        <f>+'X-Ray'!B32</f>
        <v>GOOD SAMARITAN HOSPITAL</v>
      </c>
      <c r="D37" s="2">
        <f>ROUND(+'X-Ray'!G32,0)</f>
        <v>2514654</v>
      </c>
      <c r="E37" s="7">
        <f>ROUND(+'X-Ray'!E32,2)</f>
        <v>39.5</v>
      </c>
      <c r="F37" s="7">
        <f t="shared" si="0"/>
        <v>63662.13</v>
      </c>
      <c r="G37" s="2">
        <f>ROUND(+'X-Ray'!G132,0)</f>
        <v>2911293</v>
      </c>
      <c r="H37" s="7">
        <f>ROUND(+'X-Ray'!E132,2)</f>
        <v>42.99</v>
      </c>
      <c r="I37" s="7">
        <f t="shared" si="1"/>
        <v>67720.24</v>
      </c>
      <c r="J37" s="7"/>
      <c r="K37" s="8">
        <f t="shared" si="2"/>
        <v>0.0637</v>
      </c>
    </row>
    <row r="38" spans="2:11" ht="12">
      <c r="B38">
        <f>+'X-Ray'!A33</f>
        <v>82</v>
      </c>
      <c r="C38" t="str">
        <f>+'X-Ray'!B33</f>
        <v>GARFIELD COUNTY MEMORIAL HOSPITAL</v>
      </c>
      <c r="D38" s="2">
        <f>ROUND(+'X-Ray'!G33,0)</f>
        <v>10356</v>
      </c>
      <c r="E38" s="7">
        <f>ROUND(+'X-Ray'!E33,2)</f>
        <v>0.15</v>
      </c>
      <c r="F38" s="7">
        <f t="shared" si="0"/>
        <v>69040</v>
      </c>
      <c r="G38" s="2">
        <f>ROUND(+'X-Ray'!G133,0)</f>
        <v>41291</v>
      </c>
      <c r="H38" s="7">
        <f>ROUND(+'X-Ray'!E133,2)</f>
        <v>0.94</v>
      </c>
      <c r="I38" s="7">
        <f t="shared" si="1"/>
        <v>43926.6</v>
      </c>
      <c r="J38" s="7"/>
      <c r="K38" s="8">
        <f t="shared" si="2"/>
        <v>-0.3638</v>
      </c>
    </row>
    <row r="39" spans="2:11" ht="12">
      <c r="B39">
        <f>+'X-Ray'!A34</f>
        <v>84</v>
      </c>
      <c r="C39" t="str">
        <f>+'X-Ray'!B34</f>
        <v>PROVIDENCE REGIONAL MEDICAL CENTER EVERETT</v>
      </c>
      <c r="D39" s="2">
        <f>ROUND(+'X-Ray'!G34,0)</f>
        <v>3137306</v>
      </c>
      <c r="E39" s="7">
        <f>ROUND(+'X-Ray'!E34,2)</f>
        <v>33.65</v>
      </c>
      <c r="F39" s="7">
        <f t="shared" si="0"/>
        <v>93233.46</v>
      </c>
      <c r="G39" s="2">
        <f>ROUND(+'X-Ray'!G134,0)</f>
        <v>6848327</v>
      </c>
      <c r="H39" s="7">
        <f>ROUND(+'X-Ray'!E134,2)</f>
        <v>102.4</v>
      </c>
      <c r="I39" s="7">
        <f t="shared" si="1"/>
        <v>66878.19</v>
      </c>
      <c r="J39" s="7"/>
      <c r="K39" s="8">
        <f t="shared" si="2"/>
        <v>-0.2827</v>
      </c>
    </row>
    <row r="40" spans="2:11" ht="12">
      <c r="B40">
        <f>+'X-Ray'!A35</f>
        <v>85</v>
      </c>
      <c r="C40" t="str">
        <f>+'X-Ray'!B35</f>
        <v>JEFFERSON HEALTHCARE HOSPITAL</v>
      </c>
      <c r="D40" s="2">
        <f>ROUND(+'X-Ray'!G35,0)</f>
        <v>850620</v>
      </c>
      <c r="E40" s="7">
        <f>ROUND(+'X-Ray'!E35,2)</f>
        <v>13.38</v>
      </c>
      <c r="F40" s="7">
        <f t="shared" si="0"/>
        <v>63573.99</v>
      </c>
      <c r="G40" s="2">
        <f>ROUND(+'X-Ray'!G135,0)</f>
        <v>911402</v>
      </c>
      <c r="H40" s="7">
        <f>ROUND(+'X-Ray'!E135,2)</f>
        <v>14.31</v>
      </c>
      <c r="I40" s="7">
        <f t="shared" si="1"/>
        <v>63689.87</v>
      </c>
      <c r="J40" s="7"/>
      <c r="K40" s="8">
        <f t="shared" si="2"/>
        <v>0.0018</v>
      </c>
    </row>
    <row r="41" spans="2:11" ht="12">
      <c r="B41">
        <f>+'X-Ray'!A36</f>
        <v>96</v>
      </c>
      <c r="C41" t="str">
        <f>+'X-Ray'!B36</f>
        <v>SKYLINE HOSPITAL</v>
      </c>
      <c r="D41" s="2">
        <f>ROUND(+'X-Ray'!G36,0)</f>
        <v>385663</v>
      </c>
      <c r="E41" s="7">
        <f>ROUND(+'X-Ray'!E36,2)</f>
        <v>6.39</v>
      </c>
      <c r="F41" s="7">
        <f t="shared" si="0"/>
        <v>60354.15</v>
      </c>
      <c r="G41" s="2">
        <f>ROUND(+'X-Ray'!G136,0)</f>
        <v>438931</v>
      </c>
      <c r="H41" s="7">
        <f>ROUND(+'X-Ray'!E136,2)</f>
        <v>6.85</v>
      </c>
      <c r="I41" s="7">
        <f t="shared" si="1"/>
        <v>64077.52</v>
      </c>
      <c r="J41" s="7"/>
      <c r="K41" s="8">
        <f t="shared" si="2"/>
        <v>0.0617</v>
      </c>
    </row>
    <row r="42" spans="2:11" ht="12">
      <c r="B42">
        <f>+'X-Ray'!A37</f>
        <v>102</v>
      </c>
      <c r="C42" t="str">
        <f>+'X-Ray'!B37</f>
        <v>YAKIMA REGIONAL MEDICAL AND CARDIAC CENTER</v>
      </c>
      <c r="D42" s="2">
        <f>ROUND(+'X-Ray'!G37,0)</f>
        <v>1124471</v>
      </c>
      <c r="E42" s="7">
        <f>ROUND(+'X-Ray'!E37,2)</f>
        <v>19.74</v>
      </c>
      <c r="F42" s="7">
        <f t="shared" si="0"/>
        <v>56964.08</v>
      </c>
      <c r="G42" s="2">
        <f>ROUND(+'X-Ray'!G137,0)</f>
        <v>1148290</v>
      </c>
      <c r="H42" s="7">
        <f>ROUND(+'X-Ray'!E137,2)</f>
        <v>19.48</v>
      </c>
      <c r="I42" s="7">
        <f t="shared" si="1"/>
        <v>58947.13</v>
      </c>
      <c r="J42" s="7"/>
      <c r="K42" s="8">
        <f t="shared" si="2"/>
        <v>0.0348</v>
      </c>
    </row>
    <row r="43" spans="2:11" ht="12">
      <c r="B43">
        <f>+'X-Ray'!A38</f>
        <v>104</v>
      </c>
      <c r="C43" t="str">
        <f>+'X-Ray'!B38</f>
        <v>VALLEY GENERAL HOSPITAL</v>
      </c>
      <c r="D43" s="2">
        <f>ROUND(+'X-Ray'!G38,0)</f>
        <v>1193903</v>
      </c>
      <c r="E43" s="7">
        <f>ROUND(+'X-Ray'!E38,2)</f>
        <v>20.17</v>
      </c>
      <c r="F43" s="7">
        <f t="shared" si="0"/>
        <v>59192.02</v>
      </c>
      <c r="G43" s="2">
        <f>ROUND(+'X-Ray'!G138,0)</f>
        <v>1316086</v>
      </c>
      <c r="H43" s="7">
        <f>ROUND(+'X-Ray'!E138,2)</f>
        <v>19.9</v>
      </c>
      <c r="I43" s="7">
        <f t="shared" si="1"/>
        <v>66134.97</v>
      </c>
      <c r="J43" s="7"/>
      <c r="K43" s="8">
        <f t="shared" si="2"/>
        <v>0.1173</v>
      </c>
    </row>
    <row r="44" spans="2:11" ht="12">
      <c r="B44">
        <f>+'X-Ray'!A39</f>
        <v>106</v>
      </c>
      <c r="C44" t="str">
        <f>+'X-Ray'!B39</f>
        <v>CASCADE VALLEY HOSPITAL</v>
      </c>
      <c r="D44" s="2">
        <f>ROUND(+'X-Ray'!G39,0)</f>
        <v>1059566</v>
      </c>
      <c r="E44" s="7">
        <f>ROUND(+'X-Ray'!E39,2)</f>
        <v>15.09</v>
      </c>
      <c r="F44" s="7">
        <f t="shared" si="0"/>
        <v>70216.43</v>
      </c>
      <c r="G44" s="2">
        <f>ROUND(+'X-Ray'!G139,0)</f>
        <v>1098881</v>
      </c>
      <c r="H44" s="7">
        <f>ROUND(+'X-Ray'!E139,2)</f>
        <v>15.45</v>
      </c>
      <c r="I44" s="7">
        <f t="shared" si="1"/>
        <v>71124.98</v>
      </c>
      <c r="J44" s="7"/>
      <c r="K44" s="8">
        <f t="shared" si="2"/>
        <v>0.0129</v>
      </c>
    </row>
    <row r="45" spans="2:11" ht="12">
      <c r="B45">
        <f>+'X-Ray'!A40</f>
        <v>107</v>
      </c>
      <c r="C45" t="str">
        <f>+'X-Ray'!B40</f>
        <v>NORTH VALLEY HOSPITAL</v>
      </c>
      <c r="D45" s="2">
        <f>ROUND(+'X-Ray'!G40,0)</f>
        <v>447944</v>
      </c>
      <c r="E45" s="7">
        <f>ROUND(+'X-Ray'!E40,2)</f>
        <v>8.13</v>
      </c>
      <c r="F45" s="7">
        <f t="shared" si="0"/>
        <v>55097.66</v>
      </c>
      <c r="G45" s="2">
        <f>ROUND(+'X-Ray'!G140,0)</f>
        <v>697093</v>
      </c>
      <c r="H45" s="7">
        <f>ROUND(+'X-Ray'!E140,2)</f>
        <v>6.5</v>
      </c>
      <c r="I45" s="7">
        <f t="shared" si="1"/>
        <v>107245.08</v>
      </c>
      <c r="J45" s="7"/>
      <c r="K45" s="8">
        <f t="shared" si="2"/>
        <v>0.9465</v>
      </c>
    </row>
    <row r="46" spans="2:11" ht="12">
      <c r="B46">
        <f>+'X-Ray'!A41</f>
        <v>108</v>
      </c>
      <c r="C46" t="str">
        <f>+'X-Ray'!B41</f>
        <v>TRI-STATE MEMORIAL HOSPITAL</v>
      </c>
      <c r="D46" s="2">
        <f>ROUND(+'X-Ray'!G41,0)</f>
        <v>1138761</v>
      </c>
      <c r="E46" s="7">
        <f>ROUND(+'X-Ray'!E41,2)</f>
        <v>20.49</v>
      </c>
      <c r="F46" s="7">
        <f t="shared" si="0"/>
        <v>55576.43</v>
      </c>
      <c r="G46" s="2">
        <f>ROUND(+'X-Ray'!G141,0)</f>
        <v>0</v>
      </c>
      <c r="H46" s="7">
        <f>ROUND(+'X-Ray'!E141,2)</f>
        <v>0</v>
      </c>
      <c r="I46" s="7">
        <f t="shared" si="1"/>
      </c>
      <c r="J46" s="7"/>
      <c r="K46" s="8">
        <f t="shared" si="2"/>
      </c>
    </row>
    <row r="47" spans="2:11" ht="12">
      <c r="B47">
        <f>+'X-Ray'!A42</f>
        <v>111</v>
      </c>
      <c r="C47" t="str">
        <f>+'X-Ray'!B42</f>
        <v>EAST ADAMS RURAL HOSPITAL</v>
      </c>
      <c r="D47" s="2">
        <f>ROUND(+'X-Ray'!G42,0)</f>
        <v>138097</v>
      </c>
      <c r="E47" s="7">
        <f>ROUND(+'X-Ray'!E42,2)</f>
        <v>1.8</v>
      </c>
      <c r="F47" s="7">
        <f t="shared" si="0"/>
        <v>76720.56</v>
      </c>
      <c r="G47" s="2">
        <f>ROUND(+'X-Ray'!G142,0)</f>
        <v>163220</v>
      </c>
      <c r="H47" s="7">
        <f>ROUND(+'X-Ray'!E142,2)</f>
        <v>2.52</v>
      </c>
      <c r="I47" s="7">
        <f t="shared" si="1"/>
        <v>64769.84</v>
      </c>
      <c r="J47" s="7"/>
      <c r="K47" s="8">
        <f t="shared" si="2"/>
        <v>-0.1558</v>
      </c>
    </row>
    <row r="48" spans="2:11" ht="12">
      <c r="B48">
        <f>+'X-Ray'!A43</f>
        <v>125</v>
      </c>
      <c r="C48" t="str">
        <f>+'X-Ray'!B43</f>
        <v>OTHELLO COMMUNITY HOSPITAL</v>
      </c>
      <c r="D48" s="2">
        <f>ROUND(+'X-Ray'!G43,0)</f>
        <v>537349</v>
      </c>
      <c r="E48" s="7">
        <f>ROUND(+'X-Ray'!E43,2)</f>
        <v>8.78</v>
      </c>
      <c r="F48" s="7">
        <f t="shared" si="0"/>
        <v>61201.48</v>
      </c>
      <c r="G48" s="2">
        <f>ROUND(+'X-Ray'!G143,0)</f>
        <v>544055</v>
      </c>
      <c r="H48" s="7">
        <f>ROUND(+'X-Ray'!E143,2)</f>
        <v>8.47</v>
      </c>
      <c r="I48" s="7">
        <f t="shared" si="1"/>
        <v>64233.18</v>
      </c>
      <c r="J48" s="7"/>
      <c r="K48" s="8">
        <f t="shared" si="2"/>
        <v>0.0495</v>
      </c>
    </row>
    <row r="49" spans="2:11" ht="12">
      <c r="B49">
        <f>+'X-Ray'!A44</f>
        <v>126</v>
      </c>
      <c r="C49" t="str">
        <f>+'X-Ray'!B44</f>
        <v>HIGHLINE MEDICAL CENTER</v>
      </c>
      <c r="D49" s="2">
        <f>ROUND(+'X-Ray'!G44,0)</f>
        <v>3264020</v>
      </c>
      <c r="E49" s="7">
        <f>ROUND(+'X-Ray'!E44,2)</f>
        <v>51.5</v>
      </c>
      <c r="F49" s="7">
        <f t="shared" si="0"/>
        <v>63379.03</v>
      </c>
      <c r="G49" s="2">
        <f>ROUND(+'X-Ray'!G144,0)</f>
        <v>2943843</v>
      </c>
      <c r="H49" s="7">
        <f>ROUND(+'X-Ray'!E144,2)</f>
        <v>44.93</v>
      </c>
      <c r="I49" s="7">
        <f t="shared" si="1"/>
        <v>65520.65</v>
      </c>
      <c r="J49" s="7"/>
      <c r="K49" s="8">
        <f t="shared" si="2"/>
        <v>0.0338</v>
      </c>
    </row>
    <row r="50" spans="2:11" ht="12">
      <c r="B50">
        <f>+'X-Ray'!A45</f>
        <v>128</v>
      </c>
      <c r="C50" t="str">
        <f>+'X-Ray'!B45</f>
        <v>UNIVERSITY OF WASHINGTON MEDICAL CENTER</v>
      </c>
      <c r="D50" s="2">
        <f>ROUND(+'X-Ray'!G45,0)</f>
        <v>14505621</v>
      </c>
      <c r="E50" s="7">
        <f>ROUND(+'X-Ray'!E45,2)</f>
        <v>212.35</v>
      </c>
      <c r="F50" s="7">
        <f t="shared" si="0"/>
        <v>68309.96</v>
      </c>
      <c r="G50" s="2">
        <f>ROUND(+'X-Ray'!G145,0)</f>
        <v>14939323</v>
      </c>
      <c r="H50" s="7">
        <f>ROUND(+'X-Ray'!E145,2)</f>
        <v>212.24</v>
      </c>
      <c r="I50" s="7">
        <f t="shared" si="1"/>
        <v>70388.82</v>
      </c>
      <c r="J50" s="7"/>
      <c r="K50" s="8">
        <f t="shared" si="2"/>
        <v>0.0304</v>
      </c>
    </row>
    <row r="51" spans="2:11" ht="12">
      <c r="B51">
        <f>+'X-Ray'!A46</f>
        <v>129</v>
      </c>
      <c r="C51" t="str">
        <f>+'X-Ray'!B46</f>
        <v>QUINCY VALLEY MEDICAL CENTER</v>
      </c>
      <c r="D51" s="2">
        <f>ROUND(+'X-Ray'!G46,0)</f>
        <v>261710</v>
      </c>
      <c r="E51" s="7">
        <f>ROUND(+'X-Ray'!E46,2)</f>
        <v>3.4</v>
      </c>
      <c r="F51" s="7">
        <f t="shared" si="0"/>
        <v>76973.53</v>
      </c>
      <c r="G51" s="2">
        <f>ROUND(+'X-Ray'!G146,0)</f>
        <v>269924</v>
      </c>
      <c r="H51" s="7">
        <f>ROUND(+'X-Ray'!E146,2)</f>
        <v>3.48</v>
      </c>
      <c r="I51" s="7">
        <f t="shared" si="1"/>
        <v>77564.37</v>
      </c>
      <c r="J51" s="7"/>
      <c r="K51" s="8">
        <f t="shared" si="2"/>
        <v>0.0077</v>
      </c>
    </row>
    <row r="52" spans="2:11" ht="12">
      <c r="B52">
        <f>+'X-Ray'!A47</f>
        <v>130</v>
      </c>
      <c r="C52" t="str">
        <f>+'X-Ray'!B47</f>
        <v>NORTHWEST HOSPITAL &amp; MEDICAL CENTER</v>
      </c>
      <c r="D52" s="2">
        <f>ROUND(+'X-Ray'!G47,0)</f>
        <v>5415558</v>
      </c>
      <c r="E52" s="7">
        <f>ROUND(+'X-Ray'!E47,2)</f>
        <v>95.02</v>
      </c>
      <c r="F52" s="7">
        <f t="shared" si="0"/>
        <v>56993.87</v>
      </c>
      <c r="G52" s="2">
        <f>ROUND(+'X-Ray'!G147,0)</f>
        <v>5406410</v>
      </c>
      <c r="H52" s="7">
        <f>ROUND(+'X-Ray'!E147,2)</f>
        <v>93.9</v>
      </c>
      <c r="I52" s="7">
        <f t="shared" si="1"/>
        <v>57576.25</v>
      </c>
      <c r="J52" s="7"/>
      <c r="K52" s="8">
        <f t="shared" si="2"/>
        <v>0.0102</v>
      </c>
    </row>
    <row r="53" spans="2:11" ht="12">
      <c r="B53">
        <f>+'X-Ray'!A48</f>
        <v>131</v>
      </c>
      <c r="C53" t="str">
        <f>+'X-Ray'!B48</f>
        <v>OVERLAKE HOSPITAL MEDICAL CENTER</v>
      </c>
      <c r="D53" s="2">
        <f>ROUND(+'X-Ray'!G48,0)</f>
        <v>3095303</v>
      </c>
      <c r="E53" s="7">
        <f>ROUND(+'X-Ray'!E48,2)</f>
        <v>46.9</v>
      </c>
      <c r="F53" s="7">
        <f t="shared" si="0"/>
        <v>65997.93</v>
      </c>
      <c r="G53" s="2">
        <f>ROUND(+'X-Ray'!G148,0)</f>
        <v>3407838</v>
      </c>
      <c r="H53" s="7">
        <f>ROUND(+'X-Ray'!E148,2)</f>
        <v>50.59</v>
      </c>
      <c r="I53" s="7">
        <f t="shared" si="1"/>
        <v>67361.89</v>
      </c>
      <c r="J53" s="7"/>
      <c r="K53" s="8">
        <f t="shared" si="2"/>
        <v>0.0207</v>
      </c>
    </row>
    <row r="54" spans="2:11" ht="12">
      <c r="B54">
        <f>+'X-Ray'!A49</f>
        <v>132</v>
      </c>
      <c r="C54" t="str">
        <f>+'X-Ray'!B49</f>
        <v>SAINT CLARE HOSPITAL</v>
      </c>
      <c r="D54" s="2">
        <f>ROUND(+'X-Ray'!G49,0)</f>
        <v>2480839</v>
      </c>
      <c r="E54" s="7">
        <f>ROUND(+'X-Ray'!E49,2)</f>
        <v>39.06</v>
      </c>
      <c r="F54" s="7">
        <f t="shared" si="0"/>
        <v>63513.54</v>
      </c>
      <c r="G54" s="2">
        <f>ROUND(+'X-Ray'!G149,0)</f>
        <v>2843151</v>
      </c>
      <c r="H54" s="7">
        <f>ROUND(+'X-Ray'!E149,2)</f>
        <v>42.32</v>
      </c>
      <c r="I54" s="7">
        <f t="shared" si="1"/>
        <v>67182.21</v>
      </c>
      <c r="J54" s="7"/>
      <c r="K54" s="8">
        <f t="shared" si="2"/>
        <v>0.0578</v>
      </c>
    </row>
    <row r="55" spans="2:11" ht="12">
      <c r="B55">
        <f>+'X-Ray'!A50</f>
        <v>134</v>
      </c>
      <c r="C55" t="str">
        <f>+'X-Ray'!B50</f>
        <v>ISLAND HOSPITAL</v>
      </c>
      <c r="D55" s="2">
        <f>ROUND(+'X-Ray'!G50,0)</f>
        <v>1273675</v>
      </c>
      <c r="E55" s="7">
        <f>ROUND(+'X-Ray'!E50,2)</f>
        <v>21.17</v>
      </c>
      <c r="F55" s="7">
        <f t="shared" si="0"/>
        <v>60164.15</v>
      </c>
      <c r="G55" s="2">
        <f>ROUND(+'X-Ray'!G150,0)</f>
        <v>1358368</v>
      </c>
      <c r="H55" s="7">
        <f>ROUND(+'X-Ray'!E150,2)</f>
        <v>23.38</v>
      </c>
      <c r="I55" s="7">
        <f t="shared" si="1"/>
        <v>58099.57</v>
      </c>
      <c r="J55" s="7"/>
      <c r="K55" s="8">
        <f t="shared" si="2"/>
        <v>-0.0343</v>
      </c>
    </row>
    <row r="56" spans="2:11" ht="12">
      <c r="B56">
        <f>+'X-Ray'!A51</f>
        <v>137</v>
      </c>
      <c r="C56" t="str">
        <f>+'X-Ray'!B51</f>
        <v>LINCOLN HOSPITAL</v>
      </c>
      <c r="D56" s="2">
        <f>ROUND(+'X-Ray'!G51,0)</f>
        <v>329629</v>
      </c>
      <c r="E56" s="7">
        <f>ROUND(+'X-Ray'!E51,2)</f>
        <v>6.36</v>
      </c>
      <c r="F56" s="7">
        <f t="shared" si="0"/>
        <v>51828.46</v>
      </c>
      <c r="G56" s="2">
        <f>ROUND(+'X-Ray'!G151,0)</f>
        <v>344163</v>
      </c>
      <c r="H56" s="7">
        <f>ROUND(+'X-Ray'!E151,2)</f>
        <v>6.14</v>
      </c>
      <c r="I56" s="7">
        <f t="shared" si="1"/>
        <v>56052.61</v>
      </c>
      <c r="J56" s="7"/>
      <c r="K56" s="8">
        <f t="shared" si="2"/>
        <v>0.0815</v>
      </c>
    </row>
    <row r="57" spans="2:11" ht="12">
      <c r="B57">
        <f>+'X-Ray'!A52</f>
        <v>138</v>
      </c>
      <c r="C57" t="str">
        <f>+'X-Ray'!B52</f>
        <v>SWEDISH EDMONDS</v>
      </c>
      <c r="D57" s="2">
        <f>ROUND(+'X-Ray'!G52,0)</f>
        <v>3821076</v>
      </c>
      <c r="E57" s="7">
        <f>ROUND(+'X-Ray'!E52,2)</f>
        <v>63.16</v>
      </c>
      <c r="F57" s="7">
        <f t="shared" si="0"/>
        <v>60498.35</v>
      </c>
      <c r="G57" s="2">
        <f>ROUND(+'X-Ray'!G152,0)</f>
        <v>4082523</v>
      </c>
      <c r="H57" s="7">
        <f>ROUND(+'X-Ray'!E152,2)</f>
        <v>63.45</v>
      </c>
      <c r="I57" s="7">
        <f t="shared" si="1"/>
        <v>64342.36</v>
      </c>
      <c r="J57" s="7"/>
      <c r="K57" s="8">
        <f t="shared" si="2"/>
        <v>0.0635</v>
      </c>
    </row>
    <row r="58" spans="2:11" ht="12">
      <c r="B58">
        <f>+'X-Ray'!A53</f>
        <v>139</v>
      </c>
      <c r="C58" t="str">
        <f>+'X-Ray'!B53</f>
        <v>PROVIDENCE HOLY FAMILY HOSPITAL</v>
      </c>
      <c r="D58" s="2">
        <f>ROUND(+'X-Ray'!G53,0)</f>
        <v>558456</v>
      </c>
      <c r="E58" s="7">
        <f>ROUND(+'X-Ray'!E53,2)</f>
        <v>6.19</v>
      </c>
      <c r="F58" s="7">
        <f t="shared" si="0"/>
        <v>90219.06</v>
      </c>
      <c r="G58" s="2">
        <f>ROUND(+'X-Ray'!G153,0)</f>
        <v>524957</v>
      </c>
      <c r="H58" s="7">
        <f>ROUND(+'X-Ray'!E153,2)</f>
        <v>5.51</v>
      </c>
      <c r="I58" s="7">
        <f t="shared" si="1"/>
        <v>95273.5</v>
      </c>
      <c r="J58" s="7"/>
      <c r="K58" s="8">
        <f t="shared" si="2"/>
        <v>0.056</v>
      </c>
    </row>
    <row r="59" spans="2:11" ht="12">
      <c r="B59">
        <f>+'X-Ray'!A54</f>
        <v>140</v>
      </c>
      <c r="C59" t="str">
        <f>+'X-Ray'!B54</f>
        <v>KITTITAS VALLEY HOSPITAL</v>
      </c>
      <c r="D59" s="2">
        <f>ROUND(+'X-Ray'!G54,0)</f>
        <v>978985</v>
      </c>
      <c r="E59" s="7">
        <f>ROUND(+'X-Ray'!E54,2)</f>
        <v>17.84</v>
      </c>
      <c r="F59" s="7">
        <f t="shared" si="0"/>
        <v>54875.84</v>
      </c>
      <c r="G59" s="2">
        <f>ROUND(+'X-Ray'!G154,0)</f>
        <v>1056947</v>
      </c>
      <c r="H59" s="7">
        <f>ROUND(+'X-Ray'!E154,2)</f>
        <v>18.03</v>
      </c>
      <c r="I59" s="7">
        <f t="shared" si="1"/>
        <v>58621.58</v>
      </c>
      <c r="J59" s="7"/>
      <c r="K59" s="8">
        <f t="shared" si="2"/>
        <v>0.0683</v>
      </c>
    </row>
    <row r="60" spans="2:11" ht="12">
      <c r="B60">
        <f>+'X-Ray'!A55</f>
        <v>141</v>
      </c>
      <c r="C60" t="str">
        <f>+'X-Ray'!B55</f>
        <v>DAYTON GENERAL HOSPITAL</v>
      </c>
      <c r="D60" s="2">
        <f>ROUND(+'X-Ray'!G55,0)</f>
        <v>139965</v>
      </c>
      <c r="E60" s="7">
        <f>ROUND(+'X-Ray'!E55,2)</f>
        <v>2.55</v>
      </c>
      <c r="F60" s="7">
        <f t="shared" si="0"/>
        <v>54888.24</v>
      </c>
      <c r="G60" s="2">
        <f>ROUND(+'X-Ray'!G155,0)</f>
        <v>0</v>
      </c>
      <c r="H60" s="7">
        <f>ROUND(+'X-Ray'!E155,2)</f>
        <v>0</v>
      </c>
      <c r="I60" s="7">
        <f t="shared" si="1"/>
      </c>
      <c r="J60" s="7"/>
      <c r="K60" s="8">
        <f t="shared" si="2"/>
      </c>
    </row>
    <row r="61" spans="2:11" ht="12">
      <c r="B61">
        <f>+'X-Ray'!A56</f>
        <v>142</v>
      </c>
      <c r="C61" t="str">
        <f>+'X-Ray'!B56</f>
        <v>HARRISON MEDICAL CENTER</v>
      </c>
      <c r="D61" s="2">
        <f>ROUND(+'X-Ray'!G56,0)</f>
        <v>5313109</v>
      </c>
      <c r="E61" s="7">
        <f>ROUND(+'X-Ray'!E56,2)</f>
        <v>81.77</v>
      </c>
      <c r="F61" s="7">
        <f t="shared" si="0"/>
        <v>64976.26</v>
      </c>
      <c r="G61" s="2">
        <f>ROUND(+'X-Ray'!G156,0)</f>
        <v>5513847</v>
      </c>
      <c r="H61" s="7">
        <f>ROUND(+'X-Ray'!E156,2)</f>
        <v>84.54</v>
      </c>
      <c r="I61" s="7">
        <f t="shared" si="1"/>
        <v>65221.75</v>
      </c>
      <c r="J61" s="7"/>
      <c r="K61" s="8">
        <f t="shared" si="2"/>
        <v>0.0038</v>
      </c>
    </row>
    <row r="62" spans="2:11" ht="12">
      <c r="B62">
        <f>+'X-Ray'!A57</f>
        <v>145</v>
      </c>
      <c r="C62" t="str">
        <f>+'X-Ray'!B57</f>
        <v>PEACEHEALTH SAINT JOSEPH HOSPITAL</v>
      </c>
      <c r="D62" s="2">
        <f>ROUND(+'X-Ray'!G57,0)</f>
        <v>5667028</v>
      </c>
      <c r="E62" s="7">
        <f>ROUND(+'X-Ray'!E57,2)</f>
        <v>77.74</v>
      </c>
      <c r="F62" s="7">
        <f t="shared" si="0"/>
        <v>72897.2</v>
      </c>
      <c r="G62" s="2">
        <f>ROUND(+'X-Ray'!G157,0)</f>
        <v>5638494</v>
      </c>
      <c r="H62" s="7">
        <f>ROUND(+'X-Ray'!E157,2)</f>
        <v>74.37</v>
      </c>
      <c r="I62" s="7">
        <f t="shared" si="1"/>
        <v>75816.78</v>
      </c>
      <c r="J62" s="7"/>
      <c r="K62" s="8">
        <f t="shared" si="2"/>
        <v>0.0401</v>
      </c>
    </row>
    <row r="63" spans="2:11" ht="12">
      <c r="B63">
        <f>+'X-Ray'!A58</f>
        <v>147</v>
      </c>
      <c r="C63" t="str">
        <f>+'X-Ray'!B58</f>
        <v>MID VALLEY HOSPITAL</v>
      </c>
      <c r="D63" s="2">
        <f>ROUND(+'X-Ray'!G58,0)</f>
        <v>524925</v>
      </c>
      <c r="E63" s="7">
        <f>ROUND(+'X-Ray'!E58,2)</f>
        <v>9.29</v>
      </c>
      <c r="F63" s="7">
        <f t="shared" si="0"/>
        <v>56504.31</v>
      </c>
      <c r="G63" s="2">
        <f>ROUND(+'X-Ray'!G158,0)</f>
        <v>542706</v>
      </c>
      <c r="H63" s="7">
        <f>ROUND(+'X-Ray'!E158,2)</f>
        <v>9</v>
      </c>
      <c r="I63" s="7">
        <f t="shared" si="1"/>
        <v>60300.67</v>
      </c>
      <c r="J63" s="7"/>
      <c r="K63" s="8">
        <f t="shared" si="2"/>
        <v>0.0672</v>
      </c>
    </row>
    <row r="64" spans="2:11" ht="12">
      <c r="B64">
        <f>+'X-Ray'!A59</f>
        <v>148</v>
      </c>
      <c r="C64" t="str">
        <f>+'X-Ray'!B59</f>
        <v>KINDRED HOSPITAL - SEATTLE</v>
      </c>
      <c r="D64" s="2">
        <f>ROUND(+'X-Ray'!G59,0)</f>
        <v>125414</v>
      </c>
      <c r="E64" s="7">
        <f>ROUND(+'X-Ray'!E59,2)</f>
        <v>1</v>
      </c>
      <c r="F64" s="7">
        <f t="shared" si="0"/>
        <v>125414</v>
      </c>
      <c r="G64" s="2">
        <f>ROUND(+'X-Ray'!G159,0)</f>
        <v>143154</v>
      </c>
      <c r="H64" s="7">
        <f>ROUND(+'X-Ray'!E159,2)</f>
        <v>1.4</v>
      </c>
      <c r="I64" s="7">
        <f t="shared" si="1"/>
        <v>102252.86</v>
      </c>
      <c r="J64" s="7"/>
      <c r="K64" s="8">
        <f t="shared" si="2"/>
        <v>-0.1847</v>
      </c>
    </row>
    <row r="65" spans="2:11" ht="12">
      <c r="B65">
        <f>+'X-Ray'!A60</f>
        <v>150</v>
      </c>
      <c r="C65" t="str">
        <f>+'X-Ray'!B60</f>
        <v>COULEE COMMUNITY HOSPITAL</v>
      </c>
      <c r="D65" s="2">
        <f>ROUND(+'X-Ray'!G60,0)</f>
        <v>289839</v>
      </c>
      <c r="E65" s="7">
        <f>ROUND(+'X-Ray'!E60,2)</f>
        <v>4.59</v>
      </c>
      <c r="F65" s="7">
        <f t="shared" si="0"/>
        <v>63145.75</v>
      </c>
      <c r="G65" s="2">
        <f>ROUND(+'X-Ray'!G160,0)</f>
        <v>313786</v>
      </c>
      <c r="H65" s="7">
        <f>ROUND(+'X-Ray'!E160,2)</f>
        <v>4.76</v>
      </c>
      <c r="I65" s="7">
        <f t="shared" si="1"/>
        <v>65921.43</v>
      </c>
      <c r="J65" s="7"/>
      <c r="K65" s="8">
        <f t="shared" si="2"/>
        <v>0.044</v>
      </c>
    </row>
    <row r="66" spans="2:11" ht="12">
      <c r="B66">
        <f>+'X-Ray'!A61</f>
        <v>152</v>
      </c>
      <c r="C66" t="str">
        <f>+'X-Ray'!B61</f>
        <v>MASON GENERAL HOSPITAL</v>
      </c>
      <c r="D66" s="2">
        <f>ROUND(+'X-Ray'!G61,0)</f>
        <v>1383327</v>
      </c>
      <c r="E66" s="7">
        <f>ROUND(+'X-Ray'!E61,2)</f>
        <v>22.37</v>
      </c>
      <c r="F66" s="7">
        <f t="shared" si="0"/>
        <v>61838.49</v>
      </c>
      <c r="G66" s="2">
        <f>ROUND(+'X-Ray'!G161,0)</f>
        <v>1421381</v>
      </c>
      <c r="H66" s="7">
        <f>ROUND(+'X-Ray'!E161,2)</f>
        <v>21.71</v>
      </c>
      <c r="I66" s="7">
        <f t="shared" si="1"/>
        <v>65471.26</v>
      </c>
      <c r="J66" s="7"/>
      <c r="K66" s="8">
        <f t="shared" si="2"/>
        <v>0.0587</v>
      </c>
    </row>
    <row r="67" spans="2:11" ht="12">
      <c r="B67">
        <f>+'X-Ray'!A62</f>
        <v>153</v>
      </c>
      <c r="C67" t="str">
        <f>+'X-Ray'!B62</f>
        <v>WHITMAN HOSPITAL AND MEDICAL CENTER</v>
      </c>
      <c r="D67" s="2">
        <f>ROUND(+'X-Ray'!G62,0)</f>
        <v>349695</v>
      </c>
      <c r="E67" s="7">
        <f>ROUND(+'X-Ray'!E62,2)</f>
        <v>6.19</v>
      </c>
      <c r="F67" s="7">
        <f t="shared" si="0"/>
        <v>56493.54</v>
      </c>
      <c r="G67" s="2">
        <f>ROUND(+'X-Ray'!G162,0)</f>
        <v>391092</v>
      </c>
      <c r="H67" s="7">
        <f>ROUND(+'X-Ray'!E162,2)</f>
        <v>6.53</v>
      </c>
      <c r="I67" s="7">
        <f t="shared" si="1"/>
        <v>59891.58</v>
      </c>
      <c r="J67" s="7"/>
      <c r="K67" s="8">
        <f t="shared" si="2"/>
        <v>0.0601</v>
      </c>
    </row>
    <row r="68" spans="2:11" ht="12">
      <c r="B68">
        <f>+'X-Ray'!A63</f>
        <v>155</v>
      </c>
      <c r="C68" t="str">
        <f>+'X-Ray'!B63</f>
        <v>VALLEY MEDICAL CENTER</v>
      </c>
      <c r="D68" s="2">
        <f>ROUND(+'X-Ray'!G63,0)</f>
        <v>6527148</v>
      </c>
      <c r="E68" s="7">
        <f>ROUND(+'X-Ray'!E63,2)</f>
        <v>154.14</v>
      </c>
      <c r="F68" s="7">
        <f t="shared" si="0"/>
        <v>42345.58</v>
      </c>
      <c r="G68" s="2">
        <f>ROUND(+'X-Ray'!G163,0)</f>
        <v>6869939</v>
      </c>
      <c r="H68" s="7">
        <f>ROUND(+'X-Ray'!E163,2)</f>
        <v>161.54</v>
      </c>
      <c r="I68" s="7">
        <f t="shared" si="1"/>
        <v>42527.79</v>
      </c>
      <c r="J68" s="7"/>
      <c r="K68" s="8">
        <f t="shared" si="2"/>
        <v>0.0043</v>
      </c>
    </row>
    <row r="69" spans="2:11" ht="12">
      <c r="B69">
        <f>+'X-Ray'!A64</f>
        <v>156</v>
      </c>
      <c r="C69" t="str">
        <f>+'X-Ray'!B64</f>
        <v>WHIDBEY GENERAL HOSPITAL</v>
      </c>
      <c r="D69" s="2">
        <f>ROUND(+'X-Ray'!G64,0)</f>
        <v>1360344</v>
      </c>
      <c r="E69" s="7">
        <f>ROUND(+'X-Ray'!E64,2)</f>
        <v>25.77</v>
      </c>
      <c r="F69" s="7">
        <f t="shared" si="0"/>
        <v>52787.89</v>
      </c>
      <c r="G69" s="2">
        <f>ROUND(+'X-Ray'!G164,0)</f>
        <v>1335705</v>
      </c>
      <c r="H69" s="7">
        <f>ROUND(+'X-Ray'!E164,2)</f>
        <v>24.3</v>
      </c>
      <c r="I69" s="7">
        <f t="shared" si="1"/>
        <v>54967.28</v>
      </c>
      <c r="J69" s="7"/>
      <c r="K69" s="8">
        <f t="shared" si="2"/>
        <v>0.0413</v>
      </c>
    </row>
    <row r="70" spans="2:11" ht="12">
      <c r="B70">
        <f>+'X-Ray'!A65</f>
        <v>157</v>
      </c>
      <c r="C70" t="str">
        <f>+'X-Ray'!B65</f>
        <v>SAINT LUKES REHABILIATION INSTITUTE</v>
      </c>
      <c r="D70" s="2">
        <f>ROUND(+'X-Ray'!G65,0)</f>
        <v>0</v>
      </c>
      <c r="E70" s="7">
        <f>ROUND(+'X-Ray'!E65,2)</f>
        <v>0</v>
      </c>
      <c r="F70" s="7">
        <f t="shared" si="0"/>
      </c>
      <c r="G70" s="2">
        <f>ROUND(+'X-Ray'!G165,0)</f>
        <v>0</v>
      </c>
      <c r="H70" s="7">
        <f>ROUND(+'X-Ray'!E165,2)</f>
        <v>0</v>
      </c>
      <c r="I70" s="7">
        <f t="shared" si="1"/>
      </c>
      <c r="J70" s="7"/>
      <c r="K70" s="8">
        <f t="shared" si="2"/>
      </c>
    </row>
    <row r="71" spans="2:11" ht="12">
      <c r="B71">
        <f>+'X-Ray'!A66</f>
        <v>158</v>
      </c>
      <c r="C71" t="str">
        <f>+'X-Ray'!B66</f>
        <v>CASCADE MEDICAL CENTER</v>
      </c>
      <c r="D71" s="2">
        <f>ROUND(+'X-Ray'!G66,0)</f>
        <v>169262</v>
      </c>
      <c r="E71" s="7">
        <f>ROUND(+'X-Ray'!E66,2)</f>
        <v>5.18</v>
      </c>
      <c r="F71" s="7">
        <f t="shared" si="0"/>
        <v>32676.06</v>
      </c>
      <c r="G71" s="2">
        <f>ROUND(+'X-Ray'!G166,0)</f>
        <v>174724</v>
      </c>
      <c r="H71" s="7">
        <f>ROUND(+'X-Ray'!E166,2)</f>
        <v>2.62</v>
      </c>
      <c r="I71" s="7">
        <f t="shared" si="1"/>
        <v>66688.55</v>
      </c>
      <c r="J71" s="7"/>
      <c r="K71" s="8">
        <f t="shared" si="2"/>
        <v>1.0409</v>
      </c>
    </row>
    <row r="72" spans="2:11" ht="12">
      <c r="B72">
        <f>+'X-Ray'!A67</f>
        <v>159</v>
      </c>
      <c r="C72" t="str">
        <f>+'X-Ray'!B67</f>
        <v>PROVIDENCE SAINT PETER HOSPITAL</v>
      </c>
      <c r="D72" s="2">
        <f>ROUND(+'X-Ray'!G67,0)</f>
        <v>4962509</v>
      </c>
      <c r="E72" s="7">
        <f>ROUND(+'X-Ray'!E67,2)</f>
        <v>74</v>
      </c>
      <c r="F72" s="7">
        <f t="shared" si="0"/>
        <v>67060.93</v>
      </c>
      <c r="G72" s="2">
        <f>ROUND(+'X-Ray'!G167,0)</f>
        <v>5286057</v>
      </c>
      <c r="H72" s="7">
        <f>ROUND(+'X-Ray'!E167,2)</f>
        <v>76</v>
      </c>
      <c r="I72" s="7">
        <f t="shared" si="1"/>
        <v>69553.38</v>
      </c>
      <c r="J72" s="7"/>
      <c r="K72" s="8">
        <f t="shared" si="2"/>
        <v>0.0372</v>
      </c>
    </row>
    <row r="73" spans="2:11" ht="12">
      <c r="B73">
        <f>+'X-Ray'!A68</f>
        <v>161</v>
      </c>
      <c r="C73" t="str">
        <f>+'X-Ray'!B68</f>
        <v>KADLEC REGIONAL MEDICAL CENTER</v>
      </c>
      <c r="D73" s="2">
        <f>ROUND(+'X-Ray'!G68,0)</f>
        <v>5524110</v>
      </c>
      <c r="E73" s="7">
        <f>ROUND(+'X-Ray'!E68,2)</f>
        <v>92.52</v>
      </c>
      <c r="F73" s="7">
        <f t="shared" si="0"/>
        <v>59707.2</v>
      </c>
      <c r="G73" s="2">
        <f>ROUND(+'X-Ray'!G168,0)</f>
        <v>6161891</v>
      </c>
      <c r="H73" s="7">
        <f>ROUND(+'X-Ray'!E168,2)</f>
        <v>96.52</v>
      </c>
      <c r="I73" s="7">
        <f t="shared" si="1"/>
        <v>63840.56</v>
      </c>
      <c r="J73" s="7"/>
      <c r="K73" s="8">
        <f t="shared" si="2"/>
        <v>0.0692</v>
      </c>
    </row>
    <row r="74" spans="2:11" ht="12">
      <c r="B74">
        <f>+'X-Ray'!A69</f>
        <v>162</v>
      </c>
      <c r="C74" t="str">
        <f>+'X-Ray'!B69</f>
        <v>PROVIDENCE SACRED HEART MEDICAL CENTER</v>
      </c>
      <c r="D74" s="2">
        <f>ROUND(+'X-Ray'!G69,0)</f>
        <v>9583974</v>
      </c>
      <c r="E74" s="7">
        <f>ROUND(+'X-Ray'!E69,2)</f>
        <v>139</v>
      </c>
      <c r="F74" s="7">
        <f t="shared" si="0"/>
        <v>68949.45</v>
      </c>
      <c r="G74" s="2">
        <f>ROUND(+'X-Ray'!G169,0)</f>
        <v>7346309</v>
      </c>
      <c r="H74" s="7">
        <f>ROUND(+'X-Ray'!E169,2)</f>
        <v>91.45</v>
      </c>
      <c r="I74" s="7">
        <f t="shared" si="1"/>
        <v>80331.43</v>
      </c>
      <c r="J74" s="7"/>
      <c r="K74" s="8">
        <f t="shared" si="2"/>
        <v>0.1651</v>
      </c>
    </row>
    <row r="75" spans="2:11" ht="12">
      <c r="B75">
        <f>+'X-Ray'!A70</f>
        <v>164</v>
      </c>
      <c r="C75" t="str">
        <f>+'X-Ray'!B70</f>
        <v>EVERGREEN HOSPITAL MEDICAL CENTER</v>
      </c>
      <c r="D75" s="2">
        <f>ROUND(+'X-Ray'!G70,0)</f>
        <v>7790694</v>
      </c>
      <c r="E75" s="7">
        <f>ROUND(+'X-Ray'!E70,2)</f>
        <v>119.89</v>
      </c>
      <c r="F75" s="7">
        <f aca="true" t="shared" si="3" ref="F75:F106">IF(D75=0,"",IF(E75=0,"",ROUND(D75/E75,2)))</f>
        <v>64982.02</v>
      </c>
      <c r="G75" s="2">
        <f>ROUND(+'X-Ray'!G170,0)</f>
        <v>8046661</v>
      </c>
      <c r="H75" s="7">
        <f>ROUND(+'X-Ray'!E170,2)</f>
        <v>118.48</v>
      </c>
      <c r="I75" s="7">
        <f aca="true" t="shared" si="4" ref="I75:I106">IF(G75=0,"",IF(H75=0,"",ROUND(G75/H75,2)))</f>
        <v>67915.77</v>
      </c>
      <c r="J75" s="7"/>
      <c r="K75" s="8">
        <f aca="true" t="shared" si="5" ref="K75:K106">IF(D75=0,"",IF(E75=0,"",IF(G75=0,"",IF(H75=0,"",ROUND(I75/F75-1,4)))))</f>
        <v>0.0451</v>
      </c>
    </row>
    <row r="76" spans="2:11" ht="12">
      <c r="B76">
        <f>+'X-Ray'!A71</f>
        <v>165</v>
      </c>
      <c r="C76" t="str">
        <f>+'X-Ray'!B71</f>
        <v>LAKE CHELAN COMMUNITY HOSPITAL</v>
      </c>
      <c r="D76" s="2">
        <f>ROUND(+'X-Ray'!G71,0)</f>
        <v>353216</v>
      </c>
      <c r="E76" s="7">
        <f>ROUND(+'X-Ray'!E71,2)</f>
        <v>5.5</v>
      </c>
      <c r="F76" s="7">
        <f t="shared" si="3"/>
        <v>64221.09</v>
      </c>
      <c r="G76" s="2">
        <f>ROUND(+'X-Ray'!G171,0)</f>
        <v>435442</v>
      </c>
      <c r="H76" s="7">
        <f>ROUND(+'X-Ray'!E171,2)</f>
        <v>6.22</v>
      </c>
      <c r="I76" s="7">
        <f t="shared" si="4"/>
        <v>70006.75</v>
      </c>
      <c r="J76" s="7"/>
      <c r="K76" s="8">
        <f t="shared" si="5"/>
        <v>0.0901</v>
      </c>
    </row>
    <row r="77" spans="2:11" ht="12">
      <c r="B77">
        <f>+'X-Ray'!A72</f>
        <v>167</v>
      </c>
      <c r="C77" t="str">
        <f>+'X-Ray'!B72</f>
        <v>FERRY COUNTY MEMORIAL HOSPITAL</v>
      </c>
      <c r="D77" s="2">
        <f>ROUND(+'X-Ray'!G72,0)</f>
        <v>125729</v>
      </c>
      <c r="E77" s="7">
        <f>ROUND(+'X-Ray'!E72,2)</f>
        <v>3.79</v>
      </c>
      <c r="F77" s="7">
        <f t="shared" si="3"/>
        <v>33173.88</v>
      </c>
      <c r="G77" s="2">
        <f>ROUND(+'X-Ray'!G172,0)</f>
        <v>135857</v>
      </c>
      <c r="H77" s="7">
        <f>ROUND(+'X-Ray'!E172,2)</f>
        <v>3.76</v>
      </c>
      <c r="I77" s="7">
        <f t="shared" si="4"/>
        <v>36132.18</v>
      </c>
      <c r="J77" s="7"/>
      <c r="K77" s="8">
        <f t="shared" si="5"/>
        <v>0.0892</v>
      </c>
    </row>
    <row r="78" spans="2:11" ht="12">
      <c r="B78">
        <f>+'X-Ray'!A73</f>
        <v>168</v>
      </c>
      <c r="C78" t="str">
        <f>+'X-Ray'!B73</f>
        <v>CENTRAL WASHINGTON HOSPITAL</v>
      </c>
      <c r="D78" s="2">
        <f>ROUND(+'X-Ray'!G73,0)</f>
        <v>3577686</v>
      </c>
      <c r="E78" s="7">
        <f>ROUND(+'X-Ray'!E73,2)</f>
        <v>51.93</v>
      </c>
      <c r="F78" s="7">
        <f t="shared" si="3"/>
        <v>68894.4</v>
      </c>
      <c r="G78" s="2">
        <f>ROUND(+'X-Ray'!G173,0)</f>
        <v>3840479</v>
      </c>
      <c r="H78" s="7">
        <f>ROUND(+'X-Ray'!E173,2)</f>
        <v>53.17</v>
      </c>
      <c r="I78" s="7">
        <f t="shared" si="4"/>
        <v>72230.19</v>
      </c>
      <c r="J78" s="7"/>
      <c r="K78" s="8">
        <f t="shared" si="5"/>
        <v>0.0484</v>
      </c>
    </row>
    <row r="79" spans="2:11" ht="12">
      <c r="B79">
        <f>+'X-Ray'!A74</f>
        <v>169</v>
      </c>
      <c r="C79" t="str">
        <f>+'X-Ray'!B74</f>
        <v>GROUP HEALTH EASTSIDE</v>
      </c>
      <c r="D79" s="2">
        <f>ROUND(+'X-Ray'!G74,0)</f>
        <v>923326</v>
      </c>
      <c r="E79" s="7">
        <f>ROUND(+'X-Ray'!E74,2)</f>
        <v>28.62</v>
      </c>
      <c r="F79" s="7">
        <f t="shared" si="3"/>
        <v>32261.57</v>
      </c>
      <c r="G79" s="2">
        <f>ROUND(+'X-Ray'!G174,0)</f>
        <v>0</v>
      </c>
      <c r="H79" s="7">
        <f>ROUND(+'X-Ray'!E174,2)</f>
        <v>0</v>
      </c>
      <c r="I79" s="7">
        <f t="shared" si="4"/>
      </c>
      <c r="J79" s="7"/>
      <c r="K79" s="8">
        <f t="shared" si="5"/>
      </c>
    </row>
    <row r="80" spans="2:11" ht="12">
      <c r="B80">
        <f>+'X-Ray'!A75</f>
        <v>170</v>
      </c>
      <c r="C80" t="str">
        <f>+'X-Ray'!B75</f>
        <v>SOUTHWEST WASHINGTON MEDICAL CENTER</v>
      </c>
      <c r="D80" s="2">
        <f>ROUND(+'X-Ray'!G75,0)</f>
        <v>8452284</v>
      </c>
      <c r="E80" s="7">
        <f>ROUND(+'X-Ray'!E75,2)</f>
        <v>144.31</v>
      </c>
      <c r="F80" s="7">
        <f t="shared" si="3"/>
        <v>58570.33</v>
      </c>
      <c r="G80" s="2">
        <f>ROUND(+'X-Ray'!G175,0)</f>
        <v>8872712</v>
      </c>
      <c r="H80" s="7">
        <f>ROUND(+'X-Ray'!E175,2)</f>
        <v>143.19</v>
      </c>
      <c r="I80" s="7">
        <f t="shared" si="4"/>
        <v>61964.61</v>
      </c>
      <c r="J80" s="7"/>
      <c r="K80" s="8">
        <f t="shared" si="5"/>
        <v>0.058</v>
      </c>
    </row>
    <row r="81" spans="2:11" ht="12">
      <c r="B81">
        <f>+'X-Ray'!A76</f>
        <v>172</v>
      </c>
      <c r="C81" t="str">
        <f>+'X-Ray'!B76</f>
        <v>PULLMAN REGIONAL HOSPITAL</v>
      </c>
      <c r="D81" s="2">
        <f>ROUND(+'X-Ray'!G76,0)</f>
        <v>916826</v>
      </c>
      <c r="E81" s="7">
        <f>ROUND(+'X-Ray'!E76,2)</f>
        <v>14.95</v>
      </c>
      <c r="F81" s="7">
        <f t="shared" si="3"/>
        <v>61326.15</v>
      </c>
      <c r="G81" s="2">
        <f>ROUND(+'X-Ray'!G176,0)</f>
        <v>961378</v>
      </c>
      <c r="H81" s="7">
        <f>ROUND(+'X-Ray'!E176,2)</f>
        <v>15.19</v>
      </c>
      <c r="I81" s="7">
        <f t="shared" si="4"/>
        <v>63290.19</v>
      </c>
      <c r="J81" s="7"/>
      <c r="K81" s="8">
        <f t="shared" si="5"/>
        <v>0.032</v>
      </c>
    </row>
    <row r="82" spans="2:11" ht="12">
      <c r="B82">
        <f>+'X-Ray'!A77</f>
        <v>173</v>
      </c>
      <c r="C82" t="str">
        <f>+'X-Ray'!B77</f>
        <v>MORTON GENERAL HOSPITAL</v>
      </c>
      <c r="D82" s="2">
        <f>ROUND(+'X-Ray'!G77,0)</f>
        <v>424513</v>
      </c>
      <c r="E82" s="7">
        <f>ROUND(+'X-Ray'!E77,2)</f>
        <v>6.93</v>
      </c>
      <c r="F82" s="7">
        <f t="shared" si="3"/>
        <v>61257.29</v>
      </c>
      <c r="G82" s="2">
        <f>ROUND(+'X-Ray'!G177,0)</f>
        <v>446742</v>
      </c>
      <c r="H82" s="7">
        <f>ROUND(+'X-Ray'!E177,2)</f>
        <v>6.5</v>
      </c>
      <c r="I82" s="7">
        <f t="shared" si="4"/>
        <v>68729.54</v>
      </c>
      <c r="J82" s="7"/>
      <c r="K82" s="8">
        <f t="shared" si="5"/>
        <v>0.122</v>
      </c>
    </row>
    <row r="83" spans="2:11" ht="12">
      <c r="B83">
        <f>+'X-Ray'!A78</f>
        <v>175</v>
      </c>
      <c r="C83" t="str">
        <f>+'X-Ray'!B78</f>
        <v>MARY BRIDGE CHILDRENS HEALTH CENTER</v>
      </c>
      <c r="D83" s="2">
        <f>ROUND(+'X-Ray'!G78,0)</f>
        <v>240064</v>
      </c>
      <c r="E83" s="7">
        <f>ROUND(+'X-Ray'!E78,2)</f>
        <v>4.42</v>
      </c>
      <c r="F83" s="7">
        <f t="shared" si="3"/>
        <v>54313.12</v>
      </c>
      <c r="G83" s="2">
        <f>ROUND(+'X-Ray'!G178,0)</f>
        <v>204860</v>
      </c>
      <c r="H83" s="7">
        <f>ROUND(+'X-Ray'!E178,2)</f>
        <v>3.97</v>
      </c>
      <c r="I83" s="7">
        <f t="shared" si="4"/>
        <v>51602.02</v>
      </c>
      <c r="J83" s="7"/>
      <c r="K83" s="8">
        <f t="shared" si="5"/>
        <v>-0.0499</v>
      </c>
    </row>
    <row r="84" spans="2:11" ht="12">
      <c r="B84">
        <f>+'X-Ray'!A79</f>
        <v>176</v>
      </c>
      <c r="C84" t="str">
        <f>+'X-Ray'!B79</f>
        <v>TACOMA GENERAL ALLENMORE HOSPITAL</v>
      </c>
      <c r="D84" s="2">
        <f>ROUND(+'X-Ray'!G79,0)</f>
        <v>11019159</v>
      </c>
      <c r="E84" s="7">
        <f>ROUND(+'X-Ray'!E79,2)</f>
        <v>136.48</v>
      </c>
      <c r="F84" s="7">
        <f t="shared" si="3"/>
        <v>80738.27</v>
      </c>
      <c r="G84" s="2">
        <f>ROUND(+'X-Ray'!G179,0)</f>
        <v>10933301</v>
      </c>
      <c r="H84" s="7">
        <f>ROUND(+'X-Ray'!E179,2)</f>
        <v>130.72</v>
      </c>
      <c r="I84" s="7">
        <f t="shared" si="4"/>
        <v>83639.08</v>
      </c>
      <c r="J84" s="7"/>
      <c r="K84" s="8">
        <f t="shared" si="5"/>
        <v>0.0359</v>
      </c>
    </row>
    <row r="85" spans="2:11" ht="12">
      <c r="B85">
        <f>+'X-Ray'!A80</f>
        <v>178</v>
      </c>
      <c r="C85" t="str">
        <f>+'X-Ray'!B80</f>
        <v>DEER PARK HOSPITAL</v>
      </c>
      <c r="D85" s="2">
        <f>ROUND(+'X-Ray'!G80,0)</f>
        <v>37430</v>
      </c>
      <c r="E85" s="7">
        <f>ROUND(+'X-Ray'!E80,2)</f>
        <v>0.46</v>
      </c>
      <c r="F85" s="7">
        <f t="shared" si="3"/>
        <v>81369.57</v>
      </c>
      <c r="G85" s="2">
        <f>ROUND(+'X-Ray'!G180,0)</f>
        <v>0</v>
      </c>
      <c r="H85" s="7">
        <f>ROUND(+'X-Ray'!E180,2)</f>
        <v>0</v>
      </c>
      <c r="I85" s="7">
        <f t="shared" si="4"/>
      </c>
      <c r="J85" s="7"/>
      <c r="K85" s="8">
        <f t="shared" si="5"/>
      </c>
    </row>
    <row r="86" spans="2:11" ht="12">
      <c r="B86">
        <f>+'X-Ray'!A81</f>
        <v>180</v>
      </c>
      <c r="C86" t="str">
        <f>+'X-Ray'!B81</f>
        <v>VALLEY HOSPITAL AND MEDICAL CENTER</v>
      </c>
      <c r="D86" s="2">
        <f>ROUND(+'X-Ray'!G81,0)</f>
        <v>1223930</v>
      </c>
      <c r="E86" s="7">
        <f>ROUND(+'X-Ray'!E81,2)</f>
        <v>23.96</v>
      </c>
      <c r="F86" s="7">
        <f t="shared" si="3"/>
        <v>51082.22</v>
      </c>
      <c r="G86" s="2">
        <f>ROUND(+'X-Ray'!G181,0)</f>
        <v>1798154</v>
      </c>
      <c r="H86" s="7">
        <f>ROUND(+'X-Ray'!E181,2)</f>
        <v>25.07</v>
      </c>
      <c r="I86" s="7">
        <f t="shared" si="4"/>
        <v>71725.33</v>
      </c>
      <c r="J86" s="7"/>
      <c r="K86" s="8">
        <f t="shared" si="5"/>
        <v>0.4041</v>
      </c>
    </row>
    <row r="87" spans="2:11" ht="12">
      <c r="B87">
        <f>+'X-Ray'!A82</f>
        <v>183</v>
      </c>
      <c r="C87" t="str">
        <f>+'X-Ray'!B82</f>
        <v>AUBURN REGIONAL MEDICAL CENTER</v>
      </c>
      <c r="D87" s="2">
        <f>ROUND(+'X-Ray'!G82,0)</f>
        <v>2310683</v>
      </c>
      <c r="E87" s="7">
        <f>ROUND(+'X-Ray'!E82,2)</f>
        <v>30.82</v>
      </c>
      <c r="F87" s="7">
        <f t="shared" si="3"/>
        <v>74973.49</v>
      </c>
      <c r="G87" s="2">
        <f>ROUND(+'X-Ray'!G182,0)</f>
        <v>2405197</v>
      </c>
      <c r="H87" s="7">
        <f>ROUND(+'X-Ray'!E182,2)</f>
        <v>31.07</v>
      </c>
      <c r="I87" s="7">
        <f t="shared" si="4"/>
        <v>77412.2</v>
      </c>
      <c r="J87" s="7"/>
      <c r="K87" s="8">
        <f t="shared" si="5"/>
        <v>0.0325</v>
      </c>
    </row>
    <row r="88" spans="2:11" ht="12">
      <c r="B88">
        <f>+'X-Ray'!A83</f>
        <v>186</v>
      </c>
      <c r="C88" t="str">
        <f>+'X-Ray'!B83</f>
        <v>MARK REED HOSPITAL</v>
      </c>
      <c r="D88" s="2">
        <f>ROUND(+'X-Ray'!G83,0)</f>
        <v>210274</v>
      </c>
      <c r="E88" s="7">
        <f>ROUND(+'X-Ray'!E83,2)</f>
        <v>3.72</v>
      </c>
      <c r="F88" s="7">
        <f t="shared" si="3"/>
        <v>56525.27</v>
      </c>
      <c r="G88" s="2">
        <f>ROUND(+'X-Ray'!G183,0)</f>
        <v>241215</v>
      </c>
      <c r="H88" s="7">
        <f>ROUND(+'X-Ray'!E183,2)</f>
        <v>3.84</v>
      </c>
      <c r="I88" s="7">
        <f t="shared" si="4"/>
        <v>62816.41</v>
      </c>
      <c r="J88" s="7"/>
      <c r="K88" s="8">
        <f t="shared" si="5"/>
        <v>0.1113</v>
      </c>
    </row>
    <row r="89" spans="2:11" ht="12">
      <c r="B89">
        <f>+'X-Ray'!A84</f>
        <v>191</v>
      </c>
      <c r="C89" t="str">
        <f>+'X-Ray'!B84</f>
        <v>PROVIDENCE CENTRALIA HOSPITAL</v>
      </c>
      <c r="D89" s="2">
        <f>ROUND(+'X-Ray'!G84,0)</f>
        <v>1874321</v>
      </c>
      <c r="E89" s="7">
        <f>ROUND(+'X-Ray'!E84,2)</f>
        <v>36.25</v>
      </c>
      <c r="F89" s="7">
        <f t="shared" si="3"/>
        <v>51705.41</v>
      </c>
      <c r="G89" s="2">
        <f>ROUND(+'X-Ray'!G184,0)</f>
        <v>2019031</v>
      </c>
      <c r="H89" s="7">
        <f>ROUND(+'X-Ray'!E184,2)</f>
        <v>37.73</v>
      </c>
      <c r="I89" s="7">
        <f t="shared" si="4"/>
        <v>53512.62</v>
      </c>
      <c r="J89" s="7"/>
      <c r="K89" s="8">
        <f t="shared" si="5"/>
        <v>0.035</v>
      </c>
    </row>
    <row r="90" spans="2:11" ht="12">
      <c r="B90">
        <f>+'X-Ray'!A85</f>
        <v>193</v>
      </c>
      <c r="C90" t="str">
        <f>+'X-Ray'!B85</f>
        <v>PROVIDENCE MOUNT CARMEL HOSPITAL</v>
      </c>
      <c r="D90" s="2">
        <f>ROUND(+'X-Ray'!G85,0)</f>
        <v>921365</v>
      </c>
      <c r="E90" s="7">
        <f>ROUND(+'X-Ray'!E85,2)</f>
        <v>14.02</v>
      </c>
      <c r="F90" s="7">
        <f t="shared" si="3"/>
        <v>65717.9</v>
      </c>
      <c r="G90" s="2">
        <f>ROUND(+'X-Ray'!G185,0)</f>
        <v>798787</v>
      </c>
      <c r="H90" s="7">
        <f>ROUND(+'X-Ray'!E185,2)</f>
        <v>11.84</v>
      </c>
      <c r="I90" s="7">
        <f t="shared" si="4"/>
        <v>67465.12</v>
      </c>
      <c r="J90" s="7"/>
      <c r="K90" s="8">
        <f t="shared" si="5"/>
        <v>0.0266</v>
      </c>
    </row>
    <row r="91" spans="2:11" ht="12">
      <c r="B91">
        <f>+'X-Ray'!A86</f>
        <v>194</v>
      </c>
      <c r="C91" t="str">
        <f>+'X-Ray'!B86</f>
        <v>PROVIDENCE SAINT JOSEPHS HOSPITAL</v>
      </c>
      <c r="D91" s="2">
        <f>ROUND(+'X-Ray'!G86,0)</f>
        <v>367404</v>
      </c>
      <c r="E91" s="7">
        <f>ROUND(+'X-Ray'!E86,2)</f>
        <v>6.29</v>
      </c>
      <c r="F91" s="7">
        <f t="shared" si="3"/>
        <v>58410.81</v>
      </c>
      <c r="G91" s="2">
        <f>ROUND(+'X-Ray'!G186,0)</f>
        <v>392652</v>
      </c>
      <c r="H91" s="7">
        <f>ROUND(+'X-Ray'!E186,2)</f>
        <v>6.37</v>
      </c>
      <c r="I91" s="7">
        <f t="shared" si="4"/>
        <v>61640.82</v>
      </c>
      <c r="J91" s="7"/>
      <c r="K91" s="8">
        <f t="shared" si="5"/>
        <v>0.0553</v>
      </c>
    </row>
    <row r="92" spans="2:11" ht="12">
      <c r="B92">
        <f>+'X-Ray'!A87</f>
        <v>195</v>
      </c>
      <c r="C92" t="str">
        <f>+'X-Ray'!B87</f>
        <v>SNOQUALMIE VALLEY HOSPITAL</v>
      </c>
      <c r="D92" s="2">
        <f>ROUND(+'X-Ray'!G87,0)</f>
        <v>373321</v>
      </c>
      <c r="E92" s="7">
        <f>ROUND(+'X-Ray'!E87,2)</f>
        <v>5.5</v>
      </c>
      <c r="F92" s="7">
        <f t="shared" si="3"/>
        <v>67876.55</v>
      </c>
      <c r="G92" s="2">
        <f>ROUND(+'X-Ray'!G187,0)</f>
        <v>466310</v>
      </c>
      <c r="H92" s="7">
        <f>ROUND(+'X-Ray'!E187,2)</f>
        <v>8</v>
      </c>
      <c r="I92" s="7">
        <f t="shared" si="4"/>
        <v>58288.75</v>
      </c>
      <c r="J92" s="7"/>
      <c r="K92" s="8">
        <f t="shared" si="5"/>
        <v>-0.1413</v>
      </c>
    </row>
    <row r="93" spans="2:11" ht="12">
      <c r="B93">
        <f>+'X-Ray'!A88</f>
        <v>197</v>
      </c>
      <c r="C93" t="str">
        <f>+'X-Ray'!B88</f>
        <v>CAPITAL MEDICAL CENTER</v>
      </c>
      <c r="D93" s="2">
        <f>ROUND(+'X-Ray'!G88,0)</f>
        <v>2993973</v>
      </c>
      <c r="E93" s="7">
        <f>ROUND(+'X-Ray'!E88,2)</f>
        <v>33.48</v>
      </c>
      <c r="F93" s="7">
        <f t="shared" si="3"/>
        <v>89425.72</v>
      </c>
      <c r="G93" s="2">
        <f>ROUND(+'X-Ray'!G188,0)</f>
        <v>2820613</v>
      </c>
      <c r="H93" s="7">
        <f>ROUND(+'X-Ray'!E188,2)</f>
        <v>34.71</v>
      </c>
      <c r="I93" s="7">
        <f t="shared" si="4"/>
        <v>81262.26</v>
      </c>
      <c r="J93" s="7"/>
      <c r="K93" s="8">
        <f t="shared" si="5"/>
        <v>-0.0913</v>
      </c>
    </row>
    <row r="94" spans="2:11" ht="12">
      <c r="B94">
        <f>+'X-Ray'!A89</f>
        <v>198</v>
      </c>
      <c r="C94" t="str">
        <f>+'X-Ray'!B89</f>
        <v>SUNNYSIDE COMMUNITY HOSPITAL</v>
      </c>
      <c r="D94" s="2">
        <f>ROUND(+'X-Ray'!G89,0)</f>
        <v>901279</v>
      </c>
      <c r="E94" s="7">
        <f>ROUND(+'X-Ray'!E89,2)</f>
        <v>15.47</v>
      </c>
      <c r="F94" s="7">
        <f t="shared" si="3"/>
        <v>58259.79</v>
      </c>
      <c r="G94" s="2">
        <f>ROUND(+'X-Ray'!G189,0)</f>
        <v>988651</v>
      </c>
      <c r="H94" s="7">
        <f>ROUND(+'X-Ray'!E189,2)</f>
        <v>16.17</v>
      </c>
      <c r="I94" s="7">
        <f t="shared" si="4"/>
        <v>61141.06</v>
      </c>
      <c r="J94" s="7"/>
      <c r="K94" s="8">
        <f t="shared" si="5"/>
        <v>0.0495</v>
      </c>
    </row>
    <row r="95" spans="2:11" ht="12">
      <c r="B95">
        <f>+'X-Ray'!A90</f>
        <v>199</v>
      </c>
      <c r="C95" t="str">
        <f>+'X-Ray'!B90</f>
        <v>TOPPENISH COMMUNITY HOSPITAL</v>
      </c>
      <c r="D95" s="2">
        <f>ROUND(+'X-Ray'!G90,0)</f>
        <v>685804</v>
      </c>
      <c r="E95" s="7">
        <f>ROUND(+'X-Ray'!E90,2)</f>
        <v>12.2</v>
      </c>
      <c r="F95" s="7">
        <f t="shared" si="3"/>
        <v>56213.44</v>
      </c>
      <c r="G95" s="2">
        <f>ROUND(+'X-Ray'!G190,0)</f>
        <v>713036</v>
      </c>
      <c r="H95" s="7">
        <f>ROUND(+'X-Ray'!E190,2)</f>
        <v>12.2</v>
      </c>
      <c r="I95" s="7">
        <f t="shared" si="4"/>
        <v>58445.57</v>
      </c>
      <c r="J95" s="7"/>
      <c r="K95" s="8">
        <f t="shared" si="5"/>
        <v>0.0397</v>
      </c>
    </row>
    <row r="96" spans="2:11" ht="12">
      <c r="B96">
        <f>+'X-Ray'!A91</f>
        <v>201</v>
      </c>
      <c r="C96" t="str">
        <f>+'X-Ray'!B91</f>
        <v>SAINT FRANCIS COMMUNITY HOSPITAL</v>
      </c>
      <c r="D96" s="2">
        <f>ROUND(+'X-Ray'!G91,0)</f>
        <v>2551376</v>
      </c>
      <c r="E96" s="7">
        <f>ROUND(+'X-Ray'!E91,2)</f>
        <v>44.11</v>
      </c>
      <c r="F96" s="7">
        <f t="shared" si="3"/>
        <v>57841.22</v>
      </c>
      <c r="G96" s="2">
        <f>ROUND(+'X-Ray'!G191,0)</f>
        <v>2601124</v>
      </c>
      <c r="H96" s="7">
        <f>ROUND(+'X-Ray'!E191,2)</f>
        <v>39.94</v>
      </c>
      <c r="I96" s="7">
        <f t="shared" si="4"/>
        <v>65125.79</v>
      </c>
      <c r="J96" s="7"/>
      <c r="K96" s="8">
        <f t="shared" si="5"/>
        <v>0.1259</v>
      </c>
    </row>
    <row r="97" spans="2:11" ht="12">
      <c r="B97">
        <f>+'X-Ray'!A92</f>
        <v>202</v>
      </c>
      <c r="C97" t="str">
        <f>+'X-Ray'!B92</f>
        <v>REGIONAL HOSP. FOR RESP. &amp; COMPLEX CARE</v>
      </c>
      <c r="D97" s="2">
        <f>ROUND(+'X-Ray'!G92,0)</f>
        <v>0</v>
      </c>
      <c r="E97" s="7">
        <f>ROUND(+'X-Ray'!E92,2)</f>
        <v>0</v>
      </c>
      <c r="F97" s="7">
        <f t="shared" si="3"/>
      </c>
      <c r="G97" s="2">
        <f>ROUND(+'X-Ray'!G192,0)</f>
        <v>0</v>
      </c>
      <c r="H97" s="7">
        <f>ROUND(+'X-Ray'!E192,2)</f>
        <v>0</v>
      </c>
      <c r="I97" s="7">
        <f t="shared" si="4"/>
      </c>
      <c r="J97" s="7"/>
      <c r="K97" s="8">
        <f t="shared" si="5"/>
      </c>
    </row>
    <row r="98" spans="2:11" ht="12">
      <c r="B98">
        <f>+'X-Ray'!A93</f>
        <v>204</v>
      </c>
      <c r="C98" t="str">
        <f>+'X-Ray'!B93</f>
        <v>SEATTLE CANCER CARE ALLIANCE</v>
      </c>
      <c r="D98" s="2">
        <f>ROUND(+'X-Ray'!G93,0)</f>
        <v>1884256</v>
      </c>
      <c r="E98" s="7">
        <f>ROUND(+'X-Ray'!E93,2)</f>
        <v>37.05</v>
      </c>
      <c r="F98" s="7">
        <f t="shared" si="3"/>
        <v>50857.11</v>
      </c>
      <c r="G98" s="2">
        <f>ROUND(+'X-Ray'!G193,0)</f>
        <v>1892477</v>
      </c>
      <c r="H98" s="7">
        <f>ROUND(+'X-Ray'!E193,2)</f>
        <v>34.82</v>
      </c>
      <c r="I98" s="7">
        <f t="shared" si="4"/>
        <v>54350.29</v>
      </c>
      <c r="J98" s="7"/>
      <c r="K98" s="8">
        <f t="shared" si="5"/>
        <v>0.0687</v>
      </c>
    </row>
    <row r="99" spans="2:11" ht="12">
      <c r="B99">
        <f>+'X-Ray'!A94</f>
        <v>205</v>
      </c>
      <c r="C99" t="str">
        <f>+'X-Ray'!B94</f>
        <v>WENATCHEE VALLEY MEDICAL CENTER</v>
      </c>
      <c r="D99" s="2">
        <f>ROUND(+'X-Ray'!G94,0)</f>
        <v>297208</v>
      </c>
      <c r="E99" s="7">
        <f>ROUND(+'X-Ray'!E94,2)</f>
        <v>6.25</v>
      </c>
      <c r="F99" s="7">
        <f t="shared" si="3"/>
        <v>47553.28</v>
      </c>
      <c r="G99" s="2">
        <f>ROUND(+'X-Ray'!G194,0)</f>
        <v>225692</v>
      </c>
      <c r="H99" s="7">
        <f>ROUND(+'X-Ray'!E194,2)</f>
        <v>6.47</v>
      </c>
      <c r="I99" s="7">
        <f t="shared" si="4"/>
        <v>34882.84</v>
      </c>
      <c r="J99" s="7"/>
      <c r="K99" s="8">
        <f t="shared" si="5"/>
        <v>-0.2664</v>
      </c>
    </row>
    <row r="100" spans="2:11" ht="12">
      <c r="B100">
        <f>+'X-Ray'!A95</f>
        <v>206</v>
      </c>
      <c r="C100" t="str">
        <f>+'X-Ray'!B95</f>
        <v>UNITED GENERAL HOSPITAL</v>
      </c>
      <c r="D100" s="2">
        <f>ROUND(+'X-Ray'!G95,0)</f>
        <v>483790</v>
      </c>
      <c r="E100" s="7">
        <f>ROUND(+'X-Ray'!E95,2)</f>
        <v>6.4</v>
      </c>
      <c r="F100" s="7">
        <f t="shared" si="3"/>
        <v>75592.19</v>
      </c>
      <c r="G100" s="2">
        <f>ROUND(+'X-Ray'!G195,0)</f>
        <v>505310</v>
      </c>
      <c r="H100" s="7">
        <f>ROUND(+'X-Ray'!E195,2)</f>
        <v>6.41</v>
      </c>
      <c r="I100" s="7">
        <f t="shared" si="4"/>
        <v>78831.51</v>
      </c>
      <c r="J100" s="7"/>
      <c r="K100" s="8">
        <f t="shared" si="5"/>
        <v>0.0429</v>
      </c>
    </row>
    <row r="101" spans="2:11" ht="12">
      <c r="B101">
        <f>+'X-Ray'!A96</f>
        <v>207</v>
      </c>
      <c r="C101" t="str">
        <f>+'X-Ray'!B96</f>
        <v>SKAGIT VALLEY HOSPITAL</v>
      </c>
      <c r="D101" s="2">
        <f>ROUND(+'X-Ray'!G96,0)</f>
        <v>2276660</v>
      </c>
      <c r="E101" s="7">
        <f>ROUND(+'X-Ray'!E96,2)</f>
        <v>34.28</v>
      </c>
      <c r="F101" s="7">
        <f t="shared" si="3"/>
        <v>66413.65</v>
      </c>
      <c r="G101" s="2">
        <f>ROUND(+'X-Ray'!G196,0)</f>
        <v>2744160</v>
      </c>
      <c r="H101" s="7">
        <f>ROUND(+'X-Ray'!E196,2)</f>
        <v>22.66</v>
      </c>
      <c r="I101" s="7">
        <f t="shared" si="4"/>
        <v>121101.5</v>
      </c>
      <c r="J101" s="7"/>
      <c r="K101" s="8">
        <f t="shared" si="5"/>
        <v>0.8234</v>
      </c>
    </row>
    <row r="102" spans="2:11" ht="12">
      <c r="B102">
        <f>+'X-Ray'!A97</f>
        <v>208</v>
      </c>
      <c r="C102" t="str">
        <f>+'X-Ray'!B97</f>
        <v>LEGACY SALMON CREEK HOSPITAL</v>
      </c>
      <c r="D102" s="2">
        <f>ROUND(+'X-Ray'!G97,0)</f>
        <v>1783462</v>
      </c>
      <c r="E102" s="7">
        <f>ROUND(+'X-Ray'!E97,2)</f>
        <v>29.77</v>
      </c>
      <c r="F102" s="7">
        <f t="shared" si="3"/>
        <v>59908.03</v>
      </c>
      <c r="G102" s="2">
        <f>ROUND(+'X-Ray'!G197,0)</f>
        <v>1973781</v>
      </c>
      <c r="H102" s="7">
        <f>ROUND(+'X-Ray'!E197,2)</f>
        <v>32.42</v>
      </c>
      <c r="I102" s="7">
        <f t="shared" si="4"/>
        <v>60881.59</v>
      </c>
      <c r="J102" s="7"/>
      <c r="K102" s="8">
        <f t="shared" si="5"/>
        <v>0.0163</v>
      </c>
    </row>
    <row r="103" spans="2:11" ht="12">
      <c r="B103">
        <f>+'X-Ray'!A98</f>
        <v>209</v>
      </c>
      <c r="C103" t="str">
        <f>+'X-Ray'!B98</f>
        <v>SAINT ANTHONY HOSPITAL</v>
      </c>
      <c r="D103" s="2">
        <f>ROUND(+'X-Ray'!G98,0)</f>
        <v>0</v>
      </c>
      <c r="E103" s="7">
        <f>ROUND(+'X-Ray'!E98,2)</f>
        <v>0</v>
      </c>
      <c r="F103" s="7">
        <f t="shared" si="3"/>
      </c>
      <c r="G103" s="2">
        <f>ROUND(+'X-Ray'!G198,0)</f>
        <v>615122</v>
      </c>
      <c r="H103" s="7">
        <f>ROUND(+'X-Ray'!E198,2)</f>
        <v>9.07</v>
      </c>
      <c r="I103" s="7">
        <f t="shared" si="4"/>
        <v>67819.4</v>
      </c>
      <c r="J103" s="7"/>
      <c r="K103" s="8">
        <f t="shared" si="5"/>
      </c>
    </row>
    <row r="104" spans="2:11" ht="12">
      <c r="B104">
        <f>+'X-Ray'!A99</f>
        <v>904</v>
      </c>
      <c r="C104" t="str">
        <f>+'X-Ray'!B99</f>
        <v>BHC FAIRFAX HOSPITAL</v>
      </c>
      <c r="D104" s="2">
        <f>ROUND(+'X-Ray'!G99,0)</f>
        <v>0</v>
      </c>
      <c r="E104" s="7">
        <f>ROUND(+'X-Ray'!E99,2)</f>
        <v>0</v>
      </c>
      <c r="F104" s="7">
        <f t="shared" si="3"/>
      </c>
      <c r="G104" s="2">
        <f>ROUND(+'X-Ray'!G199,0)</f>
        <v>0</v>
      </c>
      <c r="H104" s="7">
        <f>ROUND(+'X-Ray'!E199,2)</f>
        <v>0</v>
      </c>
      <c r="I104" s="7">
        <f t="shared" si="4"/>
      </c>
      <c r="J104" s="7"/>
      <c r="K104" s="8">
        <f t="shared" si="5"/>
      </c>
    </row>
    <row r="105" spans="2:11" ht="12">
      <c r="B105">
        <f>+'X-Ray'!A100</f>
        <v>915</v>
      </c>
      <c r="C105" t="str">
        <f>+'X-Ray'!B100</f>
        <v>LOURDES COUNSELING CENTER</v>
      </c>
      <c r="D105" s="2">
        <f>ROUND(+'X-Ray'!G100,0)</f>
        <v>0</v>
      </c>
      <c r="E105" s="7">
        <f>ROUND(+'X-Ray'!E100,2)</f>
        <v>0</v>
      </c>
      <c r="F105" s="7">
        <f t="shared" si="3"/>
      </c>
      <c r="G105" s="2">
        <f>ROUND(+'X-Ray'!G200,0)</f>
        <v>0</v>
      </c>
      <c r="H105" s="7">
        <f>ROUND(+'X-Ray'!E200,2)</f>
        <v>0</v>
      </c>
      <c r="I105" s="7">
        <f t="shared" si="4"/>
      </c>
      <c r="J105" s="7"/>
      <c r="K105" s="8">
        <f t="shared" si="5"/>
      </c>
    </row>
    <row r="106" spans="2:11" ht="12">
      <c r="B106">
        <f>+'X-Ray'!A101</f>
        <v>919</v>
      </c>
      <c r="C106" t="str">
        <f>+'X-Ray'!B101</f>
        <v>NAVOS</v>
      </c>
      <c r="D106" s="2">
        <f>ROUND(+'X-Ray'!G101,0)</f>
        <v>0</v>
      </c>
      <c r="E106" s="7">
        <f>ROUND(+'X-Ray'!E101,2)</f>
        <v>0</v>
      </c>
      <c r="F106" s="7">
        <f t="shared" si="3"/>
      </c>
      <c r="G106" s="2">
        <f>ROUND(+'X-Ray'!G201,0)</f>
        <v>0</v>
      </c>
      <c r="H106" s="7">
        <f>ROUND(+'X-Ray'!E201,2)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:K106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125" style="0" bestFit="1" customWidth="1"/>
    <col min="5" max="5" width="7.875" style="0" bestFit="1" customWidth="1"/>
    <col min="6" max="6" width="9.875" style="0" bestFit="1" customWidth="1"/>
    <col min="7" max="7" width="10.125" style="0" bestFit="1" customWidth="1"/>
    <col min="8" max="8" width="7.875" style="0" bestFit="1" customWidth="1"/>
    <col min="9" max="9" width="9.875" style="0" bestFit="1" customWidth="1"/>
    <col min="10" max="10" width="2.625" style="0" customWidth="1"/>
    <col min="11" max="11" width="8.125" style="0" bestFit="1" customWidth="1"/>
  </cols>
  <sheetData>
    <row r="1" spans="1:10" ht="12">
      <c r="A1" s="4" t="s">
        <v>27</v>
      </c>
      <c r="B1" s="5"/>
      <c r="C1" s="5"/>
      <c r="D1" s="5"/>
      <c r="E1" s="5"/>
      <c r="F1" s="5"/>
      <c r="G1" s="5"/>
      <c r="H1" s="5"/>
      <c r="I1" s="5"/>
      <c r="J1" s="5"/>
    </row>
    <row r="2" spans="1:11" ht="1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ht="12">
      <c r="A3" s="5"/>
      <c r="B3" s="5"/>
      <c r="C3" s="5"/>
      <c r="D3" s="5"/>
      <c r="E3" s="5"/>
      <c r="F3" s="4"/>
      <c r="G3" s="5"/>
      <c r="H3" s="5"/>
      <c r="I3" s="5"/>
      <c r="J3" s="5"/>
      <c r="K3">
        <v>276</v>
      </c>
    </row>
    <row r="4" spans="1:10" ht="1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0" ht="12">
      <c r="A5" s="4" t="s">
        <v>36</v>
      </c>
      <c r="B5" s="5"/>
      <c r="C5" s="5"/>
      <c r="D5" s="5"/>
      <c r="E5" s="5"/>
      <c r="F5" s="5"/>
      <c r="G5" s="5"/>
      <c r="H5" s="5"/>
      <c r="I5" s="5"/>
      <c r="J5" s="5"/>
    </row>
    <row r="7" spans="5:9" ht="12">
      <c r="E7" s="14">
        <f>ROUND(+'X-Ray'!D5,0)</f>
        <v>2008</v>
      </c>
      <c r="F7" s="3">
        <f>+E7</f>
        <v>2008</v>
      </c>
      <c r="G7" s="3"/>
      <c r="H7" s="1">
        <f>+F7+1</f>
        <v>2009</v>
      </c>
      <c r="I7" s="3">
        <f>+H7</f>
        <v>2009</v>
      </c>
    </row>
    <row r="8" spans="1:11" ht="12">
      <c r="A8" s="3"/>
      <c r="B8" s="3"/>
      <c r="C8" s="3"/>
      <c r="D8" s="1" t="s">
        <v>9</v>
      </c>
      <c r="F8" s="1" t="s">
        <v>2</v>
      </c>
      <c r="G8" s="1" t="s">
        <v>9</v>
      </c>
      <c r="I8" s="1" t="s">
        <v>2</v>
      </c>
      <c r="J8" s="1"/>
      <c r="K8" s="3" t="s">
        <v>67</v>
      </c>
    </row>
    <row r="9" spans="1:11" ht="12">
      <c r="A9" s="3"/>
      <c r="B9" s="3" t="s">
        <v>31</v>
      </c>
      <c r="C9" s="3" t="s">
        <v>32</v>
      </c>
      <c r="D9" s="1" t="s">
        <v>10</v>
      </c>
      <c r="E9" s="1" t="s">
        <v>25</v>
      </c>
      <c r="F9" s="1" t="s">
        <v>26</v>
      </c>
      <c r="G9" s="1" t="s">
        <v>10</v>
      </c>
      <c r="H9" s="1" t="s">
        <v>25</v>
      </c>
      <c r="I9" s="1" t="s">
        <v>26</v>
      </c>
      <c r="J9" s="1"/>
      <c r="K9" s="3" t="s">
        <v>68</v>
      </c>
    </row>
    <row r="10" spans="2:11" ht="12">
      <c r="B10">
        <f>+'X-Ray'!A5</f>
        <v>1</v>
      </c>
      <c r="C10" t="str">
        <f>+'X-Ray'!B5</f>
        <v>SWEDISH HEALTH SERVICES</v>
      </c>
      <c r="D10" s="2">
        <f>ROUND(+'X-Ray'!H5,0)</f>
        <v>3117567</v>
      </c>
      <c r="E10" s="7">
        <f>ROUND(+'X-Ray'!E5,2)</f>
        <v>148</v>
      </c>
      <c r="F10" s="7">
        <f>IF(D10=0,"",IF(E10=0,"",ROUND(D10/E10,2)))</f>
        <v>21064.64</v>
      </c>
      <c r="G10" s="2">
        <f>ROUND(+'X-Ray'!H105,0)</f>
        <v>3919687</v>
      </c>
      <c r="H10" s="7">
        <f>ROUND(+'X-Ray'!E105,2)</f>
        <v>138</v>
      </c>
      <c r="I10" s="7">
        <f>IF(G10=0,"",IF(H10=0,"",ROUND(G10/H10,2)))</f>
        <v>28403.53</v>
      </c>
      <c r="J10" s="7"/>
      <c r="K10" s="8">
        <f>IF(D10=0,"",IF(E10=0,"",IF(G10=0,"",IF(H10=0,"",ROUND(I10/F10-1,4)))))</f>
        <v>0.3484</v>
      </c>
    </row>
    <row r="11" spans="2:11" ht="12">
      <c r="B11">
        <f>+'X-Ray'!A6</f>
        <v>3</v>
      </c>
      <c r="C11" t="str">
        <f>+'X-Ray'!B6</f>
        <v>SWEDISH MEDICAL CENTER CHERRY HILL</v>
      </c>
      <c r="D11" s="2">
        <f>ROUND(+'X-Ray'!H6,0)</f>
        <v>1042944</v>
      </c>
      <c r="E11" s="7">
        <f>ROUND(+'X-Ray'!E6,2)</f>
        <v>54</v>
      </c>
      <c r="F11" s="7">
        <f aca="true" t="shared" si="0" ref="F11:F74">IF(D11=0,"",IF(E11=0,"",ROUND(D11/E11,2)))</f>
        <v>19313.78</v>
      </c>
      <c r="G11" s="2">
        <f>ROUND(+'X-Ray'!H106,0)</f>
        <v>1418765</v>
      </c>
      <c r="H11" s="7">
        <f>ROUND(+'X-Ray'!E106,2)</f>
        <v>55</v>
      </c>
      <c r="I11" s="7">
        <f aca="true" t="shared" si="1" ref="I11:I74">IF(G11=0,"",IF(H11=0,"",ROUND(G11/H11,2)))</f>
        <v>25795.73</v>
      </c>
      <c r="J11" s="7"/>
      <c r="K11" s="8">
        <f aca="true" t="shared" si="2" ref="K11:K74">IF(D11=0,"",IF(E11=0,"",IF(G11=0,"",IF(H11=0,"",ROUND(I11/F11-1,4)))))</f>
        <v>0.3356</v>
      </c>
    </row>
    <row r="12" spans="2:11" ht="12">
      <c r="B12">
        <f>+'X-Ray'!A7</f>
        <v>8</v>
      </c>
      <c r="C12" t="str">
        <f>+'X-Ray'!B7</f>
        <v>KLICKITAT VALLEY HOSPITAL</v>
      </c>
      <c r="D12" s="2">
        <f>ROUND(+'X-Ray'!H7,0)</f>
        <v>82639</v>
      </c>
      <c r="E12" s="7">
        <f>ROUND(+'X-Ray'!E7,2)</f>
        <v>6.2</v>
      </c>
      <c r="F12" s="7">
        <f t="shared" si="0"/>
        <v>13328.87</v>
      </c>
      <c r="G12" s="2">
        <f>ROUND(+'X-Ray'!H107,0)</f>
        <v>99195</v>
      </c>
      <c r="H12" s="7">
        <f>ROUND(+'X-Ray'!E107,2)</f>
        <v>6.78</v>
      </c>
      <c r="I12" s="7">
        <f t="shared" si="1"/>
        <v>14630.53</v>
      </c>
      <c r="J12" s="7"/>
      <c r="K12" s="8">
        <f t="shared" si="2"/>
        <v>0.0977</v>
      </c>
    </row>
    <row r="13" spans="2:11" ht="12">
      <c r="B13">
        <f>+'X-Ray'!A8</f>
        <v>10</v>
      </c>
      <c r="C13" t="str">
        <f>+'X-Ray'!B8</f>
        <v>VIRGINIA MASON MEDICAL CENTER</v>
      </c>
      <c r="D13" s="2">
        <f>ROUND(+'X-Ray'!H8,0)</f>
        <v>3009393</v>
      </c>
      <c r="E13" s="7">
        <f>ROUND(+'X-Ray'!E8,2)</f>
        <v>140.84</v>
      </c>
      <c r="F13" s="7">
        <f t="shared" si="0"/>
        <v>21367.46</v>
      </c>
      <c r="G13" s="2">
        <f>ROUND(+'X-Ray'!H108,0)</f>
        <v>3478482</v>
      </c>
      <c r="H13" s="7">
        <f>ROUND(+'X-Ray'!E108,2)</f>
        <v>139.52</v>
      </c>
      <c r="I13" s="7">
        <f t="shared" si="1"/>
        <v>24931.78</v>
      </c>
      <c r="J13" s="7"/>
      <c r="K13" s="8">
        <f t="shared" si="2"/>
        <v>0.1668</v>
      </c>
    </row>
    <row r="14" spans="2:11" ht="12">
      <c r="B14">
        <f>+'X-Ray'!A9</f>
        <v>14</v>
      </c>
      <c r="C14" t="str">
        <f>+'X-Ray'!B9</f>
        <v>SEATTLE CHILDRENS HOSPITAL</v>
      </c>
      <c r="D14" s="2">
        <f>ROUND(+'X-Ray'!H9,0)</f>
        <v>1108441</v>
      </c>
      <c r="E14" s="7">
        <f>ROUND(+'X-Ray'!E9,2)</f>
        <v>65.43</v>
      </c>
      <c r="F14" s="7">
        <f t="shared" si="0"/>
        <v>16940.87</v>
      </c>
      <c r="G14" s="2">
        <f>ROUND(+'X-Ray'!H109,0)</f>
        <v>1267427</v>
      </c>
      <c r="H14" s="7">
        <f>ROUND(+'X-Ray'!E109,2)</f>
        <v>70.54</v>
      </c>
      <c r="I14" s="7">
        <f t="shared" si="1"/>
        <v>17967.49</v>
      </c>
      <c r="J14" s="7"/>
      <c r="K14" s="8">
        <f t="shared" si="2"/>
        <v>0.0606</v>
      </c>
    </row>
    <row r="15" spans="2:11" ht="12">
      <c r="B15">
        <f>+'X-Ray'!A10</f>
        <v>20</v>
      </c>
      <c r="C15" t="str">
        <f>+'X-Ray'!B10</f>
        <v>GROUP HEALTH CENTRAL</v>
      </c>
      <c r="D15" s="2">
        <f>ROUND(+'X-Ray'!H10,0)</f>
        <v>720619</v>
      </c>
      <c r="E15" s="7">
        <f>ROUND(+'X-Ray'!E10,2)</f>
        <v>42.79</v>
      </c>
      <c r="F15" s="7">
        <f t="shared" si="0"/>
        <v>16840.83</v>
      </c>
      <c r="G15" s="2">
        <f>ROUND(+'X-Ray'!H110,0)</f>
        <v>0</v>
      </c>
      <c r="H15" s="7">
        <f>ROUND(+'X-Ray'!E110,2)</f>
        <v>0</v>
      </c>
      <c r="I15" s="7">
        <f t="shared" si="1"/>
      </c>
      <c r="J15" s="7"/>
      <c r="K15" s="8">
        <f t="shared" si="2"/>
      </c>
    </row>
    <row r="16" spans="2:11" ht="12">
      <c r="B16">
        <f>+'X-Ray'!A11</f>
        <v>21</v>
      </c>
      <c r="C16" t="str">
        <f>+'X-Ray'!B11</f>
        <v>NEWPORT COMMUNITY HOSPITAL</v>
      </c>
      <c r="D16" s="2">
        <f>ROUND(+'X-Ray'!H11,0)</f>
        <v>116887</v>
      </c>
      <c r="E16" s="7">
        <f>ROUND(+'X-Ray'!E11,2)</f>
        <v>8.5</v>
      </c>
      <c r="F16" s="7">
        <f t="shared" si="0"/>
        <v>13751.41</v>
      </c>
      <c r="G16" s="2">
        <f>ROUND(+'X-Ray'!H111,0)</f>
        <v>103498</v>
      </c>
      <c r="H16" s="7">
        <f>ROUND(+'X-Ray'!E111,2)</f>
        <v>7.8</v>
      </c>
      <c r="I16" s="7">
        <f t="shared" si="1"/>
        <v>13268.97</v>
      </c>
      <c r="J16" s="7"/>
      <c r="K16" s="8">
        <f t="shared" si="2"/>
        <v>-0.0351</v>
      </c>
    </row>
    <row r="17" spans="2:11" ht="12">
      <c r="B17">
        <f>+'X-Ray'!A12</f>
        <v>22</v>
      </c>
      <c r="C17" t="str">
        <f>+'X-Ray'!B12</f>
        <v>LOURDES MEDICAL CENTER</v>
      </c>
      <c r="D17" s="2">
        <f>ROUND(+'X-Ray'!H12,0)</f>
        <v>268259</v>
      </c>
      <c r="E17" s="7">
        <f>ROUND(+'X-Ray'!E12,2)</f>
        <v>15.63</v>
      </c>
      <c r="F17" s="7">
        <f t="shared" si="0"/>
        <v>17163.08</v>
      </c>
      <c r="G17" s="2">
        <f>ROUND(+'X-Ray'!H112,0)</f>
        <v>341606</v>
      </c>
      <c r="H17" s="7">
        <f>ROUND(+'X-Ray'!E112,2)</f>
        <v>17.9</v>
      </c>
      <c r="I17" s="7">
        <f t="shared" si="1"/>
        <v>19084.13</v>
      </c>
      <c r="J17" s="7"/>
      <c r="K17" s="8">
        <f t="shared" si="2"/>
        <v>0.1119</v>
      </c>
    </row>
    <row r="18" spans="2:11" ht="12">
      <c r="B18">
        <f>+'X-Ray'!A13</f>
        <v>23</v>
      </c>
      <c r="C18" t="str">
        <f>+'X-Ray'!B13</f>
        <v>OKANOGAN-DOUGLAS DISTRICT HOSPITAL</v>
      </c>
      <c r="D18" s="2">
        <f>ROUND(+'X-Ray'!H13,0)</f>
        <v>70125</v>
      </c>
      <c r="E18" s="7">
        <f>ROUND(+'X-Ray'!E13,2)</f>
        <v>5.93</v>
      </c>
      <c r="F18" s="7">
        <f t="shared" si="0"/>
        <v>11825.46</v>
      </c>
      <c r="G18" s="2">
        <f>ROUND(+'X-Ray'!H113,0)</f>
        <v>80443</v>
      </c>
      <c r="H18" s="7">
        <f>ROUND(+'X-Ray'!E113,2)</f>
        <v>6.31</v>
      </c>
      <c r="I18" s="7">
        <f t="shared" si="1"/>
        <v>12748.49</v>
      </c>
      <c r="J18" s="7"/>
      <c r="K18" s="8">
        <f t="shared" si="2"/>
        <v>0.0781</v>
      </c>
    </row>
    <row r="19" spans="2:11" ht="12">
      <c r="B19">
        <f>+'X-Ray'!A14</f>
        <v>26</v>
      </c>
      <c r="C19" t="str">
        <f>+'X-Ray'!B14</f>
        <v>PEACEHEALTH SAINT JOHN MEDICAL CENTER</v>
      </c>
      <c r="D19" s="2">
        <f>ROUND(+'X-Ray'!H14,0)</f>
        <v>857067</v>
      </c>
      <c r="E19" s="7">
        <f>ROUND(+'X-Ray'!E14,2)</f>
        <v>58.1</v>
      </c>
      <c r="F19" s="7">
        <f t="shared" si="0"/>
        <v>14751.58</v>
      </c>
      <c r="G19" s="2">
        <f>ROUND(+'X-Ray'!H114,0)</f>
        <v>948697</v>
      </c>
      <c r="H19" s="7">
        <f>ROUND(+'X-Ray'!E114,2)</f>
        <v>59.65</v>
      </c>
      <c r="I19" s="7">
        <f t="shared" si="1"/>
        <v>15904.39</v>
      </c>
      <c r="J19" s="7"/>
      <c r="K19" s="8">
        <f t="shared" si="2"/>
        <v>0.0781</v>
      </c>
    </row>
    <row r="20" spans="2:11" ht="12">
      <c r="B20">
        <f>+'X-Ray'!A15</f>
        <v>29</v>
      </c>
      <c r="C20" t="str">
        <f>+'X-Ray'!B15</f>
        <v>HARBORVIEW MEDICAL CENTER</v>
      </c>
      <c r="D20" s="2">
        <f>ROUND(+'X-Ray'!H15,0)</f>
        <v>2532044</v>
      </c>
      <c r="E20" s="7">
        <f>ROUND(+'X-Ray'!E15,2)</f>
        <v>137.58</v>
      </c>
      <c r="F20" s="7">
        <f t="shared" si="0"/>
        <v>18404.16</v>
      </c>
      <c r="G20" s="2">
        <f>ROUND(+'X-Ray'!H115,0)</f>
        <v>2586053</v>
      </c>
      <c r="H20" s="7">
        <f>ROUND(+'X-Ray'!E115,2)</f>
        <v>144.17</v>
      </c>
      <c r="I20" s="7">
        <f t="shared" si="1"/>
        <v>17937.53</v>
      </c>
      <c r="J20" s="7"/>
      <c r="K20" s="8">
        <f t="shared" si="2"/>
        <v>-0.0254</v>
      </c>
    </row>
    <row r="21" spans="2:11" ht="12">
      <c r="B21">
        <f>+'X-Ray'!A16</f>
        <v>32</v>
      </c>
      <c r="C21" t="str">
        <f>+'X-Ray'!B16</f>
        <v>SAINT JOSEPH MEDICAL CENTER</v>
      </c>
      <c r="D21" s="2">
        <f>ROUND(+'X-Ray'!H16,0)</f>
        <v>1546893</v>
      </c>
      <c r="E21" s="7">
        <f>ROUND(+'X-Ray'!E16,2)</f>
        <v>99</v>
      </c>
      <c r="F21" s="7">
        <f t="shared" si="0"/>
        <v>15625.18</v>
      </c>
      <c r="G21" s="2">
        <f>ROUND(+'X-Ray'!H116,0)</f>
        <v>1490914</v>
      </c>
      <c r="H21" s="7">
        <f>ROUND(+'X-Ray'!E116,2)</f>
        <v>91</v>
      </c>
      <c r="I21" s="7">
        <f t="shared" si="1"/>
        <v>16383.67</v>
      </c>
      <c r="J21" s="7"/>
      <c r="K21" s="8">
        <f t="shared" si="2"/>
        <v>0.0485</v>
      </c>
    </row>
    <row r="22" spans="2:11" ht="12">
      <c r="B22">
        <f>+'X-Ray'!A17</f>
        <v>35</v>
      </c>
      <c r="C22" t="str">
        <f>+'X-Ray'!B17</f>
        <v>ENUMCLAW REGIONAL HOSPITAL</v>
      </c>
      <c r="D22" s="2">
        <f>ROUND(+'X-Ray'!H17,0)</f>
        <v>218202</v>
      </c>
      <c r="E22" s="7">
        <f>ROUND(+'X-Ray'!E17,2)</f>
        <v>13.37</v>
      </c>
      <c r="F22" s="7">
        <f t="shared" si="0"/>
        <v>16320.27</v>
      </c>
      <c r="G22" s="2">
        <f>ROUND(+'X-Ray'!H117,0)</f>
        <v>217058</v>
      </c>
      <c r="H22" s="7">
        <f>ROUND(+'X-Ray'!E117,2)</f>
        <v>16.88</v>
      </c>
      <c r="I22" s="7">
        <f t="shared" si="1"/>
        <v>12858.89</v>
      </c>
      <c r="J22" s="7"/>
      <c r="K22" s="8">
        <f t="shared" si="2"/>
        <v>-0.2121</v>
      </c>
    </row>
    <row r="23" spans="2:11" ht="12">
      <c r="B23">
        <f>+'X-Ray'!A18</f>
        <v>37</v>
      </c>
      <c r="C23" t="str">
        <f>+'X-Ray'!B18</f>
        <v>DEACONESS MEDICAL CENTER</v>
      </c>
      <c r="D23" s="2">
        <f>ROUND(+'X-Ray'!H18,0)</f>
        <v>487711</v>
      </c>
      <c r="E23" s="7">
        <f>ROUND(+'X-Ray'!E18,2)</f>
        <v>41.12</v>
      </c>
      <c r="F23" s="7">
        <f t="shared" si="0"/>
        <v>11860.68</v>
      </c>
      <c r="G23" s="2">
        <f>ROUND(+'X-Ray'!H118,0)</f>
        <v>502897</v>
      </c>
      <c r="H23" s="7">
        <f>ROUND(+'X-Ray'!E118,2)</f>
        <v>32.79</v>
      </c>
      <c r="I23" s="7">
        <f t="shared" si="1"/>
        <v>15336.9</v>
      </c>
      <c r="J23" s="7"/>
      <c r="K23" s="8">
        <f t="shared" si="2"/>
        <v>0.2931</v>
      </c>
    </row>
    <row r="24" spans="2:11" ht="12">
      <c r="B24">
        <f>+'X-Ray'!A19</f>
        <v>38</v>
      </c>
      <c r="C24" t="str">
        <f>+'X-Ray'!B19</f>
        <v>OLYMPIC MEDICAL CENTER</v>
      </c>
      <c r="D24" s="2">
        <f>ROUND(+'X-Ray'!H19,0)</f>
        <v>1118452</v>
      </c>
      <c r="E24" s="7">
        <f>ROUND(+'X-Ray'!E19,2)</f>
        <v>61</v>
      </c>
      <c r="F24" s="7">
        <f t="shared" si="0"/>
        <v>18335.28</v>
      </c>
      <c r="G24" s="2">
        <f>ROUND(+'X-Ray'!H119,0)</f>
        <v>1022701</v>
      </c>
      <c r="H24" s="7">
        <f>ROUND(+'X-Ray'!E119,2)</f>
        <v>59.5</v>
      </c>
      <c r="I24" s="7">
        <f t="shared" si="1"/>
        <v>17188.25</v>
      </c>
      <c r="J24" s="7"/>
      <c r="K24" s="8">
        <f t="shared" si="2"/>
        <v>-0.0626</v>
      </c>
    </row>
    <row r="25" spans="2:11" ht="12">
      <c r="B25">
        <f>+'X-Ray'!A20</f>
        <v>39</v>
      </c>
      <c r="C25" t="str">
        <f>+'X-Ray'!B20</f>
        <v>KENNEWICK GENERAL HOSPITAL</v>
      </c>
      <c r="D25" s="2">
        <f>ROUND(+'X-Ray'!H20,0)</f>
        <v>463567</v>
      </c>
      <c r="E25" s="7">
        <f>ROUND(+'X-Ray'!E20,2)</f>
        <v>31</v>
      </c>
      <c r="F25" s="7">
        <f t="shared" si="0"/>
        <v>14953.77</v>
      </c>
      <c r="G25" s="2">
        <f>ROUND(+'X-Ray'!H120,0)</f>
        <v>328297</v>
      </c>
      <c r="H25" s="7">
        <f>ROUND(+'X-Ray'!E120,2)</f>
        <v>31.3</v>
      </c>
      <c r="I25" s="7">
        <f t="shared" si="1"/>
        <v>10488.72</v>
      </c>
      <c r="J25" s="7"/>
      <c r="K25" s="8">
        <f t="shared" si="2"/>
        <v>-0.2986</v>
      </c>
    </row>
    <row r="26" spans="2:11" ht="12">
      <c r="B26">
        <f>+'X-Ray'!A21</f>
        <v>43</v>
      </c>
      <c r="C26" t="str">
        <f>+'X-Ray'!B21</f>
        <v>WALLA WALLA GENERAL HOSPITAL</v>
      </c>
      <c r="D26" s="2">
        <f>ROUND(+'X-Ray'!H21,0)</f>
        <v>212248</v>
      </c>
      <c r="E26" s="7">
        <f>ROUND(+'X-Ray'!E21,2)</f>
        <v>13.12</v>
      </c>
      <c r="F26" s="7">
        <f t="shared" si="0"/>
        <v>16177.44</v>
      </c>
      <c r="G26" s="2">
        <f>ROUND(+'X-Ray'!H121,0)</f>
        <v>306094</v>
      </c>
      <c r="H26" s="7">
        <f>ROUND(+'X-Ray'!E121,2)</f>
        <v>13.19</v>
      </c>
      <c r="I26" s="7">
        <f t="shared" si="1"/>
        <v>23206.52</v>
      </c>
      <c r="J26" s="7"/>
      <c r="K26" s="8">
        <f t="shared" si="2"/>
        <v>0.4345</v>
      </c>
    </row>
    <row r="27" spans="2:11" ht="12">
      <c r="B27">
        <f>+'X-Ray'!A22</f>
        <v>45</v>
      </c>
      <c r="C27" t="str">
        <f>+'X-Ray'!B22</f>
        <v>COLUMBIA BASIN HOSPITAL</v>
      </c>
      <c r="D27" s="2">
        <f>ROUND(+'X-Ray'!H22,0)</f>
        <v>56811</v>
      </c>
      <c r="E27" s="7">
        <f>ROUND(+'X-Ray'!E22,2)</f>
        <v>4.42</v>
      </c>
      <c r="F27" s="7">
        <f t="shared" si="0"/>
        <v>12853.17</v>
      </c>
      <c r="G27" s="2">
        <f>ROUND(+'X-Ray'!H122,0)</f>
        <v>57977</v>
      </c>
      <c r="H27" s="7">
        <f>ROUND(+'X-Ray'!E122,2)</f>
        <v>4.45</v>
      </c>
      <c r="I27" s="7">
        <f t="shared" si="1"/>
        <v>13028.54</v>
      </c>
      <c r="J27" s="7"/>
      <c r="K27" s="8">
        <f t="shared" si="2"/>
        <v>0.0136</v>
      </c>
    </row>
    <row r="28" spans="2:11" ht="12">
      <c r="B28">
        <f>+'X-Ray'!A23</f>
        <v>46</v>
      </c>
      <c r="C28" t="str">
        <f>+'X-Ray'!B23</f>
        <v>PROSSER MEMORIAL HOSPITAL</v>
      </c>
      <c r="D28" s="2">
        <f>ROUND(+'X-Ray'!H23,0)</f>
        <v>121334</v>
      </c>
      <c r="E28" s="7">
        <f>ROUND(+'X-Ray'!E23,2)</f>
        <v>10.27</v>
      </c>
      <c r="F28" s="7">
        <f t="shared" si="0"/>
        <v>11814.41</v>
      </c>
      <c r="G28" s="2">
        <f>ROUND(+'X-Ray'!H123,0)</f>
        <v>150846</v>
      </c>
      <c r="H28" s="7">
        <f>ROUND(+'X-Ray'!E123,2)</f>
        <v>11.56</v>
      </c>
      <c r="I28" s="7">
        <f t="shared" si="1"/>
        <v>13048.96</v>
      </c>
      <c r="J28" s="7"/>
      <c r="K28" s="8">
        <f t="shared" si="2"/>
        <v>0.1045</v>
      </c>
    </row>
    <row r="29" spans="2:11" ht="12">
      <c r="B29">
        <f>+'X-Ray'!A24</f>
        <v>50</v>
      </c>
      <c r="C29" t="str">
        <f>+'X-Ray'!B24</f>
        <v>PROVIDENCE SAINT MARY MEDICAL CENTER</v>
      </c>
      <c r="D29" s="2">
        <f>ROUND(+'X-Ray'!H24,0)</f>
        <v>539565</v>
      </c>
      <c r="E29" s="7">
        <f>ROUND(+'X-Ray'!E24,2)</f>
        <v>30.49</v>
      </c>
      <c r="F29" s="7">
        <f t="shared" si="0"/>
        <v>17696.46</v>
      </c>
      <c r="G29" s="2">
        <f>ROUND(+'X-Ray'!H124,0)</f>
        <v>72715</v>
      </c>
      <c r="H29" s="7">
        <f>ROUND(+'X-Ray'!E124,2)</f>
        <v>31.6</v>
      </c>
      <c r="I29" s="7">
        <f t="shared" si="1"/>
        <v>2301.11</v>
      </c>
      <c r="J29" s="7"/>
      <c r="K29" s="8">
        <f t="shared" si="2"/>
        <v>-0.87</v>
      </c>
    </row>
    <row r="30" spans="2:11" ht="12">
      <c r="B30">
        <f>+'X-Ray'!A25</f>
        <v>54</v>
      </c>
      <c r="C30" t="str">
        <f>+'X-Ray'!B25</f>
        <v>FORKS COMMUNITY HOSPITAL</v>
      </c>
      <c r="D30" s="2">
        <f>ROUND(+'X-Ray'!H25,0)</f>
        <v>167483</v>
      </c>
      <c r="E30" s="7">
        <f>ROUND(+'X-Ray'!E25,2)</f>
        <v>6.4</v>
      </c>
      <c r="F30" s="7">
        <f t="shared" si="0"/>
        <v>26169.22</v>
      </c>
      <c r="G30" s="2">
        <f>ROUND(+'X-Ray'!H125,0)</f>
        <v>194742</v>
      </c>
      <c r="H30" s="7">
        <f>ROUND(+'X-Ray'!E125,2)</f>
        <v>5.8</v>
      </c>
      <c r="I30" s="7">
        <f t="shared" si="1"/>
        <v>33576.21</v>
      </c>
      <c r="J30" s="7"/>
      <c r="K30" s="8">
        <f t="shared" si="2"/>
        <v>0.283</v>
      </c>
    </row>
    <row r="31" spans="2:11" ht="12">
      <c r="B31">
        <f>+'X-Ray'!A26</f>
        <v>56</v>
      </c>
      <c r="C31" t="str">
        <f>+'X-Ray'!B26</f>
        <v>WILLAPA HARBOR HOSPITAL</v>
      </c>
      <c r="D31" s="2">
        <f>ROUND(+'X-Ray'!H26,0)</f>
        <v>140830</v>
      </c>
      <c r="E31" s="7">
        <f>ROUND(+'X-Ray'!E26,2)</f>
        <v>7.36</v>
      </c>
      <c r="F31" s="7">
        <f t="shared" si="0"/>
        <v>19134.51</v>
      </c>
      <c r="G31" s="2">
        <f>ROUND(+'X-Ray'!H126,0)</f>
        <v>152566</v>
      </c>
      <c r="H31" s="7">
        <f>ROUND(+'X-Ray'!E126,2)</f>
        <v>6.09</v>
      </c>
      <c r="I31" s="7">
        <f t="shared" si="1"/>
        <v>25051.89</v>
      </c>
      <c r="J31" s="7"/>
      <c r="K31" s="8">
        <f t="shared" si="2"/>
        <v>0.3093</v>
      </c>
    </row>
    <row r="32" spans="2:11" ht="12">
      <c r="B32">
        <f>+'X-Ray'!A27</f>
        <v>58</v>
      </c>
      <c r="C32" t="str">
        <f>+'X-Ray'!B27</f>
        <v>YAKIMA VALLEY MEMORIAL HOSPITAL</v>
      </c>
      <c r="D32" s="2">
        <f>ROUND(+'X-Ray'!H27,0)</f>
        <v>914386</v>
      </c>
      <c r="E32" s="7">
        <f>ROUND(+'X-Ray'!E27,2)</f>
        <v>62.17</v>
      </c>
      <c r="F32" s="7">
        <f t="shared" si="0"/>
        <v>14707.83</v>
      </c>
      <c r="G32" s="2">
        <f>ROUND(+'X-Ray'!H127,0)</f>
        <v>938200</v>
      </c>
      <c r="H32" s="7">
        <f>ROUND(+'X-Ray'!E127,2)</f>
        <v>62.03</v>
      </c>
      <c r="I32" s="7">
        <f t="shared" si="1"/>
        <v>15124.94</v>
      </c>
      <c r="J32" s="7"/>
      <c r="K32" s="8">
        <f t="shared" si="2"/>
        <v>0.0284</v>
      </c>
    </row>
    <row r="33" spans="2:11" ht="12">
      <c r="B33">
        <f>+'X-Ray'!A28</f>
        <v>63</v>
      </c>
      <c r="C33" t="str">
        <f>+'X-Ray'!B28</f>
        <v>GRAYS HARBOR COMMUNITY HOSPITAL</v>
      </c>
      <c r="D33" s="2">
        <f>ROUND(+'X-Ray'!H28,0)</f>
        <v>536192</v>
      </c>
      <c r="E33" s="7">
        <f>ROUND(+'X-Ray'!E28,2)</f>
        <v>25.53</v>
      </c>
      <c r="F33" s="7">
        <f t="shared" si="0"/>
        <v>21002.43</v>
      </c>
      <c r="G33" s="2">
        <f>ROUND(+'X-Ray'!H128,0)</f>
        <v>529616</v>
      </c>
      <c r="H33" s="7">
        <f>ROUND(+'X-Ray'!E128,2)</f>
        <v>25.46</v>
      </c>
      <c r="I33" s="7">
        <f t="shared" si="1"/>
        <v>20801.89</v>
      </c>
      <c r="J33" s="7"/>
      <c r="K33" s="8">
        <f t="shared" si="2"/>
        <v>-0.0095</v>
      </c>
    </row>
    <row r="34" spans="2:11" ht="12">
      <c r="B34">
        <f>+'X-Ray'!A29</f>
        <v>78</v>
      </c>
      <c r="C34" t="str">
        <f>+'X-Ray'!B29</f>
        <v>SAMARITAN HOSPITAL</v>
      </c>
      <c r="D34" s="2">
        <f>ROUND(+'X-Ray'!H29,0)</f>
        <v>491474</v>
      </c>
      <c r="E34" s="7">
        <f>ROUND(+'X-Ray'!E29,2)</f>
        <v>22.16</v>
      </c>
      <c r="F34" s="7">
        <f t="shared" si="0"/>
        <v>22178.43</v>
      </c>
      <c r="G34" s="2">
        <f>ROUND(+'X-Ray'!H129,0)</f>
        <v>464648</v>
      </c>
      <c r="H34" s="7">
        <f>ROUND(+'X-Ray'!E129,2)</f>
        <v>21.93</v>
      </c>
      <c r="I34" s="7">
        <f t="shared" si="1"/>
        <v>21187.78</v>
      </c>
      <c r="J34" s="7"/>
      <c r="K34" s="8">
        <f t="shared" si="2"/>
        <v>-0.0447</v>
      </c>
    </row>
    <row r="35" spans="2:11" ht="12">
      <c r="B35">
        <f>+'X-Ray'!A30</f>
        <v>79</v>
      </c>
      <c r="C35" t="str">
        <f>+'X-Ray'!B30</f>
        <v>OCEAN BEACH HOSPITAL</v>
      </c>
      <c r="D35" s="2">
        <f>ROUND(+'X-Ray'!H30,0)</f>
        <v>171527</v>
      </c>
      <c r="E35" s="7">
        <f>ROUND(+'X-Ray'!E30,2)</f>
        <v>8.56</v>
      </c>
      <c r="F35" s="7">
        <f t="shared" si="0"/>
        <v>20038.2</v>
      </c>
      <c r="G35" s="2">
        <f>ROUND(+'X-Ray'!H130,0)</f>
        <v>169914</v>
      </c>
      <c r="H35" s="7">
        <f>ROUND(+'X-Ray'!E130,2)</f>
        <v>7.9</v>
      </c>
      <c r="I35" s="7">
        <f t="shared" si="1"/>
        <v>21508.1</v>
      </c>
      <c r="J35" s="7"/>
      <c r="K35" s="8">
        <f t="shared" si="2"/>
        <v>0.0734</v>
      </c>
    </row>
    <row r="36" spans="2:11" ht="12">
      <c r="B36">
        <f>+'X-Ray'!A31</f>
        <v>80</v>
      </c>
      <c r="C36" t="str">
        <f>+'X-Ray'!B31</f>
        <v>ODESSA MEMORIAL HOSPITAL</v>
      </c>
      <c r="D36" s="2">
        <f>ROUND(+'X-Ray'!H31,0)</f>
        <v>12598</v>
      </c>
      <c r="E36" s="7">
        <f>ROUND(+'X-Ray'!E31,2)</f>
        <v>0.88</v>
      </c>
      <c r="F36" s="7">
        <f t="shared" si="0"/>
        <v>14315.91</v>
      </c>
      <c r="G36" s="2">
        <f>ROUND(+'X-Ray'!H131,0)</f>
        <v>13833</v>
      </c>
      <c r="H36" s="7">
        <f>ROUND(+'X-Ray'!E131,2)</f>
        <v>0.87</v>
      </c>
      <c r="I36" s="7">
        <f t="shared" si="1"/>
        <v>15900</v>
      </c>
      <c r="J36" s="7"/>
      <c r="K36" s="8">
        <f t="shared" si="2"/>
        <v>0.1107</v>
      </c>
    </row>
    <row r="37" spans="2:11" ht="12">
      <c r="B37">
        <f>+'X-Ray'!A32</f>
        <v>81</v>
      </c>
      <c r="C37" t="str">
        <f>+'X-Ray'!B32</f>
        <v>GOOD SAMARITAN HOSPITAL</v>
      </c>
      <c r="D37" s="2">
        <f>ROUND(+'X-Ray'!H32,0)</f>
        <v>620654</v>
      </c>
      <c r="E37" s="7">
        <f>ROUND(+'X-Ray'!E32,2)</f>
        <v>39.5</v>
      </c>
      <c r="F37" s="7">
        <f t="shared" si="0"/>
        <v>15712.76</v>
      </c>
      <c r="G37" s="2">
        <f>ROUND(+'X-Ray'!H132,0)</f>
        <v>764306</v>
      </c>
      <c r="H37" s="7">
        <f>ROUND(+'X-Ray'!E132,2)</f>
        <v>42.99</v>
      </c>
      <c r="I37" s="7">
        <f t="shared" si="1"/>
        <v>17778.69</v>
      </c>
      <c r="J37" s="7"/>
      <c r="K37" s="8">
        <f t="shared" si="2"/>
        <v>0.1315</v>
      </c>
    </row>
    <row r="38" spans="2:11" ht="12">
      <c r="B38">
        <f>+'X-Ray'!A33</f>
        <v>82</v>
      </c>
      <c r="C38" t="str">
        <f>+'X-Ray'!B33</f>
        <v>GARFIELD COUNTY MEMORIAL HOSPITAL</v>
      </c>
      <c r="D38" s="2">
        <f>ROUND(+'X-Ray'!H33,0)</f>
        <v>2038</v>
      </c>
      <c r="E38" s="7">
        <f>ROUND(+'X-Ray'!E33,2)</f>
        <v>0.15</v>
      </c>
      <c r="F38" s="7">
        <f t="shared" si="0"/>
        <v>13586.67</v>
      </c>
      <c r="G38" s="2">
        <f>ROUND(+'X-Ray'!H133,0)</f>
        <v>11181</v>
      </c>
      <c r="H38" s="7">
        <f>ROUND(+'X-Ray'!E133,2)</f>
        <v>0.94</v>
      </c>
      <c r="I38" s="7">
        <f t="shared" si="1"/>
        <v>11894.68</v>
      </c>
      <c r="J38" s="7"/>
      <c r="K38" s="8">
        <f t="shared" si="2"/>
        <v>-0.1245</v>
      </c>
    </row>
    <row r="39" spans="2:11" ht="12">
      <c r="B39">
        <f>+'X-Ray'!A34</f>
        <v>84</v>
      </c>
      <c r="C39" t="str">
        <f>+'X-Ray'!B34</f>
        <v>PROVIDENCE REGIONAL MEDICAL CENTER EVERETT</v>
      </c>
      <c r="D39" s="2">
        <f>ROUND(+'X-Ray'!H34,0)</f>
        <v>883512</v>
      </c>
      <c r="E39" s="7">
        <f>ROUND(+'X-Ray'!E34,2)</f>
        <v>33.65</v>
      </c>
      <c r="F39" s="7">
        <f t="shared" si="0"/>
        <v>26255.93</v>
      </c>
      <c r="G39" s="2">
        <f>ROUND(+'X-Ray'!H134,0)</f>
        <v>1955585</v>
      </c>
      <c r="H39" s="7">
        <f>ROUND(+'X-Ray'!E134,2)</f>
        <v>102.4</v>
      </c>
      <c r="I39" s="7">
        <f t="shared" si="1"/>
        <v>19097.51</v>
      </c>
      <c r="J39" s="7"/>
      <c r="K39" s="8">
        <f t="shared" si="2"/>
        <v>-0.2726</v>
      </c>
    </row>
    <row r="40" spans="2:11" ht="12">
      <c r="B40">
        <f>+'X-Ray'!A35</f>
        <v>85</v>
      </c>
      <c r="C40" t="str">
        <f>+'X-Ray'!B35</f>
        <v>JEFFERSON HEALTHCARE HOSPITAL</v>
      </c>
      <c r="D40" s="2">
        <f>ROUND(+'X-Ray'!H35,0)</f>
        <v>200436</v>
      </c>
      <c r="E40" s="7">
        <f>ROUND(+'X-Ray'!E35,2)</f>
        <v>13.38</v>
      </c>
      <c r="F40" s="7">
        <f t="shared" si="0"/>
        <v>14980.27</v>
      </c>
      <c r="G40" s="2">
        <f>ROUND(+'X-Ray'!H135,0)</f>
        <v>248009</v>
      </c>
      <c r="H40" s="7">
        <f>ROUND(+'X-Ray'!E135,2)</f>
        <v>14.31</v>
      </c>
      <c r="I40" s="7">
        <f t="shared" si="1"/>
        <v>17331.17</v>
      </c>
      <c r="J40" s="7"/>
      <c r="K40" s="8">
        <f t="shared" si="2"/>
        <v>0.1569</v>
      </c>
    </row>
    <row r="41" spans="2:11" ht="12">
      <c r="B41">
        <f>+'X-Ray'!A36</f>
        <v>96</v>
      </c>
      <c r="C41" t="str">
        <f>+'X-Ray'!B36</f>
        <v>SKYLINE HOSPITAL</v>
      </c>
      <c r="D41" s="2">
        <f>ROUND(+'X-Ray'!H36,0)</f>
        <v>89371</v>
      </c>
      <c r="E41" s="7">
        <f>ROUND(+'X-Ray'!E36,2)</f>
        <v>6.39</v>
      </c>
      <c r="F41" s="7">
        <f t="shared" si="0"/>
        <v>13986.07</v>
      </c>
      <c r="G41" s="2">
        <f>ROUND(+'X-Ray'!H136,0)</f>
        <v>99214</v>
      </c>
      <c r="H41" s="7">
        <f>ROUND(+'X-Ray'!E136,2)</f>
        <v>6.85</v>
      </c>
      <c r="I41" s="7">
        <f t="shared" si="1"/>
        <v>14483.8</v>
      </c>
      <c r="J41" s="7"/>
      <c r="K41" s="8">
        <f t="shared" si="2"/>
        <v>0.0356</v>
      </c>
    </row>
    <row r="42" spans="2:11" ht="12">
      <c r="B42">
        <f>+'X-Ray'!A37</f>
        <v>102</v>
      </c>
      <c r="C42" t="str">
        <f>+'X-Ray'!B37</f>
        <v>YAKIMA REGIONAL MEDICAL AND CARDIAC CENTER</v>
      </c>
      <c r="D42" s="2">
        <f>ROUND(+'X-Ray'!H37,0)</f>
        <v>285089</v>
      </c>
      <c r="E42" s="7">
        <f>ROUND(+'X-Ray'!E37,2)</f>
        <v>19.74</v>
      </c>
      <c r="F42" s="7">
        <f t="shared" si="0"/>
        <v>14442.2</v>
      </c>
      <c r="G42" s="2">
        <f>ROUND(+'X-Ray'!H137,0)</f>
        <v>301441</v>
      </c>
      <c r="H42" s="7">
        <f>ROUND(+'X-Ray'!E137,2)</f>
        <v>19.48</v>
      </c>
      <c r="I42" s="7">
        <f t="shared" si="1"/>
        <v>15474.38</v>
      </c>
      <c r="J42" s="7"/>
      <c r="K42" s="8">
        <f t="shared" si="2"/>
        <v>0.0715</v>
      </c>
    </row>
    <row r="43" spans="2:11" ht="12">
      <c r="B43">
        <f>+'X-Ray'!A38</f>
        <v>104</v>
      </c>
      <c r="C43" t="str">
        <f>+'X-Ray'!B38</f>
        <v>VALLEY GENERAL HOSPITAL</v>
      </c>
      <c r="D43" s="2">
        <f>ROUND(+'X-Ray'!H38,0)</f>
        <v>344419</v>
      </c>
      <c r="E43" s="7">
        <f>ROUND(+'X-Ray'!E38,2)</f>
        <v>20.17</v>
      </c>
      <c r="F43" s="7">
        <f t="shared" si="0"/>
        <v>17075.81</v>
      </c>
      <c r="G43" s="2">
        <f>ROUND(+'X-Ray'!H138,0)</f>
        <v>334722</v>
      </c>
      <c r="H43" s="7">
        <f>ROUND(+'X-Ray'!E138,2)</f>
        <v>19.9</v>
      </c>
      <c r="I43" s="7">
        <f t="shared" si="1"/>
        <v>16820.2</v>
      </c>
      <c r="J43" s="7"/>
      <c r="K43" s="8">
        <f t="shared" si="2"/>
        <v>-0.015</v>
      </c>
    </row>
    <row r="44" spans="2:11" ht="12">
      <c r="B44">
        <f>+'X-Ray'!A39</f>
        <v>106</v>
      </c>
      <c r="C44" t="str">
        <f>+'X-Ray'!B39</f>
        <v>CASCADE VALLEY HOSPITAL</v>
      </c>
      <c r="D44" s="2">
        <f>ROUND(+'X-Ray'!H39,0)</f>
        <v>239104</v>
      </c>
      <c r="E44" s="7">
        <f>ROUND(+'X-Ray'!E39,2)</f>
        <v>15.09</v>
      </c>
      <c r="F44" s="7">
        <f t="shared" si="0"/>
        <v>15845.2</v>
      </c>
      <c r="G44" s="2">
        <f>ROUND(+'X-Ray'!H139,0)</f>
        <v>234825</v>
      </c>
      <c r="H44" s="7">
        <f>ROUND(+'X-Ray'!E139,2)</f>
        <v>15.45</v>
      </c>
      <c r="I44" s="7">
        <f t="shared" si="1"/>
        <v>15199.03</v>
      </c>
      <c r="J44" s="7"/>
      <c r="K44" s="8">
        <f t="shared" si="2"/>
        <v>-0.0408</v>
      </c>
    </row>
    <row r="45" spans="2:11" ht="12">
      <c r="B45">
        <f>+'X-Ray'!A40</f>
        <v>107</v>
      </c>
      <c r="C45" t="str">
        <f>+'X-Ray'!B40</f>
        <v>NORTH VALLEY HOSPITAL</v>
      </c>
      <c r="D45" s="2">
        <f>ROUND(+'X-Ray'!H40,0)</f>
        <v>98538</v>
      </c>
      <c r="E45" s="7">
        <f>ROUND(+'X-Ray'!E40,2)</f>
        <v>8.13</v>
      </c>
      <c r="F45" s="7">
        <f t="shared" si="0"/>
        <v>12120.3</v>
      </c>
      <c r="G45" s="2">
        <f>ROUND(+'X-Ray'!H140,0)</f>
        <v>157850</v>
      </c>
      <c r="H45" s="7">
        <f>ROUND(+'X-Ray'!E140,2)</f>
        <v>6.5</v>
      </c>
      <c r="I45" s="7">
        <f t="shared" si="1"/>
        <v>24284.62</v>
      </c>
      <c r="J45" s="7"/>
      <c r="K45" s="8">
        <f t="shared" si="2"/>
        <v>1.0036</v>
      </c>
    </row>
    <row r="46" spans="2:11" ht="12">
      <c r="B46">
        <f>+'X-Ray'!A41</f>
        <v>108</v>
      </c>
      <c r="C46" t="str">
        <f>+'X-Ray'!B41</f>
        <v>TRI-STATE MEMORIAL HOSPITAL</v>
      </c>
      <c r="D46" s="2">
        <f>ROUND(+'X-Ray'!H41,0)</f>
        <v>281530</v>
      </c>
      <c r="E46" s="7">
        <f>ROUND(+'X-Ray'!E41,2)</f>
        <v>20.49</v>
      </c>
      <c r="F46" s="7">
        <f t="shared" si="0"/>
        <v>13739.87</v>
      </c>
      <c r="G46" s="2">
        <f>ROUND(+'X-Ray'!H141,0)</f>
        <v>0</v>
      </c>
      <c r="H46" s="7">
        <f>ROUND(+'X-Ray'!E141,2)</f>
        <v>0</v>
      </c>
      <c r="I46" s="7">
        <f t="shared" si="1"/>
      </c>
      <c r="J46" s="7"/>
      <c r="K46" s="8">
        <f t="shared" si="2"/>
      </c>
    </row>
    <row r="47" spans="2:11" ht="12">
      <c r="B47">
        <f>+'X-Ray'!A42</f>
        <v>111</v>
      </c>
      <c r="C47" t="str">
        <f>+'X-Ray'!B42</f>
        <v>EAST ADAMS RURAL HOSPITAL</v>
      </c>
      <c r="D47" s="2">
        <f>ROUND(+'X-Ray'!H42,0)</f>
        <v>23417</v>
      </c>
      <c r="E47" s="7">
        <f>ROUND(+'X-Ray'!E42,2)</f>
        <v>1.8</v>
      </c>
      <c r="F47" s="7">
        <f t="shared" si="0"/>
        <v>13009.44</v>
      </c>
      <c r="G47" s="2">
        <f>ROUND(+'X-Ray'!H142,0)</f>
        <v>30914</v>
      </c>
      <c r="H47" s="7">
        <f>ROUND(+'X-Ray'!E142,2)</f>
        <v>2.52</v>
      </c>
      <c r="I47" s="7">
        <f t="shared" si="1"/>
        <v>12267.46</v>
      </c>
      <c r="J47" s="7"/>
      <c r="K47" s="8">
        <f t="shared" si="2"/>
        <v>-0.057</v>
      </c>
    </row>
    <row r="48" spans="2:11" ht="12">
      <c r="B48">
        <f>+'X-Ray'!A43</f>
        <v>125</v>
      </c>
      <c r="C48" t="str">
        <f>+'X-Ray'!B43</f>
        <v>OTHELLO COMMUNITY HOSPITAL</v>
      </c>
      <c r="D48" s="2">
        <f>ROUND(+'X-Ray'!H43,0)</f>
        <v>127153</v>
      </c>
      <c r="E48" s="7">
        <f>ROUND(+'X-Ray'!E43,2)</f>
        <v>8.78</v>
      </c>
      <c r="F48" s="7">
        <f t="shared" si="0"/>
        <v>14482.12</v>
      </c>
      <c r="G48" s="2">
        <f>ROUND(+'X-Ray'!H143,0)</f>
        <v>132045</v>
      </c>
      <c r="H48" s="7">
        <f>ROUND(+'X-Ray'!E143,2)</f>
        <v>8.47</v>
      </c>
      <c r="I48" s="7">
        <f t="shared" si="1"/>
        <v>15589.73</v>
      </c>
      <c r="J48" s="7"/>
      <c r="K48" s="8">
        <f t="shared" si="2"/>
        <v>0.0765</v>
      </c>
    </row>
    <row r="49" spans="2:11" ht="12">
      <c r="B49">
        <f>+'X-Ray'!A44</f>
        <v>126</v>
      </c>
      <c r="C49" t="str">
        <f>+'X-Ray'!B44</f>
        <v>HIGHLINE MEDICAL CENTER</v>
      </c>
      <c r="D49" s="2">
        <f>ROUND(+'X-Ray'!H44,0)</f>
        <v>852121</v>
      </c>
      <c r="E49" s="7">
        <f>ROUND(+'X-Ray'!E44,2)</f>
        <v>51.5</v>
      </c>
      <c r="F49" s="7">
        <f t="shared" si="0"/>
        <v>16546.04</v>
      </c>
      <c r="G49" s="2">
        <f>ROUND(+'X-Ray'!H144,0)</f>
        <v>927240</v>
      </c>
      <c r="H49" s="7">
        <f>ROUND(+'X-Ray'!E144,2)</f>
        <v>44.93</v>
      </c>
      <c r="I49" s="7">
        <f t="shared" si="1"/>
        <v>20637.44</v>
      </c>
      <c r="J49" s="7"/>
      <c r="K49" s="8">
        <f t="shared" si="2"/>
        <v>0.2473</v>
      </c>
    </row>
    <row r="50" spans="2:11" ht="12">
      <c r="B50">
        <f>+'X-Ray'!A45</f>
        <v>128</v>
      </c>
      <c r="C50" t="str">
        <f>+'X-Ray'!B45</f>
        <v>UNIVERSITY OF WASHINGTON MEDICAL CENTER</v>
      </c>
      <c r="D50" s="2">
        <f>ROUND(+'X-Ray'!H45,0)</f>
        <v>3994984</v>
      </c>
      <c r="E50" s="7">
        <f>ROUND(+'X-Ray'!E45,2)</f>
        <v>212.35</v>
      </c>
      <c r="F50" s="7">
        <f t="shared" si="0"/>
        <v>18813.2</v>
      </c>
      <c r="G50" s="2">
        <f>ROUND(+'X-Ray'!H145,0)</f>
        <v>3974741</v>
      </c>
      <c r="H50" s="7">
        <f>ROUND(+'X-Ray'!E145,2)</f>
        <v>212.24</v>
      </c>
      <c r="I50" s="7">
        <f t="shared" si="1"/>
        <v>18727.58</v>
      </c>
      <c r="J50" s="7"/>
      <c r="K50" s="8">
        <f t="shared" si="2"/>
        <v>-0.0046</v>
      </c>
    </row>
    <row r="51" spans="2:11" ht="12">
      <c r="B51">
        <f>+'X-Ray'!A46</f>
        <v>129</v>
      </c>
      <c r="C51" t="str">
        <f>+'X-Ray'!B46</f>
        <v>QUINCY VALLEY MEDICAL CENTER</v>
      </c>
      <c r="D51" s="2">
        <f>ROUND(+'X-Ray'!H46,0)</f>
        <v>55195</v>
      </c>
      <c r="E51" s="7">
        <f>ROUND(+'X-Ray'!E46,2)</f>
        <v>3.4</v>
      </c>
      <c r="F51" s="7">
        <f t="shared" si="0"/>
        <v>16233.82</v>
      </c>
      <c r="G51" s="2">
        <f>ROUND(+'X-Ray'!H146,0)</f>
        <v>60085</v>
      </c>
      <c r="H51" s="7">
        <f>ROUND(+'X-Ray'!E146,2)</f>
        <v>3.48</v>
      </c>
      <c r="I51" s="7">
        <f t="shared" si="1"/>
        <v>17265.8</v>
      </c>
      <c r="J51" s="7"/>
      <c r="K51" s="8">
        <f t="shared" si="2"/>
        <v>0.0636</v>
      </c>
    </row>
    <row r="52" spans="2:11" ht="12">
      <c r="B52">
        <f>+'X-Ray'!A47</f>
        <v>130</v>
      </c>
      <c r="C52" t="str">
        <f>+'X-Ray'!B47</f>
        <v>NORTHWEST HOSPITAL &amp; MEDICAL CENTER</v>
      </c>
      <c r="D52" s="2">
        <f>ROUND(+'X-Ray'!H47,0)</f>
        <v>1322091</v>
      </c>
      <c r="E52" s="7">
        <f>ROUND(+'X-Ray'!E47,2)</f>
        <v>95.02</v>
      </c>
      <c r="F52" s="7">
        <f t="shared" si="0"/>
        <v>13913.82</v>
      </c>
      <c r="G52" s="2">
        <f>ROUND(+'X-Ray'!H147,0)</f>
        <v>1541027</v>
      </c>
      <c r="H52" s="7">
        <f>ROUND(+'X-Ray'!E147,2)</f>
        <v>93.9</v>
      </c>
      <c r="I52" s="7">
        <f t="shared" si="1"/>
        <v>16411.36</v>
      </c>
      <c r="J52" s="7"/>
      <c r="K52" s="8">
        <f t="shared" si="2"/>
        <v>0.1795</v>
      </c>
    </row>
    <row r="53" spans="2:11" ht="12">
      <c r="B53">
        <f>+'X-Ray'!A48</f>
        <v>131</v>
      </c>
      <c r="C53" t="str">
        <f>+'X-Ray'!B48</f>
        <v>OVERLAKE HOSPITAL MEDICAL CENTER</v>
      </c>
      <c r="D53" s="2">
        <f>ROUND(+'X-Ray'!H48,0)</f>
        <v>753771</v>
      </c>
      <c r="E53" s="7">
        <f>ROUND(+'X-Ray'!E48,2)</f>
        <v>46.9</v>
      </c>
      <c r="F53" s="7">
        <f t="shared" si="0"/>
        <v>16071.88</v>
      </c>
      <c r="G53" s="2">
        <f>ROUND(+'X-Ray'!H148,0)</f>
        <v>869608</v>
      </c>
      <c r="H53" s="7">
        <f>ROUND(+'X-Ray'!E148,2)</f>
        <v>50.59</v>
      </c>
      <c r="I53" s="7">
        <f t="shared" si="1"/>
        <v>17189.33</v>
      </c>
      <c r="J53" s="7"/>
      <c r="K53" s="8">
        <f t="shared" si="2"/>
        <v>0.0695</v>
      </c>
    </row>
    <row r="54" spans="2:11" ht="12">
      <c r="B54">
        <f>+'X-Ray'!A49</f>
        <v>132</v>
      </c>
      <c r="C54" t="str">
        <f>+'X-Ray'!B49</f>
        <v>SAINT CLARE HOSPITAL</v>
      </c>
      <c r="D54" s="2">
        <f>ROUND(+'X-Ray'!H49,0)</f>
        <v>564855</v>
      </c>
      <c r="E54" s="7">
        <f>ROUND(+'X-Ray'!E49,2)</f>
        <v>39.06</v>
      </c>
      <c r="F54" s="7">
        <f t="shared" si="0"/>
        <v>14461.21</v>
      </c>
      <c r="G54" s="2">
        <f>ROUND(+'X-Ray'!H149,0)</f>
        <v>652564</v>
      </c>
      <c r="H54" s="7">
        <f>ROUND(+'X-Ray'!E149,2)</f>
        <v>42.32</v>
      </c>
      <c r="I54" s="7">
        <f t="shared" si="1"/>
        <v>15419.75</v>
      </c>
      <c r="J54" s="7"/>
      <c r="K54" s="8">
        <f t="shared" si="2"/>
        <v>0.0663</v>
      </c>
    </row>
    <row r="55" spans="2:11" ht="12">
      <c r="B55">
        <f>+'X-Ray'!A50</f>
        <v>134</v>
      </c>
      <c r="C55" t="str">
        <f>+'X-Ray'!B50</f>
        <v>ISLAND HOSPITAL</v>
      </c>
      <c r="D55" s="2">
        <f>ROUND(+'X-Ray'!H50,0)</f>
        <v>291339</v>
      </c>
      <c r="E55" s="7">
        <f>ROUND(+'X-Ray'!E50,2)</f>
        <v>21.17</v>
      </c>
      <c r="F55" s="7">
        <f t="shared" si="0"/>
        <v>13761.88</v>
      </c>
      <c r="G55" s="2">
        <f>ROUND(+'X-Ray'!H150,0)</f>
        <v>326271</v>
      </c>
      <c r="H55" s="7">
        <f>ROUND(+'X-Ray'!E150,2)</f>
        <v>23.38</v>
      </c>
      <c r="I55" s="7">
        <f t="shared" si="1"/>
        <v>13955.13</v>
      </c>
      <c r="J55" s="7"/>
      <c r="K55" s="8">
        <f t="shared" si="2"/>
        <v>0.014</v>
      </c>
    </row>
    <row r="56" spans="2:11" ht="12">
      <c r="B56">
        <f>+'X-Ray'!A51</f>
        <v>137</v>
      </c>
      <c r="C56" t="str">
        <f>+'X-Ray'!B51</f>
        <v>LINCOLN HOSPITAL</v>
      </c>
      <c r="D56" s="2">
        <f>ROUND(+'X-Ray'!H51,0)</f>
        <v>80786</v>
      </c>
      <c r="E56" s="7">
        <f>ROUND(+'X-Ray'!E51,2)</f>
        <v>6.36</v>
      </c>
      <c r="F56" s="7">
        <f t="shared" si="0"/>
        <v>12702.2</v>
      </c>
      <c r="G56" s="2">
        <f>ROUND(+'X-Ray'!H151,0)</f>
        <v>77667</v>
      </c>
      <c r="H56" s="7">
        <f>ROUND(+'X-Ray'!E151,2)</f>
        <v>6.14</v>
      </c>
      <c r="I56" s="7">
        <f t="shared" si="1"/>
        <v>12649.35</v>
      </c>
      <c r="J56" s="7"/>
      <c r="K56" s="8">
        <f t="shared" si="2"/>
        <v>-0.0042</v>
      </c>
    </row>
    <row r="57" spans="2:11" ht="12">
      <c r="B57">
        <f>+'X-Ray'!A52</f>
        <v>138</v>
      </c>
      <c r="C57" t="str">
        <f>+'X-Ray'!B52</f>
        <v>SWEDISH EDMONDS</v>
      </c>
      <c r="D57" s="2">
        <f>ROUND(+'X-Ray'!H52,0)</f>
        <v>792094</v>
      </c>
      <c r="E57" s="7">
        <f>ROUND(+'X-Ray'!E52,2)</f>
        <v>63.16</v>
      </c>
      <c r="F57" s="7">
        <f t="shared" si="0"/>
        <v>12541.07</v>
      </c>
      <c r="G57" s="2">
        <f>ROUND(+'X-Ray'!H152,0)</f>
        <v>916418</v>
      </c>
      <c r="H57" s="7">
        <f>ROUND(+'X-Ray'!E152,2)</f>
        <v>63.45</v>
      </c>
      <c r="I57" s="7">
        <f t="shared" si="1"/>
        <v>14443.15</v>
      </c>
      <c r="J57" s="7"/>
      <c r="K57" s="8">
        <f t="shared" si="2"/>
        <v>0.1517</v>
      </c>
    </row>
    <row r="58" spans="2:11" ht="12">
      <c r="B58">
        <f>+'X-Ray'!A53</f>
        <v>139</v>
      </c>
      <c r="C58" t="str">
        <f>+'X-Ray'!B53</f>
        <v>PROVIDENCE HOLY FAMILY HOSPITAL</v>
      </c>
      <c r="D58" s="2">
        <f>ROUND(+'X-Ray'!H53,0)</f>
        <v>136655</v>
      </c>
      <c r="E58" s="7">
        <f>ROUND(+'X-Ray'!E53,2)</f>
        <v>6.19</v>
      </c>
      <c r="F58" s="7">
        <f t="shared" si="0"/>
        <v>22076.74</v>
      </c>
      <c r="G58" s="2">
        <f>ROUND(+'X-Ray'!H153,0)</f>
        <v>130586</v>
      </c>
      <c r="H58" s="7">
        <f>ROUND(+'X-Ray'!E153,2)</f>
        <v>5.51</v>
      </c>
      <c r="I58" s="7">
        <f t="shared" si="1"/>
        <v>23699.82</v>
      </c>
      <c r="J58" s="7"/>
      <c r="K58" s="8">
        <f t="shared" si="2"/>
        <v>0.0735</v>
      </c>
    </row>
    <row r="59" spans="2:11" ht="12">
      <c r="B59">
        <f>+'X-Ray'!A54</f>
        <v>140</v>
      </c>
      <c r="C59" t="str">
        <f>+'X-Ray'!B54</f>
        <v>KITTITAS VALLEY HOSPITAL</v>
      </c>
      <c r="D59" s="2">
        <f>ROUND(+'X-Ray'!H54,0)</f>
        <v>240301</v>
      </c>
      <c r="E59" s="7">
        <f>ROUND(+'X-Ray'!E54,2)</f>
        <v>17.84</v>
      </c>
      <c r="F59" s="7">
        <f t="shared" si="0"/>
        <v>13469.79</v>
      </c>
      <c r="G59" s="2">
        <f>ROUND(+'X-Ray'!H154,0)</f>
        <v>261027</v>
      </c>
      <c r="H59" s="7">
        <f>ROUND(+'X-Ray'!E154,2)</f>
        <v>18.03</v>
      </c>
      <c r="I59" s="7">
        <f t="shared" si="1"/>
        <v>14477.37</v>
      </c>
      <c r="J59" s="7"/>
      <c r="K59" s="8">
        <f t="shared" si="2"/>
        <v>0.0748</v>
      </c>
    </row>
    <row r="60" spans="2:11" ht="12">
      <c r="B60">
        <f>+'X-Ray'!A55</f>
        <v>141</v>
      </c>
      <c r="C60" t="str">
        <f>+'X-Ray'!B55</f>
        <v>DAYTON GENERAL HOSPITAL</v>
      </c>
      <c r="D60" s="2">
        <f>ROUND(+'X-Ray'!H55,0)</f>
        <v>26976</v>
      </c>
      <c r="E60" s="7">
        <f>ROUND(+'X-Ray'!E55,2)</f>
        <v>2.55</v>
      </c>
      <c r="F60" s="7">
        <f t="shared" si="0"/>
        <v>10578.82</v>
      </c>
      <c r="G60" s="2">
        <f>ROUND(+'X-Ray'!H155,0)</f>
        <v>0</v>
      </c>
      <c r="H60" s="7">
        <f>ROUND(+'X-Ray'!E155,2)</f>
        <v>0</v>
      </c>
      <c r="I60" s="7">
        <f t="shared" si="1"/>
      </c>
      <c r="J60" s="7"/>
      <c r="K60" s="8">
        <f t="shared" si="2"/>
      </c>
    </row>
    <row r="61" spans="2:11" ht="12">
      <c r="B61">
        <f>+'X-Ray'!A56</f>
        <v>142</v>
      </c>
      <c r="C61" t="str">
        <f>+'X-Ray'!B56</f>
        <v>HARRISON MEDICAL CENTER</v>
      </c>
      <c r="D61" s="2">
        <f>ROUND(+'X-Ray'!H56,0)</f>
        <v>1402146</v>
      </c>
      <c r="E61" s="7">
        <f>ROUND(+'X-Ray'!E56,2)</f>
        <v>81.77</v>
      </c>
      <c r="F61" s="7">
        <f t="shared" si="0"/>
        <v>17147.44</v>
      </c>
      <c r="G61" s="2">
        <f>ROUND(+'X-Ray'!H156,0)</f>
        <v>1611949</v>
      </c>
      <c r="H61" s="7">
        <f>ROUND(+'X-Ray'!E156,2)</f>
        <v>84.54</v>
      </c>
      <c r="I61" s="7">
        <f t="shared" si="1"/>
        <v>19067.29</v>
      </c>
      <c r="J61" s="7"/>
      <c r="K61" s="8">
        <f t="shared" si="2"/>
        <v>0.112</v>
      </c>
    </row>
    <row r="62" spans="2:11" ht="12">
      <c r="B62">
        <f>+'X-Ray'!A57</f>
        <v>145</v>
      </c>
      <c r="C62" t="str">
        <f>+'X-Ray'!B57</f>
        <v>PEACEHEALTH SAINT JOSEPH HOSPITAL</v>
      </c>
      <c r="D62" s="2">
        <f>ROUND(+'X-Ray'!H57,0)</f>
        <v>1454258</v>
      </c>
      <c r="E62" s="7">
        <f>ROUND(+'X-Ray'!E57,2)</f>
        <v>77.74</v>
      </c>
      <c r="F62" s="7">
        <f t="shared" si="0"/>
        <v>18706.69</v>
      </c>
      <c r="G62" s="2">
        <f>ROUND(+'X-Ray'!H157,0)</f>
        <v>1618637</v>
      </c>
      <c r="H62" s="7">
        <f>ROUND(+'X-Ray'!E157,2)</f>
        <v>74.37</v>
      </c>
      <c r="I62" s="7">
        <f t="shared" si="1"/>
        <v>21764.65</v>
      </c>
      <c r="J62" s="7"/>
      <c r="K62" s="8">
        <f t="shared" si="2"/>
        <v>0.1635</v>
      </c>
    </row>
    <row r="63" spans="2:11" ht="12">
      <c r="B63">
        <f>+'X-Ray'!A58</f>
        <v>147</v>
      </c>
      <c r="C63" t="str">
        <f>+'X-Ray'!B58</f>
        <v>MID VALLEY HOSPITAL</v>
      </c>
      <c r="D63" s="2">
        <f>ROUND(+'X-Ray'!H58,0)</f>
        <v>130755</v>
      </c>
      <c r="E63" s="7">
        <f>ROUND(+'X-Ray'!E58,2)</f>
        <v>9.29</v>
      </c>
      <c r="F63" s="7">
        <f t="shared" si="0"/>
        <v>14074.81</v>
      </c>
      <c r="G63" s="2">
        <f>ROUND(+'X-Ray'!H158,0)</f>
        <v>151050</v>
      </c>
      <c r="H63" s="7">
        <f>ROUND(+'X-Ray'!E158,2)</f>
        <v>9</v>
      </c>
      <c r="I63" s="7">
        <f t="shared" si="1"/>
        <v>16783.33</v>
      </c>
      <c r="J63" s="7"/>
      <c r="K63" s="8">
        <f t="shared" si="2"/>
        <v>0.1924</v>
      </c>
    </row>
    <row r="64" spans="2:11" ht="12">
      <c r="B64">
        <f>+'X-Ray'!A59</f>
        <v>148</v>
      </c>
      <c r="C64" t="str">
        <f>+'X-Ray'!B59</f>
        <v>KINDRED HOSPITAL - SEATTLE</v>
      </c>
      <c r="D64" s="2">
        <f>ROUND(+'X-Ray'!H59,0)</f>
        <v>20291</v>
      </c>
      <c r="E64" s="7">
        <f>ROUND(+'X-Ray'!E59,2)</f>
        <v>1</v>
      </c>
      <c r="F64" s="7">
        <f t="shared" si="0"/>
        <v>20291</v>
      </c>
      <c r="G64" s="2">
        <f>ROUND(+'X-Ray'!H159,0)</f>
        <v>18072</v>
      </c>
      <c r="H64" s="7">
        <f>ROUND(+'X-Ray'!E159,2)</f>
        <v>1.4</v>
      </c>
      <c r="I64" s="7">
        <f t="shared" si="1"/>
        <v>12908.57</v>
      </c>
      <c r="J64" s="7"/>
      <c r="K64" s="8">
        <f t="shared" si="2"/>
        <v>-0.3638</v>
      </c>
    </row>
    <row r="65" spans="2:11" ht="12">
      <c r="B65">
        <f>+'X-Ray'!A60</f>
        <v>150</v>
      </c>
      <c r="C65" t="str">
        <f>+'X-Ray'!B60</f>
        <v>COULEE COMMUNITY HOSPITAL</v>
      </c>
      <c r="D65" s="2">
        <f>ROUND(+'X-Ray'!H60,0)</f>
        <v>73943</v>
      </c>
      <c r="E65" s="7">
        <f>ROUND(+'X-Ray'!E60,2)</f>
        <v>4.59</v>
      </c>
      <c r="F65" s="7">
        <f t="shared" si="0"/>
        <v>16109.59</v>
      </c>
      <c r="G65" s="2">
        <f>ROUND(+'X-Ray'!H160,0)</f>
        <v>80367</v>
      </c>
      <c r="H65" s="7">
        <f>ROUND(+'X-Ray'!E160,2)</f>
        <v>4.76</v>
      </c>
      <c r="I65" s="7">
        <f t="shared" si="1"/>
        <v>16883.82</v>
      </c>
      <c r="J65" s="7"/>
      <c r="K65" s="8">
        <f t="shared" si="2"/>
        <v>0.0481</v>
      </c>
    </row>
    <row r="66" spans="2:11" ht="12">
      <c r="B66">
        <f>+'X-Ray'!A61</f>
        <v>152</v>
      </c>
      <c r="C66" t="str">
        <f>+'X-Ray'!B61</f>
        <v>MASON GENERAL HOSPITAL</v>
      </c>
      <c r="D66" s="2">
        <f>ROUND(+'X-Ray'!H61,0)</f>
        <v>497065</v>
      </c>
      <c r="E66" s="7">
        <f>ROUND(+'X-Ray'!E61,2)</f>
        <v>22.37</v>
      </c>
      <c r="F66" s="7">
        <f t="shared" si="0"/>
        <v>22220.16</v>
      </c>
      <c r="G66" s="2">
        <f>ROUND(+'X-Ray'!H161,0)</f>
        <v>498407</v>
      </c>
      <c r="H66" s="7">
        <f>ROUND(+'X-Ray'!E161,2)</f>
        <v>21.71</v>
      </c>
      <c r="I66" s="7">
        <f t="shared" si="1"/>
        <v>22957.49</v>
      </c>
      <c r="J66" s="7"/>
      <c r="K66" s="8">
        <f t="shared" si="2"/>
        <v>0.0332</v>
      </c>
    </row>
    <row r="67" spans="2:11" ht="12">
      <c r="B67">
        <f>+'X-Ray'!A62</f>
        <v>153</v>
      </c>
      <c r="C67" t="str">
        <f>+'X-Ray'!B62</f>
        <v>WHITMAN HOSPITAL AND MEDICAL CENTER</v>
      </c>
      <c r="D67" s="2">
        <f>ROUND(+'X-Ray'!H62,0)</f>
        <v>75940</v>
      </c>
      <c r="E67" s="7">
        <f>ROUND(+'X-Ray'!E62,2)</f>
        <v>6.19</v>
      </c>
      <c r="F67" s="7">
        <f t="shared" si="0"/>
        <v>12268.17</v>
      </c>
      <c r="G67" s="2">
        <f>ROUND(+'X-Ray'!H162,0)</f>
        <v>94966</v>
      </c>
      <c r="H67" s="7">
        <f>ROUND(+'X-Ray'!E162,2)</f>
        <v>6.53</v>
      </c>
      <c r="I67" s="7">
        <f t="shared" si="1"/>
        <v>14543.03</v>
      </c>
      <c r="J67" s="7"/>
      <c r="K67" s="8">
        <f t="shared" si="2"/>
        <v>0.1854</v>
      </c>
    </row>
    <row r="68" spans="2:11" ht="12">
      <c r="B68">
        <f>+'X-Ray'!A63</f>
        <v>155</v>
      </c>
      <c r="C68" t="str">
        <f>+'X-Ray'!B63</f>
        <v>VALLEY MEDICAL CENTER</v>
      </c>
      <c r="D68" s="2">
        <f>ROUND(+'X-Ray'!H63,0)</f>
        <v>1891171</v>
      </c>
      <c r="E68" s="7">
        <f>ROUND(+'X-Ray'!E63,2)</f>
        <v>154.14</v>
      </c>
      <c r="F68" s="7">
        <f t="shared" si="0"/>
        <v>12269.18</v>
      </c>
      <c r="G68" s="2">
        <f>ROUND(+'X-Ray'!H163,0)</f>
        <v>2156250</v>
      </c>
      <c r="H68" s="7">
        <f>ROUND(+'X-Ray'!E163,2)</f>
        <v>161.54</v>
      </c>
      <c r="I68" s="7">
        <f t="shared" si="1"/>
        <v>13348.09</v>
      </c>
      <c r="J68" s="7"/>
      <c r="K68" s="8">
        <f t="shared" si="2"/>
        <v>0.0879</v>
      </c>
    </row>
    <row r="69" spans="2:11" ht="12">
      <c r="B69">
        <f>+'X-Ray'!A64</f>
        <v>156</v>
      </c>
      <c r="C69" t="str">
        <f>+'X-Ray'!B64</f>
        <v>WHIDBEY GENERAL HOSPITAL</v>
      </c>
      <c r="D69" s="2">
        <f>ROUND(+'X-Ray'!H64,0)</f>
        <v>293683</v>
      </c>
      <c r="E69" s="7">
        <f>ROUND(+'X-Ray'!E64,2)</f>
        <v>25.77</v>
      </c>
      <c r="F69" s="7">
        <f t="shared" si="0"/>
        <v>11396.31</v>
      </c>
      <c r="G69" s="2">
        <f>ROUND(+'X-Ray'!H164,0)</f>
        <v>299438</v>
      </c>
      <c r="H69" s="7">
        <f>ROUND(+'X-Ray'!E164,2)</f>
        <v>24.3</v>
      </c>
      <c r="I69" s="7">
        <f t="shared" si="1"/>
        <v>12322.55</v>
      </c>
      <c r="J69" s="7"/>
      <c r="K69" s="8">
        <f t="shared" si="2"/>
        <v>0.0813</v>
      </c>
    </row>
    <row r="70" spans="2:11" ht="12">
      <c r="B70">
        <f>+'X-Ray'!A65</f>
        <v>157</v>
      </c>
      <c r="C70" t="str">
        <f>+'X-Ray'!B65</f>
        <v>SAINT LUKES REHABILIATION INSTITUTE</v>
      </c>
      <c r="D70" s="2">
        <f>ROUND(+'X-Ray'!H65,0)</f>
        <v>0</v>
      </c>
      <c r="E70" s="7">
        <f>ROUND(+'X-Ray'!E65,2)</f>
        <v>0</v>
      </c>
      <c r="F70" s="7">
        <f t="shared" si="0"/>
      </c>
      <c r="G70" s="2">
        <f>ROUND(+'X-Ray'!H165,0)</f>
        <v>0</v>
      </c>
      <c r="H70" s="7">
        <f>ROUND(+'X-Ray'!E165,2)</f>
        <v>0</v>
      </c>
      <c r="I70" s="7">
        <f t="shared" si="1"/>
      </c>
      <c r="J70" s="7"/>
      <c r="K70" s="8">
        <f t="shared" si="2"/>
      </c>
    </row>
    <row r="71" spans="2:11" ht="12">
      <c r="B71">
        <f>+'X-Ray'!A66</f>
        <v>158</v>
      </c>
      <c r="C71" t="str">
        <f>+'X-Ray'!B66</f>
        <v>CASCADE MEDICAL CENTER</v>
      </c>
      <c r="D71" s="2">
        <f>ROUND(+'X-Ray'!H66,0)</f>
        <v>38378</v>
      </c>
      <c r="E71" s="7">
        <f>ROUND(+'X-Ray'!E66,2)</f>
        <v>5.18</v>
      </c>
      <c r="F71" s="7">
        <f t="shared" si="0"/>
        <v>7408.88</v>
      </c>
      <c r="G71" s="2">
        <f>ROUND(+'X-Ray'!H166,0)</f>
        <v>37523</v>
      </c>
      <c r="H71" s="7">
        <f>ROUND(+'X-Ray'!E166,2)</f>
        <v>2.62</v>
      </c>
      <c r="I71" s="7">
        <f t="shared" si="1"/>
        <v>14321.76</v>
      </c>
      <c r="J71" s="7"/>
      <c r="K71" s="8">
        <f t="shared" si="2"/>
        <v>0.9331</v>
      </c>
    </row>
    <row r="72" spans="2:11" ht="12">
      <c r="B72">
        <f>+'X-Ray'!A67</f>
        <v>159</v>
      </c>
      <c r="C72" t="str">
        <f>+'X-Ray'!B67</f>
        <v>PROVIDENCE SAINT PETER HOSPITAL</v>
      </c>
      <c r="D72" s="2">
        <f>ROUND(+'X-Ray'!H67,0)</f>
        <v>1874861</v>
      </c>
      <c r="E72" s="7">
        <f>ROUND(+'X-Ray'!E67,2)</f>
        <v>74</v>
      </c>
      <c r="F72" s="7">
        <f t="shared" si="0"/>
        <v>25335.96</v>
      </c>
      <c r="G72" s="2">
        <f>ROUND(+'X-Ray'!H167,0)</f>
        <v>1559526</v>
      </c>
      <c r="H72" s="7">
        <f>ROUND(+'X-Ray'!E167,2)</f>
        <v>76</v>
      </c>
      <c r="I72" s="7">
        <f t="shared" si="1"/>
        <v>20520.08</v>
      </c>
      <c r="J72" s="7"/>
      <c r="K72" s="8">
        <f t="shared" si="2"/>
        <v>-0.1901</v>
      </c>
    </row>
    <row r="73" spans="2:11" ht="12">
      <c r="B73">
        <f>+'X-Ray'!A68</f>
        <v>161</v>
      </c>
      <c r="C73" t="str">
        <f>+'X-Ray'!B68</f>
        <v>KADLEC REGIONAL MEDICAL CENTER</v>
      </c>
      <c r="D73" s="2">
        <f>ROUND(+'X-Ray'!H68,0)</f>
        <v>1172238</v>
      </c>
      <c r="E73" s="7">
        <f>ROUND(+'X-Ray'!E68,2)</f>
        <v>92.52</v>
      </c>
      <c r="F73" s="7">
        <f t="shared" si="0"/>
        <v>12670.1</v>
      </c>
      <c r="G73" s="2">
        <f>ROUND(+'X-Ray'!H168,0)</f>
        <v>1378914</v>
      </c>
      <c r="H73" s="7">
        <f>ROUND(+'X-Ray'!E168,2)</f>
        <v>96.52</v>
      </c>
      <c r="I73" s="7">
        <f t="shared" si="1"/>
        <v>14286.3</v>
      </c>
      <c r="J73" s="7"/>
      <c r="K73" s="8">
        <f t="shared" si="2"/>
        <v>0.1276</v>
      </c>
    </row>
    <row r="74" spans="2:11" ht="12">
      <c r="B74">
        <f>+'X-Ray'!A69</f>
        <v>162</v>
      </c>
      <c r="C74" t="str">
        <f>+'X-Ray'!B69</f>
        <v>PROVIDENCE SACRED HEART MEDICAL CENTER</v>
      </c>
      <c r="D74" s="2">
        <f>ROUND(+'X-Ray'!H69,0)</f>
        <v>2677178</v>
      </c>
      <c r="E74" s="7">
        <f>ROUND(+'X-Ray'!E69,2)</f>
        <v>139</v>
      </c>
      <c r="F74" s="7">
        <f t="shared" si="0"/>
        <v>19260.27</v>
      </c>
      <c r="G74" s="2">
        <f>ROUND(+'X-Ray'!H169,0)</f>
        <v>2279185</v>
      </c>
      <c r="H74" s="7">
        <f>ROUND(+'X-Ray'!E169,2)</f>
        <v>91.45</v>
      </c>
      <c r="I74" s="7">
        <f t="shared" si="1"/>
        <v>24922.74</v>
      </c>
      <c r="J74" s="7"/>
      <c r="K74" s="8">
        <f t="shared" si="2"/>
        <v>0.294</v>
      </c>
    </row>
    <row r="75" spans="2:11" ht="12">
      <c r="B75">
        <f>+'X-Ray'!A70</f>
        <v>164</v>
      </c>
      <c r="C75" t="str">
        <f>+'X-Ray'!B70</f>
        <v>EVERGREEN HOSPITAL MEDICAL CENTER</v>
      </c>
      <c r="D75" s="2">
        <f>ROUND(+'X-Ray'!H70,0)</f>
        <v>1857893</v>
      </c>
      <c r="E75" s="7">
        <f>ROUND(+'X-Ray'!E70,2)</f>
        <v>119.89</v>
      </c>
      <c r="F75" s="7">
        <f aca="true" t="shared" si="3" ref="F75:F106">IF(D75=0,"",IF(E75=0,"",ROUND(D75/E75,2)))</f>
        <v>15496.65</v>
      </c>
      <c r="G75" s="2">
        <f>ROUND(+'X-Ray'!H170,0)</f>
        <v>1987731</v>
      </c>
      <c r="H75" s="7">
        <f>ROUND(+'X-Ray'!E170,2)</f>
        <v>118.48</v>
      </c>
      <c r="I75" s="7">
        <f aca="true" t="shared" si="4" ref="I75:I106">IF(G75=0,"",IF(H75=0,"",ROUND(G75/H75,2)))</f>
        <v>16776.93</v>
      </c>
      <c r="J75" s="7"/>
      <c r="K75" s="8">
        <f aca="true" t="shared" si="5" ref="K75:K106">IF(D75=0,"",IF(E75=0,"",IF(G75=0,"",IF(H75=0,"",ROUND(I75/F75-1,4)))))</f>
        <v>0.0826</v>
      </c>
    </row>
    <row r="76" spans="2:11" ht="12">
      <c r="B76">
        <f>+'X-Ray'!A71</f>
        <v>165</v>
      </c>
      <c r="C76" t="str">
        <f>+'X-Ray'!B71</f>
        <v>LAKE CHELAN COMMUNITY HOSPITAL</v>
      </c>
      <c r="D76" s="2">
        <f>ROUND(+'X-Ray'!H71,0)</f>
        <v>82338</v>
      </c>
      <c r="E76" s="7">
        <f>ROUND(+'X-Ray'!E71,2)</f>
        <v>5.5</v>
      </c>
      <c r="F76" s="7">
        <f t="shared" si="3"/>
        <v>14970.55</v>
      </c>
      <c r="G76" s="2">
        <f>ROUND(+'X-Ray'!H171,0)</f>
        <v>93426</v>
      </c>
      <c r="H76" s="7">
        <f>ROUND(+'X-Ray'!E171,2)</f>
        <v>6.22</v>
      </c>
      <c r="I76" s="7">
        <f t="shared" si="4"/>
        <v>15020.26</v>
      </c>
      <c r="J76" s="7"/>
      <c r="K76" s="8">
        <f t="shared" si="5"/>
        <v>0.0033</v>
      </c>
    </row>
    <row r="77" spans="2:11" ht="12">
      <c r="B77">
        <f>+'X-Ray'!A72</f>
        <v>167</v>
      </c>
      <c r="C77" t="str">
        <f>+'X-Ray'!B72</f>
        <v>FERRY COUNTY MEMORIAL HOSPITAL</v>
      </c>
      <c r="D77" s="2">
        <f>ROUND(+'X-Ray'!H72,0)</f>
        <v>29968</v>
      </c>
      <c r="E77" s="7">
        <f>ROUND(+'X-Ray'!E72,2)</f>
        <v>3.79</v>
      </c>
      <c r="F77" s="7">
        <f t="shared" si="3"/>
        <v>7907.12</v>
      </c>
      <c r="G77" s="2">
        <f>ROUND(+'X-Ray'!H172,0)</f>
        <v>31451</v>
      </c>
      <c r="H77" s="7">
        <f>ROUND(+'X-Ray'!E172,2)</f>
        <v>3.76</v>
      </c>
      <c r="I77" s="7">
        <f t="shared" si="4"/>
        <v>8364.63</v>
      </c>
      <c r="J77" s="7"/>
      <c r="K77" s="8">
        <f t="shared" si="5"/>
        <v>0.0579</v>
      </c>
    </row>
    <row r="78" spans="2:11" ht="12">
      <c r="B78">
        <f>+'X-Ray'!A73</f>
        <v>168</v>
      </c>
      <c r="C78" t="str">
        <f>+'X-Ray'!B73</f>
        <v>CENTRAL WASHINGTON HOSPITAL</v>
      </c>
      <c r="D78" s="2">
        <f>ROUND(+'X-Ray'!H73,0)</f>
        <v>846011</v>
      </c>
      <c r="E78" s="7">
        <f>ROUND(+'X-Ray'!E73,2)</f>
        <v>51.93</v>
      </c>
      <c r="F78" s="7">
        <f t="shared" si="3"/>
        <v>16291.37</v>
      </c>
      <c r="G78" s="2">
        <f>ROUND(+'X-Ray'!H173,0)</f>
        <v>893336</v>
      </c>
      <c r="H78" s="7">
        <f>ROUND(+'X-Ray'!E173,2)</f>
        <v>53.17</v>
      </c>
      <c r="I78" s="7">
        <f t="shared" si="4"/>
        <v>16801.5</v>
      </c>
      <c r="J78" s="7"/>
      <c r="K78" s="8">
        <f t="shared" si="5"/>
        <v>0.0313</v>
      </c>
    </row>
    <row r="79" spans="2:11" ht="12">
      <c r="B79">
        <f>+'X-Ray'!A74</f>
        <v>169</v>
      </c>
      <c r="C79" t="str">
        <f>+'X-Ray'!B74</f>
        <v>GROUP HEALTH EASTSIDE</v>
      </c>
      <c r="D79" s="2">
        <f>ROUND(+'X-Ray'!H74,0)</f>
        <v>180334</v>
      </c>
      <c r="E79" s="7">
        <f>ROUND(+'X-Ray'!E74,2)</f>
        <v>28.62</v>
      </c>
      <c r="F79" s="7">
        <f t="shared" si="3"/>
        <v>6300.98</v>
      </c>
      <c r="G79" s="2">
        <f>ROUND(+'X-Ray'!H174,0)</f>
        <v>0</v>
      </c>
      <c r="H79" s="7">
        <f>ROUND(+'X-Ray'!E174,2)</f>
        <v>0</v>
      </c>
      <c r="I79" s="7">
        <f t="shared" si="4"/>
      </c>
      <c r="J79" s="7"/>
      <c r="K79" s="8">
        <f t="shared" si="5"/>
      </c>
    </row>
    <row r="80" spans="2:11" ht="12">
      <c r="B80">
        <f>+'X-Ray'!A75</f>
        <v>170</v>
      </c>
      <c r="C80" t="str">
        <f>+'X-Ray'!B75</f>
        <v>SOUTHWEST WASHINGTON MEDICAL CENTER</v>
      </c>
      <c r="D80" s="2">
        <f>ROUND(+'X-Ray'!H75,0)</f>
        <v>2401528</v>
      </c>
      <c r="E80" s="7">
        <f>ROUND(+'X-Ray'!E75,2)</f>
        <v>144.31</v>
      </c>
      <c r="F80" s="7">
        <f t="shared" si="3"/>
        <v>16641.45</v>
      </c>
      <c r="G80" s="2">
        <f>ROUND(+'X-Ray'!H175,0)</f>
        <v>2679145</v>
      </c>
      <c r="H80" s="7">
        <f>ROUND(+'X-Ray'!E175,2)</f>
        <v>143.19</v>
      </c>
      <c r="I80" s="7">
        <f t="shared" si="4"/>
        <v>18710.42</v>
      </c>
      <c r="J80" s="7"/>
      <c r="K80" s="8">
        <f t="shared" si="5"/>
        <v>0.1243</v>
      </c>
    </row>
    <row r="81" spans="2:11" ht="12">
      <c r="B81">
        <f>+'X-Ray'!A76</f>
        <v>172</v>
      </c>
      <c r="C81" t="str">
        <f>+'X-Ray'!B76</f>
        <v>PULLMAN REGIONAL HOSPITAL</v>
      </c>
      <c r="D81" s="2">
        <f>ROUND(+'X-Ray'!H76,0)</f>
        <v>222784</v>
      </c>
      <c r="E81" s="7">
        <f>ROUND(+'X-Ray'!E76,2)</f>
        <v>14.95</v>
      </c>
      <c r="F81" s="7">
        <f t="shared" si="3"/>
        <v>14901.94</v>
      </c>
      <c r="G81" s="2">
        <f>ROUND(+'X-Ray'!H176,0)</f>
        <v>238079</v>
      </c>
      <c r="H81" s="7">
        <f>ROUND(+'X-Ray'!E176,2)</f>
        <v>15.19</v>
      </c>
      <c r="I81" s="7">
        <f t="shared" si="4"/>
        <v>15673.4</v>
      </c>
      <c r="J81" s="7"/>
      <c r="K81" s="8">
        <f t="shared" si="5"/>
        <v>0.0518</v>
      </c>
    </row>
    <row r="82" spans="2:11" ht="12">
      <c r="B82">
        <f>+'X-Ray'!A77</f>
        <v>173</v>
      </c>
      <c r="C82" t="str">
        <f>+'X-Ray'!B77</f>
        <v>MORTON GENERAL HOSPITAL</v>
      </c>
      <c r="D82" s="2">
        <f>ROUND(+'X-Ray'!H77,0)</f>
        <v>90566</v>
      </c>
      <c r="E82" s="7">
        <f>ROUND(+'X-Ray'!E77,2)</f>
        <v>6.93</v>
      </c>
      <c r="F82" s="7">
        <f t="shared" si="3"/>
        <v>13068.69</v>
      </c>
      <c r="G82" s="2">
        <f>ROUND(+'X-Ray'!H177,0)</f>
        <v>102921</v>
      </c>
      <c r="H82" s="7">
        <f>ROUND(+'X-Ray'!E177,2)</f>
        <v>6.5</v>
      </c>
      <c r="I82" s="7">
        <f t="shared" si="4"/>
        <v>15834</v>
      </c>
      <c r="J82" s="7"/>
      <c r="K82" s="8">
        <f t="shared" si="5"/>
        <v>0.2116</v>
      </c>
    </row>
    <row r="83" spans="2:11" ht="12">
      <c r="B83">
        <f>+'X-Ray'!A78</f>
        <v>175</v>
      </c>
      <c r="C83" t="str">
        <f>+'X-Ray'!B78</f>
        <v>MARY BRIDGE CHILDRENS HEALTH CENTER</v>
      </c>
      <c r="D83" s="2">
        <f>ROUND(+'X-Ray'!H78,0)</f>
        <v>68339</v>
      </c>
      <c r="E83" s="7">
        <f>ROUND(+'X-Ray'!E78,2)</f>
        <v>4.42</v>
      </c>
      <c r="F83" s="7">
        <f t="shared" si="3"/>
        <v>15461.31</v>
      </c>
      <c r="G83" s="2">
        <f>ROUND(+'X-Ray'!H178,0)</f>
        <v>66840</v>
      </c>
      <c r="H83" s="7">
        <f>ROUND(+'X-Ray'!E178,2)</f>
        <v>3.97</v>
      </c>
      <c r="I83" s="7">
        <f t="shared" si="4"/>
        <v>16836.27</v>
      </c>
      <c r="J83" s="7"/>
      <c r="K83" s="8">
        <f t="shared" si="5"/>
        <v>0.0889</v>
      </c>
    </row>
    <row r="84" spans="2:11" ht="12">
      <c r="B84">
        <f>+'X-Ray'!A79</f>
        <v>176</v>
      </c>
      <c r="C84" t="str">
        <f>+'X-Ray'!B79</f>
        <v>TACOMA GENERAL ALLENMORE HOSPITAL</v>
      </c>
      <c r="D84" s="2">
        <f>ROUND(+'X-Ray'!H79,0)</f>
        <v>2424210</v>
      </c>
      <c r="E84" s="7">
        <f>ROUND(+'X-Ray'!E79,2)</f>
        <v>136.48</v>
      </c>
      <c r="F84" s="7">
        <f t="shared" si="3"/>
        <v>17762.38</v>
      </c>
      <c r="G84" s="2">
        <f>ROUND(+'X-Ray'!H179,0)</f>
        <v>2961902</v>
      </c>
      <c r="H84" s="7">
        <f>ROUND(+'X-Ray'!E179,2)</f>
        <v>130.72</v>
      </c>
      <c r="I84" s="7">
        <f t="shared" si="4"/>
        <v>22658.37</v>
      </c>
      <c r="J84" s="7"/>
      <c r="K84" s="8">
        <f t="shared" si="5"/>
        <v>0.2756</v>
      </c>
    </row>
    <row r="85" spans="2:11" ht="12">
      <c r="B85">
        <f>+'X-Ray'!A80</f>
        <v>178</v>
      </c>
      <c r="C85" t="str">
        <f>+'X-Ray'!B80</f>
        <v>DEER PARK HOSPITAL</v>
      </c>
      <c r="D85" s="2">
        <f>ROUND(+'X-Ray'!H80,0)</f>
        <v>20742</v>
      </c>
      <c r="E85" s="7">
        <f>ROUND(+'X-Ray'!E80,2)</f>
        <v>0.46</v>
      </c>
      <c r="F85" s="7">
        <f t="shared" si="3"/>
        <v>45091.3</v>
      </c>
      <c r="G85" s="2">
        <f>ROUND(+'X-Ray'!H180,0)</f>
        <v>0</v>
      </c>
      <c r="H85" s="7">
        <f>ROUND(+'X-Ray'!E180,2)</f>
        <v>0</v>
      </c>
      <c r="I85" s="7">
        <f t="shared" si="4"/>
      </c>
      <c r="J85" s="7"/>
      <c r="K85" s="8">
        <f t="shared" si="5"/>
      </c>
    </row>
    <row r="86" spans="2:11" ht="12">
      <c r="B86">
        <f>+'X-Ray'!A81</f>
        <v>180</v>
      </c>
      <c r="C86" t="str">
        <f>+'X-Ray'!B81</f>
        <v>VALLEY HOSPITAL AND MEDICAL CENTER</v>
      </c>
      <c r="D86" s="2">
        <f>ROUND(+'X-Ray'!H81,0)</f>
        <v>305167</v>
      </c>
      <c r="E86" s="7">
        <f>ROUND(+'X-Ray'!E81,2)</f>
        <v>23.96</v>
      </c>
      <c r="F86" s="7">
        <f t="shared" si="3"/>
        <v>12736.52</v>
      </c>
      <c r="G86" s="2">
        <f>ROUND(+'X-Ray'!H181,0)</f>
        <v>394354</v>
      </c>
      <c r="H86" s="7">
        <f>ROUND(+'X-Ray'!E181,2)</f>
        <v>25.07</v>
      </c>
      <c r="I86" s="7">
        <f t="shared" si="4"/>
        <v>15730.12</v>
      </c>
      <c r="J86" s="7"/>
      <c r="K86" s="8">
        <f t="shared" si="5"/>
        <v>0.235</v>
      </c>
    </row>
    <row r="87" spans="2:11" ht="12">
      <c r="B87">
        <f>+'X-Ray'!A82</f>
        <v>183</v>
      </c>
      <c r="C87" t="str">
        <f>+'X-Ray'!B82</f>
        <v>AUBURN REGIONAL MEDICAL CENTER</v>
      </c>
      <c r="D87" s="2">
        <f>ROUND(+'X-Ray'!H82,0)</f>
        <v>467838</v>
      </c>
      <c r="E87" s="7">
        <f>ROUND(+'X-Ray'!E82,2)</f>
        <v>30.82</v>
      </c>
      <c r="F87" s="7">
        <f t="shared" si="3"/>
        <v>15179.69</v>
      </c>
      <c r="G87" s="2">
        <f>ROUND(+'X-Ray'!H182,0)</f>
        <v>489079</v>
      </c>
      <c r="H87" s="7">
        <f>ROUND(+'X-Ray'!E182,2)</f>
        <v>31.07</v>
      </c>
      <c r="I87" s="7">
        <f t="shared" si="4"/>
        <v>15741.2</v>
      </c>
      <c r="J87" s="7"/>
      <c r="K87" s="8">
        <f t="shared" si="5"/>
        <v>0.037</v>
      </c>
    </row>
    <row r="88" spans="2:11" ht="12">
      <c r="B88">
        <f>+'X-Ray'!A83</f>
        <v>186</v>
      </c>
      <c r="C88" t="str">
        <f>+'X-Ray'!B83</f>
        <v>MARK REED HOSPITAL</v>
      </c>
      <c r="D88" s="2">
        <f>ROUND(+'X-Ray'!H83,0)</f>
        <v>36486</v>
      </c>
      <c r="E88" s="7">
        <f>ROUND(+'X-Ray'!E83,2)</f>
        <v>3.72</v>
      </c>
      <c r="F88" s="7">
        <f t="shared" si="3"/>
        <v>9808.06</v>
      </c>
      <c r="G88" s="2">
        <f>ROUND(+'X-Ray'!H183,0)</f>
        <v>44299</v>
      </c>
      <c r="H88" s="7">
        <f>ROUND(+'X-Ray'!E183,2)</f>
        <v>3.84</v>
      </c>
      <c r="I88" s="7">
        <f t="shared" si="4"/>
        <v>11536.2</v>
      </c>
      <c r="J88" s="7"/>
      <c r="K88" s="8">
        <f t="shared" si="5"/>
        <v>0.1762</v>
      </c>
    </row>
    <row r="89" spans="2:11" ht="12">
      <c r="B89">
        <f>+'X-Ray'!A84</f>
        <v>191</v>
      </c>
      <c r="C89" t="str">
        <f>+'X-Ray'!B84</f>
        <v>PROVIDENCE CENTRALIA HOSPITAL</v>
      </c>
      <c r="D89" s="2">
        <f>ROUND(+'X-Ray'!H84,0)</f>
        <v>641863</v>
      </c>
      <c r="E89" s="7">
        <f>ROUND(+'X-Ray'!E84,2)</f>
        <v>36.25</v>
      </c>
      <c r="F89" s="7">
        <f t="shared" si="3"/>
        <v>17706.57</v>
      </c>
      <c r="G89" s="2">
        <f>ROUND(+'X-Ray'!H184,0)</f>
        <v>559476</v>
      </c>
      <c r="H89" s="7">
        <f>ROUND(+'X-Ray'!E184,2)</f>
        <v>37.73</v>
      </c>
      <c r="I89" s="7">
        <f t="shared" si="4"/>
        <v>14828.41</v>
      </c>
      <c r="J89" s="7"/>
      <c r="K89" s="8">
        <f t="shared" si="5"/>
        <v>-0.1625</v>
      </c>
    </row>
    <row r="90" spans="2:11" ht="12">
      <c r="B90">
        <f>+'X-Ray'!A85</f>
        <v>193</v>
      </c>
      <c r="C90" t="str">
        <f>+'X-Ray'!B85</f>
        <v>PROVIDENCE MOUNT CARMEL HOSPITAL</v>
      </c>
      <c r="D90" s="2">
        <f>ROUND(+'X-Ray'!H85,0)</f>
        <v>238256</v>
      </c>
      <c r="E90" s="7">
        <f>ROUND(+'X-Ray'!E85,2)</f>
        <v>14.02</v>
      </c>
      <c r="F90" s="7">
        <f t="shared" si="3"/>
        <v>16994.01</v>
      </c>
      <c r="G90" s="2">
        <f>ROUND(+'X-Ray'!H185,0)</f>
        <v>208572</v>
      </c>
      <c r="H90" s="7">
        <f>ROUND(+'X-Ray'!E185,2)</f>
        <v>11.84</v>
      </c>
      <c r="I90" s="7">
        <f t="shared" si="4"/>
        <v>17615.88</v>
      </c>
      <c r="J90" s="7"/>
      <c r="K90" s="8">
        <f t="shared" si="5"/>
        <v>0.0366</v>
      </c>
    </row>
    <row r="91" spans="2:11" ht="12">
      <c r="B91">
        <f>+'X-Ray'!A86</f>
        <v>194</v>
      </c>
      <c r="C91" t="str">
        <f>+'X-Ray'!B86</f>
        <v>PROVIDENCE SAINT JOSEPHS HOSPITAL</v>
      </c>
      <c r="D91" s="2">
        <f>ROUND(+'X-Ray'!H86,0)</f>
        <v>92148</v>
      </c>
      <c r="E91" s="7">
        <f>ROUND(+'X-Ray'!E86,2)</f>
        <v>6.29</v>
      </c>
      <c r="F91" s="7">
        <f t="shared" si="3"/>
        <v>14649.92</v>
      </c>
      <c r="G91" s="2">
        <f>ROUND(+'X-Ray'!H186,0)</f>
        <v>120090</v>
      </c>
      <c r="H91" s="7">
        <f>ROUND(+'X-Ray'!E186,2)</f>
        <v>6.37</v>
      </c>
      <c r="I91" s="7">
        <f t="shared" si="4"/>
        <v>18852.43</v>
      </c>
      <c r="J91" s="7"/>
      <c r="K91" s="8">
        <f t="shared" si="5"/>
        <v>0.2869</v>
      </c>
    </row>
    <row r="92" spans="2:11" ht="12">
      <c r="B92">
        <f>+'X-Ray'!A87</f>
        <v>195</v>
      </c>
      <c r="C92" t="str">
        <f>+'X-Ray'!B87</f>
        <v>SNOQUALMIE VALLEY HOSPITAL</v>
      </c>
      <c r="D92" s="2">
        <f>ROUND(+'X-Ray'!H87,0)</f>
        <v>62446</v>
      </c>
      <c r="E92" s="7">
        <f>ROUND(+'X-Ray'!E87,2)</f>
        <v>5.5</v>
      </c>
      <c r="F92" s="7">
        <f t="shared" si="3"/>
        <v>11353.82</v>
      </c>
      <c r="G92" s="2">
        <f>ROUND(+'X-Ray'!H187,0)</f>
        <v>82465</v>
      </c>
      <c r="H92" s="7">
        <f>ROUND(+'X-Ray'!E187,2)</f>
        <v>8</v>
      </c>
      <c r="I92" s="7">
        <f t="shared" si="4"/>
        <v>10308.13</v>
      </c>
      <c r="J92" s="7"/>
      <c r="K92" s="8">
        <f t="shared" si="5"/>
        <v>-0.0921</v>
      </c>
    </row>
    <row r="93" spans="2:11" ht="12">
      <c r="B93">
        <f>+'X-Ray'!A88</f>
        <v>197</v>
      </c>
      <c r="C93" t="str">
        <f>+'X-Ray'!B88</f>
        <v>CAPITAL MEDICAL CENTER</v>
      </c>
      <c r="D93" s="2">
        <f>ROUND(+'X-Ray'!H88,0)</f>
        <v>237022</v>
      </c>
      <c r="E93" s="7">
        <f>ROUND(+'X-Ray'!E88,2)</f>
        <v>33.48</v>
      </c>
      <c r="F93" s="7">
        <f t="shared" si="3"/>
        <v>7079.51</v>
      </c>
      <c r="G93" s="2">
        <f>ROUND(+'X-Ray'!H188,0)</f>
        <v>190961</v>
      </c>
      <c r="H93" s="7">
        <f>ROUND(+'X-Ray'!E188,2)</f>
        <v>34.71</v>
      </c>
      <c r="I93" s="7">
        <f t="shared" si="4"/>
        <v>5501.61</v>
      </c>
      <c r="J93" s="7"/>
      <c r="K93" s="8">
        <f t="shared" si="5"/>
        <v>-0.2229</v>
      </c>
    </row>
    <row r="94" spans="2:11" ht="12">
      <c r="B94">
        <f>+'X-Ray'!A89</f>
        <v>198</v>
      </c>
      <c r="C94" t="str">
        <f>+'X-Ray'!B89</f>
        <v>SUNNYSIDE COMMUNITY HOSPITAL</v>
      </c>
      <c r="D94" s="2">
        <f>ROUND(+'X-Ray'!H89,0)</f>
        <v>210810</v>
      </c>
      <c r="E94" s="7">
        <f>ROUND(+'X-Ray'!E89,2)</f>
        <v>15.47</v>
      </c>
      <c r="F94" s="7">
        <f t="shared" si="3"/>
        <v>13627.02</v>
      </c>
      <c r="G94" s="2">
        <f>ROUND(+'X-Ray'!H189,0)</f>
        <v>236035</v>
      </c>
      <c r="H94" s="7">
        <f>ROUND(+'X-Ray'!E189,2)</f>
        <v>16.17</v>
      </c>
      <c r="I94" s="7">
        <f t="shared" si="4"/>
        <v>14597.09</v>
      </c>
      <c r="J94" s="7"/>
      <c r="K94" s="8">
        <f t="shared" si="5"/>
        <v>0.0712</v>
      </c>
    </row>
    <row r="95" spans="2:11" ht="12">
      <c r="B95">
        <f>+'X-Ray'!A90</f>
        <v>199</v>
      </c>
      <c r="C95" t="str">
        <f>+'X-Ray'!B90</f>
        <v>TOPPENISH COMMUNITY HOSPITAL</v>
      </c>
      <c r="D95" s="2">
        <f>ROUND(+'X-Ray'!H90,0)</f>
        <v>146231</v>
      </c>
      <c r="E95" s="7">
        <f>ROUND(+'X-Ray'!E90,2)</f>
        <v>12.2</v>
      </c>
      <c r="F95" s="7">
        <f t="shared" si="3"/>
        <v>11986.15</v>
      </c>
      <c r="G95" s="2">
        <f>ROUND(+'X-Ray'!H190,0)</f>
        <v>167371</v>
      </c>
      <c r="H95" s="7">
        <f>ROUND(+'X-Ray'!E190,2)</f>
        <v>12.2</v>
      </c>
      <c r="I95" s="7">
        <f t="shared" si="4"/>
        <v>13718.93</v>
      </c>
      <c r="J95" s="7"/>
      <c r="K95" s="8">
        <f t="shared" si="5"/>
        <v>0.1446</v>
      </c>
    </row>
    <row r="96" spans="2:11" ht="12">
      <c r="B96">
        <f>+'X-Ray'!A91</f>
        <v>201</v>
      </c>
      <c r="C96" t="str">
        <f>+'X-Ray'!B91</f>
        <v>SAINT FRANCIS COMMUNITY HOSPITAL</v>
      </c>
      <c r="D96" s="2">
        <f>ROUND(+'X-Ray'!H91,0)</f>
        <v>675352</v>
      </c>
      <c r="E96" s="7">
        <f>ROUND(+'X-Ray'!E91,2)</f>
        <v>44.11</v>
      </c>
      <c r="F96" s="7">
        <f t="shared" si="3"/>
        <v>15310.63</v>
      </c>
      <c r="G96" s="2">
        <f>ROUND(+'X-Ray'!H191,0)</f>
        <v>647919</v>
      </c>
      <c r="H96" s="7">
        <f>ROUND(+'X-Ray'!E191,2)</f>
        <v>39.94</v>
      </c>
      <c r="I96" s="7">
        <f t="shared" si="4"/>
        <v>16222.31</v>
      </c>
      <c r="J96" s="7"/>
      <c r="K96" s="8">
        <f t="shared" si="5"/>
        <v>0.0595</v>
      </c>
    </row>
    <row r="97" spans="2:11" ht="12">
      <c r="B97">
        <f>+'X-Ray'!A92</f>
        <v>202</v>
      </c>
      <c r="C97" t="str">
        <f>+'X-Ray'!B92</f>
        <v>REGIONAL HOSP. FOR RESP. &amp; COMPLEX CARE</v>
      </c>
      <c r="D97" s="2">
        <f>ROUND(+'X-Ray'!H92,0)</f>
        <v>0</v>
      </c>
      <c r="E97" s="7">
        <f>ROUND(+'X-Ray'!E92,2)</f>
        <v>0</v>
      </c>
      <c r="F97" s="7">
        <f t="shared" si="3"/>
      </c>
      <c r="G97" s="2">
        <f>ROUND(+'X-Ray'!H192,0)</f>
        <v>0</v>
      </c>
      <c r="H97" s="7">
        <f>ROUND(+'X-Ray'!E192,2)</f>
        <v>0</v>
      </c>
      <c r="I97" s="7">
        <f t="shared" si="4"/>
      </c>
      <c r="J97" s="7"/>
      <c r="K97" s="8">
        <f t="shared" si="5"/>
      </c>
    </row>
    <row r="98" spans="2:11" ht="12">
      <c r="B98">
        <f>+'X-Ray'!A93</f>
        <v>204</v>
      </c>
      <c r="C98" t="str">
        <f>+'X-Ray'!B93</f>
        <v>SEATTLE CANCER CARE ALLIANCE</v>
      </c>
      <c r="D98" s="2">
        <f>ROUND(+'X-Ray'!H93,0)</f>
        <v>578236</v>
      </c>
      <c r="E98" s="7">
        <f>ROUND(+'X-Ray'!E93,2)</f>
        <v>37.05</v>
      </c>
      <c r="F98" s="7">
        <f t="shared" si="3"/>
        <v>15606.91</v>
      </c>
      <c r="G98" s="2">
        <f>ROUND(+'X-Ray'!H193,0)</f>
        <v>585234</v>
      </c>
      <c r="H98" s="7">
        <f>ROUND(+'X-Ray'!E193,2)</f>
        <v>34.82</v>
      </c>
      <c r="I98" s="7">
        <f t="shared" si="4"/>
        <v>16807.41</v>
      </c>
      <c r="J98" s="7"/>
      <c r="K98" s="8">
        <f t="shared" si="5"/>
        <v>0.0769</v>
      </c>
    </row>
    <row r="99" spans="2:11" ht="12">
      <c r="B99">
        <f>+'X-Ray'!A94</f>
        <v>205</v>
      </c>
      <c r="C99" t="str">
        <f>+'X-Ray'!B94</f>
        <v>WENATCHEE VALLEY MEDICAL CENTER</v>
      </c>
      <c r="D99" s="2">
        <f>ROUND(+'X-Ray'!H94,0)</f>
        <v>44205</v>
      </c>
      <c r="E99" s="7">
        <f>ROUND(+'X-Ray'!E94,2)</f>
        <v>6.25</v>
      </c>
      <c r="F99" s="7">
        <f t="shared" si="3"/>
        <v>7072.8</v>
      </c>
      <c r="G99" s="2">
        <f>ROUND(+'X-Ray'!H194,0)</f>
        <v>47416</v>
      </c>
      <c r="H99" s="7">
        <f>ROUND(+'X-Ray'!E194,2)</f>
        <v>6.47</v>
      </c>
      <c r="I99" s="7">
        <f t="shared" si="4"/>
        <v>7328.59</v>
      </c>
      <c r="J99" s="7"/>
      <c r="K99" s="8">
        <f t="shared" si="5"/>
        <v>0.0362</v>
      </c>
    </row>
    <row r="100" spans="2:11" ht="12">
      <c r="B100">
        <f>+'X-Ray'!A95</f>
        <v>206</v>
      </c>
      <c r="C100" t="str">
        <f>+'X-Ray'!B95</f>
        <v>UNITED GENERAL HOSPITAL</v>
      </c>
      <c r="D100" s="2">
        <f>ROUND(+'X-Ray'!H95,0)</f>
        <v>117523</v>
      </c>
      <c r="E100" s="7">
        <f>ROUND(+'X-Ray'!E95,2)</f>
        <v>6.4</v>
      </c>
      <c r="F100" s="7">
        <f t="shared" si="3"/>
        <v>18362.97</v>
      </c>
      <c r="G100" s="2">
        <f>ROUND(+'X-Ray'!H195,0)</f>
        <v>123075</v>
      </c>
      <c r="H100" s="7">
        <f>ROUND(+'X-Ray'!E195,2)</f>
        <v>6.41</v>
      </c>
      <c r="I100" s="7">
        <f t="shared" si="4"/>
        <v>19200.47</v>
      </c>
      <c r="J100" s="7"/>
      <c r="K100" s="8">
        <f t="shared" si="5"/>
        <v>0.0456</v>
      </c>
    </row>
    <row r="101" spans="2:11" ht="12">
      <c r="B101">
        <f>+'X-Ray'!A96</f>
        <v>207</v>
      </c>
      <c r="C101" t="str">
        <f>+'X-Ray'!B96</f>
        <v>SKAGIT VALLEY HOSPITAL</v>
      </c>
      <c r="D101" s="2">
        <f>ROUND(+'X-Ray'!H96,0)</f>
        <v>539882</v>
      </c>
      <c r="E101" s="7">
        <f>ROUND(+'X-Ray'!E96,2)</f>
        <v>34.28</v>
      </c>
      <c r="F101" s="7">
        <f t="shared" si="3"/>
        <v>15749.18</v>
      </c>
      <c r="G101" s="2">
        <f>ROUND(+'X-Ray'!H196,0)</f>
        <v>703738</v>
      </c>
      <c r="H101" s="7">
        <f>ROUND(+'X-Ray'!E196,2)</f>
        <v>22.66</v>
      </c>
      <c r="I101" s="7">
        <f t="shared" si="4"/>
        <v>31056.4</v>
      </c>
      <c r="J101" s="7"/>
      <c r="K101" s="8">
        <f t="shared" si="5"/>
        <v>0.9719</v>
      </c>
    </row>
    <row r="102" spans="2:11" ht="12">
      <c r="B102">
        <f>+'X-Ray'!A97</f>
        <v>208</v>
      </c>
      <c r="C102" t="str">
        <f>+'X-Ray'!B97</f>
        <v>LEGACY SALMON CREEK HOSPITAL</v>
      </c>
      <c r="D102" s="2">
        <f>ROUND(+'X-Ray'!H97,0)</f>
        <v>379758</v>
      </c>
      <c r="E102" s="7">
        <f>ROUND(+'X-Ray'!E97,2)</f>
        <v>29.77</v>
      </c>
      <c r="F102" s="7">
        <f t="shared" si="3"/>
        <v>12756.4</v>
      </c>
      <c r="G102" s="2">
        <f>ROUND(+'X-Ray'!H197,0)</f>
        <v>410238</v>
      </c>
      <c r="H102" s="7">
        <f>ROUND(+'X-Ray'!E197,2)</f>
        <v>32.42</v>
      </c>
      <c r="I102" s="7">
        <f t="shared" si="4"/>
        <v>12653.86</v>
      </c>
      <c r="J102" s="7"/>
      <c r="K102" s="8">
        <f t="shared" si="5"/>
        <v>-0.008</v>
      </c>
    </row>
    <row r="103" spans="2:11" ht="12">
      <c r="B103">
        <f>+'X-Ray'!A98</f>
        <v>209</v>
      </c>
      <c r="C103" t="str">
        <f>+'X-Ray'!B98</f>
        <v>SAINT ANTHONY HOSPITAL</v>
      </c>
      <c r="D103" s="2">
        <f>ROUND(+'X-Ray'!H98,0)</f>
        <v>0</v>
      </c>
      <c r="E103" s="7">
        <f>ROUND(+'X-Ray'!E98,2)</f>
        <v>0</v>
      </c>
      <c r="F103" s="7">
        <f t="shared" si="3"/>
      </c>
      <c r="G103" s="2">
        <f>ROUND(+'X-Ray'!H198,0)</f>
        <v>105565</v>
      </c>
      <c r="H103" s="7">
        <f>ROUND(+'X-Ray'!E198,2)</f>
        <v>9.07</v>
      </c>
      <c r="I103" s="7">
        <f t="shared" si="4"/>
        <v>11638.92</v>
      </c>
      <c r="J103" s="7"/>
      <c r="K103" s="8">
        <f t="shared" si="5"/>
      </c>
    </row>
    <row r="104" spans="2:11" ht="12">
      <c r="B104">
        <f>+'X-Ray'!A99</f>
        <v>904</v>
      </c>
      <c r="C104" t="str">
        <f>+'X-Ray'!B99</f>
        <v>BHC FAIRFAX HOSPITAL</v>
      </c>
      <c r="D104" s="2">
        <f>ROUND(+'X-Ray'!H99,0)</f>
        <v>0</v>
      </c>
      <c r="E104" s="7">
        <f>ROUND(+'X-Ray'!E99,2)</f>
        <v>0</v>
      </c>
      <c r="F104" s="7">
        <f t="shared" si="3"/>
      </c>
      <c r="G104" s="2">
        <f>ROUND(+'X-Ray'!H199,0)</f>
        <v>0</v>
      </c>
      <c r="H104" s="7">
        <f>ROUND(+'X-Ray'!E199,2)</f>
        <v>0</v>
      </c>
      <c r="I104" s="7">
        <f t="shared" si="4"/>
      </c>
      <c r="J104" s="7"/>
      <c r="K104" s="8">
        <f t="shared" si="5"/>
      </c>
    </row>
    <row r="105" spans="2:11" ht="12">
      <c r="B105">
        <f>+'X-Ray'!A100</f>
        <v>915</v>
      </c>
      <c r="C105" t="str">
        <f>+'X-Ray'!B100</f>
        <v>LOURDES COUNSELING CENTER</v>
      </c>
      <c r="D105" s="2">
        <f>ROUND(+'X-Ray'!H100,0)</f>
        <v>0</v>
      </c>
      <c r="E105" s="7">
        <f>ROUND(+'X-Ray'!E100,2)</f>
        <v>0</v>
      </c>
      <c r="F105" s="7">
        <f t="shared" si="3"/>
      </c>
      <c r="G105" s="2">
        <f>ROUND(+'X-Ray'!H200,0)</f>
        <v>0</v>
      </c>
      <c r="H105" s="7">
        <f>ROUND(+'X-Ray'!E200,2)</f>
        <v>0</v>
      </c>
      <c r="I105" s="7">
        <f t="shared" si="4"/>
      </c>
      <c r="J105" s="7"/>
      <c r="K105" s="8">
        <f t="shared" si="5"/>
      </c>
    </row>
    <row r="106" spans="2:11" ht="12">
      <c r="B106">
        <f>+'X-Ray'!A101</f>
        <v>919</v>
      </c>
      <c r="C106" t="str">
        <f>+'X-Ray'!B101</f>
        <v>NAVOS</v>
      </c>
      <c r="D106" s="2">
        <f>ROUND(+'X-Ray'!H101,0)</f>
        <v>0</v>
      </c>
      <c r="E106" s="7">
        <f>ROUND(+'X-Ray'!E101,2)</f>
        <v>0</v>
      </c>
      <c r="F106" s="7">
        <f t="shared" si="3"/>
      </c>
      <c r="G106" s="2">
        <f>ROUND(+'X-Ray'!H201,0)</f>
        <v>0</v>
      </c>
      <c r="H106" s="7">
        <f>ROUND(+'X-Ray'!E201,2)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5" width="9.875" style="0" bestFit="1" customWidth="1"/>
    <col min="6" max="6" width="6.875" style="0" bestFit="1" customWidth="1"/>
    <col min="7" max="8" width="9.875" style="0" bestFit="1" customWidth="1"/>
    <col min="9" max="9" width="6.875" style="0" bestFit="1" customWidth="1"/>
    <col min="10" max="10" width="2.625" style="0" customWidth="1"/>
    <col min="11" max="11" width="8.125" style="0" bestFit="1" customWidth="1"/>
  </cols>
  <sheetData>
    <row r="1" spans="1:10" ht="12">
      <c r="A1" s="4" t="s">
        <v>28</v>
      </c>
      <c r="B1" s="5"/>
      <c r="C1" s="5"/>
      <c r="D1" s="5"/>
      <c r="E1" s="5"/>
      <c r="F1" s="5"/>
      <c r="G1" s="5"/>
      <c r="H1" s="5"/>
      <c r="I1" s="5"/>
      <c r="J1" s="5"/>
    </row>
    <row r="2" spans="1:11" ht="1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ht="12">
      <c r="A3" s="5"/>
      <c r="B3" s="5"/>
      <c r="C3" s="5"/>
      <c r="D3" s="5"/>
      <c r="E3" s="5"/>
      <c r="F3" s="4"/>
      <c r="G3" s="5"/>
      <c r="H3" s="5"/>
      <c r="I3" s="5"/>
      <c r="J3" s="5"/>
      <c r="K3">
        <v>278</v>
      </c>
    </row>
    <row r="4" spans="1:10" ht="1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0" ht="12">
      <c r="A5" s="4" t="s">
        <v>45</v>
      </c>
      <c r="B5" s="5"/>
      <c r="C5" s="5"/>
      <c r="D5" s="5"/>
      <c r="E5" s="5"/>
      <c r="F5" s="5"/>
      <c r="G5" s="5"/>
      <c r="H5" s="5"/>
      <c r="I5" s="5"/>
      <c r="J5" s="5"/>
    </row>
    <row r="7" spans="5:9" ht="12">
      <c r="E7" s="14">
        <f>ROUND(+'X-Ray'!D5,0)</f>
        <v>2008</v>
      </c>
      <c r="F7" s="3">
        <f>+E7</f>
        <v>2008</v>
      </c>
      <c r="G7" s="3"/>
      <c r="H7" s="1">
        <f>+F7+1</f>
        <v>2009</v>
      </c>
      <c r="I7" s="3">
        <f>+H7</f>
        <v>2009</v>
      </c>
    </row>
    <row r="8" spans="1:11" ht="12">
      <c r="A8" s="3"/>
      <c r="B8" s="3"/>
      <c r="C8" s="3"/>
      <c r="D8" s="1" t="s">
        <v>29</v>
      </c>
      <c r="F8" s="1" t="s">
        <v>2</v>
      </c>
      <c r="G8" s="1" t="s">
        <v>29</v>
      </c>
      <c r="I8" s="1" t="s">
        <v>2</v>
      </c>
      <c r="J8" s="1"/>
      <c r="K8" s="3" t="s">
        <v>67</v>
      </c>
    </row>
    <row r="9" spans="1:11" ht="12">
      <c r="A9" s="3"/>
      <c r="B9" s="3" t="s">
        <v>31</v>
      </c>
      <c r="C9" s="3" t="s">
        <v>32</v>
      </c>
      <c r="D9" s="1" t="s">
        <v>30</v>
      </c>
      <c r="E9" s="1" t="s">
        <v>4</v>
      </c>
      <c r="F9" s="1" t="s">
        <v>4</v>
      </c>
      <c r="G9" s="1" t="s">
        <v>30</v>
      </c>
      <c r="H9" s="1" t="s">
        <v>4</v>
      </c>
      <c r="I9" s="1" t="s">
        <v>4</v>
      </c>
      <c r="J9" s="1"/>
      <c r="K9" s="3" t="s">
        <v>68</v>
      </c>
    </row>
    <row r="10" spans="2:11" ht="12">
      <c r="B10">
        <f>+'X-Ray'!A5</f>
        <v>1</v>
      </c>
      <c r="C10" t="str">
        <f>+'X-Ray'!B5</f>
        <v>SWEDISH HEALTH SERVICES</v>
      </c>
      <c r="D10" s="2">
        <f>ROUND(+'X-Ray'!E5*2080,0)</f>
        <v>307840</v>
      </c>
      <c r="E10" s="2">
        <f>ROUND(+'X-Ray'!F5,0)</f>
        <v>554810</v>
      </c>
      <c r="F10" s="7">
        <f>IF(D10=0,"",IF(E10=0,"",ROUND(D10/E10,2)))</f>
        <v>0.55</v>
      </c>
      <c r="G10" s="2">
        <f>ROUND(+'X-Ray'!E105*2080,0)</f>
        <v>287040</v>
      </c>
      <c r="H10" s="2">
        <f>ROUND(+'X-Ray'!F105,0)</f>
        <v>502037</v>
      </c>
      <c r="I10" s="7">
        <f>IF(G10=0,"",IF(H10=0,"",ROUND(G10/H10,2)))</f>
        <v>0.57</v>
      </c>
      <c r="J10" s="7"/>
      <c r="K10" s="8">
        <f>IF(D10=0,"",IF(E10=0,"",IF(G10=0,"",IF(H10=0,"",ROUND(I10/F10-1,4)))))</f>
        <v>0.0364</v>
      </c>
    </row>
    <row r="11" spans="2:11" ht="12">
      <c r="B11">
        <f>+'X-Ray'!A6</f>
        <v>3</v>
      </c>
      <c r="C11" t="str">
        <f>+'X-Ray'!B6</f>
        <v>SWEDISH MEDICAL CENTER CHERRY HILL</v>
      </c>
      <c r="D11" s="2">
        <f>ROUND(+'X-Ray'!E6*2080,0)</f>
        <v>112320</v>
      </c>
      <c r="E11" s="2">
        <f>ROUND(+'X-Ray'!F6,0)</f>
        <v>703539</v>
      </c>
      <c r="F11" s="7">
        <f aca="true" t="shared" si="0" ref="F11:F74">IF(D11=0,"",IF(E11=0,"",ROUND(D11/E11,2)))</f>
        <v>0.16</v>
      </c>
      <c r="G11" s="2">
        <f>ROUND(+'X-Ray'!E106*2080,0)</f>
        <v>114400</v>
      </c>
      <c r="H11" s="2">
        <f>ROUND(+'X-Ray'!F106,0)</f>
        <v>732809</v>
      </c>
      <c r="I11" s="7">
        <f aca="true" t="shared" si="1" ref="I11:I74">IF(G11=0,"",IF(H11=0,"",ROUND(G11/H11,2)))</f>
        <v>0.16</v>
      </c>
      <c r="J11" s="7"/>
      <c r="K11" s="8">
        <f aca="true" t="shared" si="2" ref="K11:K74">IF(D11=0,"",IF(E11=0,"",IF(G11=0,"",IF(H11=0,"",ROUND(I11/F11-1,4)))))</f>
        <v>0</v>
      </c>
    </row>
    <row r="12" spans="2:11" ht="12">
      <c r="B12">
        <f>+'X-Ray'!A7</f>
        <v>8</v>
      </c>
      <c r="C12" t="str">
        <f>+'X-Ray'!B7</f>
        <v>KLICKITAT VALLEY HOSPITAL</v>
      </c>
      <c r="D12" s="2">
        <f>ROUND(+'X-Ray'!E7*2080,0)</f>
        <v>12896</v>
      </c>
      <c r="E12" s="2">
        <f>ROUND(+'X-Ray'!F7,0)</f>
        <v>4545</v>
      </c>
      <c r="F12" s="7">
        <f t="shared" si="0"/>
        <v>2.84</v>
      </c>
      <c r="G12" s="2">
        <f>ROUND(+'X-Ray'!E107*2080,0)</f>
        <v>14102</v>
      </c>
      <c r="H12" s="2">
        <f>ROUND(+'X-Ray'!F107,0)</f>
        <v>4431</v>
      </c>
      <c r="I12" s="7">
        <f t="shared" si="1"/>
        <v>3.18</v>
      </c>
      <c r="J12" s="7"/>
      <c r="K12" s="8">
        <f t="shared" si="2"/>
        <v>0.1197</v>
      </c>
    </row>
    <row r="13" spans="2:11" ht="12">
      <c r="B13">
        <f>+'X-Ray'!A8</f>
        <v>10</v>
      </c>
      <c r="C13" t="str">
        <f>+'X-Ray'!B8</f>
        <v>VIRGINIA MASON MEDICAL CENTER</v>
      </c>
      <c r="D13" s="2">
        <f>ROUND(+'X-Ray'!E8*2080,0)</f>
        <v>292947</v>
      </c>
      <c r="E13" s="2">
        <f>ROUND(+'X-Ray'!F8,0)</f>
        <v>175902</v>
      </c>
      <c r="F13" s="7">
        <f t="shared" si="0"/>
        <v>1.67</v>
      </c>
      <c r="G13" s="2">
        <f>ROUND(+'X-Ray'!E108*2080,0)</f>
        <v>290202</v>
      </c>
      <c r="H13" s="2">
        <f>ROUND(+'X-Ray'!F108,0)</f>
        <v>183371</v>
      </c>
      <c r="I13" s="7">
        <f t="shared" si="1"/>
        <v>1.58</v>
      </c>
      <c r="J13" s="7"/>
      <c r="K13" s="8">
        <f t="shared" si="2"/>
        <v>-0.0539</v>
      </c>
    </row>
    <row r="14" spans="2:11" ht="12">
      <c r="B14">
        <f>+'X-Ray'!A9</f>
        <v>14</v>
      </c>
      <c r="C14" t="str">
        <f>+'X-Ray'!B9</f>
        <v>SEATTLE CHILDRENS HOSPITAL</v>
      </c>
      <c r="D14" s="2">
        <f>ROUND(+'X-Ray'!E9*2080,0)</f>
        <v>136094</v>
      </c>
      <c r="E14" s="2">
        <f>ROUND(+'X-Ray'!F9,0)</f>
        <v>72645</v>
      </c>
      <c r="F14" s="7">
        <f t="shared" si="0"/>
        <v>1.87</v>
      </c>
      <c r="G14" s="2">
        <f>ROUND(+'X-Ray'!E109*2080,0)</f>
        <v>146723</v>
      </c>
      <c r="H14" s="2">
        <f>ROUND(+'X-Ray'!F109,0)</f>
        <v>76529</v>
      </c>
      <c r="I14" s="7">
        <f t="shared" si="1"/>
        <v>1.92</v>
      </c>
      <c r="J14" s="7"/>
      <c r="K14" s="8">
        <f t="shared" si="2"/>
        <v>0.0267</v>
      </c>
    </row>
    <row r="15" spans="2:11" ht="12">
      <c r="B15">
        <f>+'X-Ray'!A10</f>
        <v>20</v>
      </c>
      <c r="C15" t="str">
        <f>+'X-Ray'!B10</f>
        <v>GROUP HEALTH CENTRAL</v>
      </c>
      <c r="D15" s="2">
        <f>ROUND(+'X-Ray'!E10*2080,0)</f>
        <v>89003</v>
      </c>
      <c r="E15" s="2">
        <f>ROUND(+'X-Ray'!F10,0)</f>
        <v>5538</v>
      </c>
      <c r="F15" s="7">
        <f t="shared" si="0"/>
        <v>16.07</v>
      </c>
      <c r="G15" s="2">
        <f>ROUND(+'X-Ray'!E110*2080,0)</f>
        <v>0</v>
      </c>
      <c r="H15" s="2">
        <f>ROUND(+'X-Ray'!F110,0)</f>
        <v>0</v>
      </c>
      <c r="I15" s="7">
        <f t="shared" si="1"/>
      </c>
      <c r="J15" s="7"/>
      <c r="K15" s="8">
        <f t="shared" si="2"/>
      </c>
    </row>
    <row r="16" spans="2:11" ht="12">
      <c r="B16">
        <f>+'X-Ray'!A11</f>
        <v>21</v>
      </c>
      <c r="C16" t="str">
        <f>+'X-Ray'!B11</f>
        <v>NEWPORT COMMUNITY HOSPITAL</v>
      </c>
      <c r="D16" s="2">
        <f>ROUND(+'X-Ray'!E11*2080,0)</f>
        <v>17680</v>
      </c>
      <c r="E16" s="2">
        <f>ROUND(+'X-Ray'!F11,0)</f>
        <v>16990</v>
      </c>
      <c r="F16" s="7">
        <f t="shared" si="0"/>
        <v>1.04</v>
      </c>
      <c r="G16" s="2">
        <f>ROUND(+'X-Ray'!E111*2080,0)</f>
        <v>16224</v>
      </c>
      <c r="H16" s="2">
        <f>ROUND(+'X-Ray'!F111,0)</f>
        <v>12599</v>
      </c>
      <c r="I16" s="7">
        <f t="shared" si="1"/>
        <v>1.29</v>
      </c>
      <c r="J16" s="7"/>
      <c r="K16" s="8">
        <f t="shared" si="2"/>
        <v>0.2404</v>
      </c>
    </row>
    <row r="17" spans="2:11" ht="12">
      <c r="B17">
        <f>+'X-Ray'!A12</f>
        <v>22</v>
      </c>
      <c r="C17" t="str">
        <f>+'X-Ray'!B12</f>
        <v>LOURDES MEDICAL CENTER</v>
      </c>
      <c r="D17" s="2">
        <f>ROUND(+'X-Ray'!E12*2080,0)</f>
        <v>32510</v>
      </c>
      <c r="E17" s="2">
        <f>ROUND(+'X-Ray'!F12,0)</f>
        <v>37947</v>
      </c>
      <c r="F17" s="7">
        <f t="shared" si="0"/>
        <v>0.86</v>
      </c>
      <c r="G17" s="2">
        <f>ROUND(+'X-Ray'!E112*2080,0)</f>
        <v>37232</v>
      </c>
      <c r="H17" s="2">
        <f>ROUND(+'X-Ray'!F112,0)</f>
        <v>52987</v>
      </c>
      <c r="I17" s="7">
        <f t="shared" si="1"/>
        <v>0.7</v>
      </c>
      <c r="J17" s="7"/>
      <c r="K17" s="8">
        <f t="shared" si="2"/>
        <v>-0.186</v>
      </c>
    </row>
    <row r="18" spans="2:11" ht="12">
      <c r="B18">
        <f>+'X-Ray'!A13</f>
        <v>23</v>
      </c>
      <c r="C18" t="str">
        <f>+'X-Ray'!B13</f>
        <v>OKANOGAN-DOUGLAS DISTRICT HOSPITAL</v>
      </c>
      <c r="D18" s="2">
        <f>ROUND(+'X-Ray'!E13*2080,0)</f>
        <v>12334</v>
      </c>
      <c r="E18" s="2">
        <f>ROUND(+'X-Ray'!F13,0)</f>
        <v>6321</v>
      </c>
      <c r="F18" s="7">
        <f t="shared" si="0"/>
        <v>1.95</v>
      </c>
      <c r="G18" s="2">
        <f>ROUND(+'X-Ray'!E113*2080,0)</f>
        <v>13125</v>
      </c>
      <c r="H18" s="2">
        <f>ROUND(+'X-Ray'!F113,0)</f>
        <v>5784</v>
      </c>
      <c r="I18" s="7">
        <f t="shared" si="1"/>
        <v>2.27</v>
      </c>
      <c r="J18" s="7"/>
      <c r="K18" s="8">
        <f t="shared" si="2"/>
        <v>0.1641</v>
      </c>
    </row>
    <row r="19" spans="2:11" ht="12">
      <c r="B19">
        <f>+'X-Ray'!A14</f>
        <v>26</v>
      </c>
      <c r="C19" t="str">
        <f>+'X-Ray'!B14</f>
        <v>PEACEHEALTH SAINT JOHN MEDICAL CENTER</v>
      </c>
      <c r="D19" s="2">
        <f>ROUND(+'X-Ray'!E14*2080,0)</f>
        <v>120848</v>
      </c>
      <c r="E19" s="2">
        <f>ROUND(+'X-Ray'!F14,0)</f>
        <v>271336</v>
      </c>
      <c r="F19" s="7">
        <f t="shared" si="0"/>
        <v>0.45</v>
      </c>
      <c r="G19" s="2">
        <f>ROUND(+'X-Ray'!E114*2080,0)</f>
        <v>124072</v>
      </c>
      <c r="H19" s="2">
        <f>ROUND(+'X-Ray'!F114,0)</f>
        <v>172702</v>
      </c>
      <c r="I19" s="7">
        <f t="shared" si="1"/>
        <v>0.72</v>
      </c>
      <c r="J19" s="7"/>
      <c r="K19" s="8">
        <f t="shared" si="2"/>
        <v>0.6</v>
      </c>
    </row>
    <row r="20" spans="2:11" ht="12">
      <c r="B20">
        <f>+'X-Ray'!A15</f>
        <v>29</v>
      </c>
      <c r="C20" t="str">
        <f>+'X-Ray'!B15</f>
        <v>HARBORVIEW MEDICAL CENTER</v>
      </c>
      <c r="D20" s="2">
        <f>ROUND(+'X-Ray'!E15*2080,0)</f>
        <v>286166</v>
      </c>
      <c r="E20" s="2">
        <f>ROUND(+'X-Ray'!F15,0)</f>
        <v>364560</v>
      </c>
      <c r="F20" s="7">
        <f t="shared" si="0"/>
        <v>0.78</v>
      </c>
      <c r="G20" s="2">
        <f>ROUND(+'X-Ray'!E115*2080,0)</f>
        <v>299874</v>
      </c>
      <c r="H20" s="2">
        <f>ROUND(+'X-Ray'!F115,0)</f>
        <v>332150</v>
      </c>
      <c r="I20" s="7">
        <f t="shared" si="1"/>
        <v>0.9</v>
      </c>
      <c r="J20" s="7"/>
      <c r="K20" s="8">
        <f t="shared" si="2"/>
        <v>0.1538</v>
      </c>
    </row>
    <row r="21" spans="2:11" ht="12">
      <c r="B21">
        <f>+'X-Ray'!A16</f>
        <v>32</v>
      </c>
      <c r="C21" t="str">
        <f>+'X-Ray'!B16</f>
        <v>SAINT JOSEPH MEDICAL CENTER</v>
      </c>
      <c r="D21" s="2">
        <f>ROUND(+'X-Ray'!E16*2080,0)</f>
        <v>205920</v>
      </c>
      <c r="E21" s="2">
        <f>ROUND(+'X-Ray'!F16,0)</f>
        <v>275260</v>
      </c>
      <c r="F21" s="7">
        <f t="shared" si="0"/>
        <v>0.75</v>
      </c>
      <c r="G21" s="2">
        <f>ROUND(+'X-Ray'!E116*2080,0)</f>
        <v>189280</v>
      </c>
      <c r="H21" s="2">
        <f>ROUND(+'X-Ray'!F116,0)</f>
        <v>326279</v>
      </c>
      <c r="I21" s="7">
        <f t="shared" si="1"/>
        <v>0.58</v>
      </c>
      <c r="J21" s="7"/>
      <c r="K21" s="8">
        <f t="shared" si="2"/>
        <v>-0.2267</v>
      </c>
    </row>
    <row r="22" spans="2:11" ht="12">
      <c r="B22">
        <f>+'X-Ray'!A17</f>
        <v>35</v>
      </c>
      <c r="C22" t="str">
        <f>+'X-Ray'!B17</f>
        <v>ENUMCLAW REGIONAL HOSPITAL</v>
      </c>
      <c r="D22" s="2">
        <f>ROUND(+'X-Ray'!E17*2080,0)</f>
        <v>27810</v>
      </c>
      <c r="E22" s="2">
        <f>ROUND(+'X-Ray'!F17,0)</f>
        <v>20816</v>
      </c>
      <c r="F22" s="7">
        <f t="shared" si="0"/>
        <v>1.34</v>
      </c>
      <c r="G22" s="2">
        <f>ROUND(+'X-Ray'!E117*2080,0)</f>
        <v>35110</v>
      </c>
      <c r="H22" s="2">
        <f>ROUND(+'X-Ray'!F117,0)</f>
        <v>21100</v>
      </c>
      <c r="I22" s="7">
        <f t="shared" si="1"/>
        <v>1.66</v>
      </c>
      <c r="J22" s="7"/>
      <c r="K22" s="8">
        <f t="shared" si="2"/>
        <v>0.2388</v>
      </c>
    </row>
    <row r="23" spans="2:11" ht="12">
      <c r="B23">
        <f>+'X-Ray'!A18</f>
        <v>37</v>
      </c>
      <c r="C23" t="str">
        <f>+'X-Ray'!B18</f>
        <v>DEACONESS MEDICAL CENTER</v>
      </c>
      <c r="D23" s="2">
        <f>ROUND(+'X-Ray'!E18*2080,0)</f>
        <v>85530</v>
      </c>
      <c r="E23" s="2">
        <f>ROUND(+'X-Ray'!F18,0)</f>
        <v>57432</v>
      </c>
      <c r="F23" s="7">
        <f t="shared" si="0"/>
        <v>1.49</v>
      </c>
      <c r="G23" s="2">
        <f>ROUND(+'X-Ray'!E118*2080,0)</f>
        <v>68203</v>
      </c>
      <c r="H23" s="2">
        <f>ROUND(+'X-Ray'!F118,0)</f>
        <v>55059</v>
      </c>
      <c r="I23" s="7">
        <f t="shared" si="1"/>
        <v>1.24</v>
      </c>
      <c r="J23" s="7"/>
      <c r="K23" s="8">
        <f t="shared" si="2"/>
        <v>-0.1678</v>
      </c>
    </row>
    <row r="24" spans="2:11" ht="12">
      <c r="B24">
        <f>+'X-Ray'!A19</f>
        <v>38</v>
      </c>
      <c r="C24" t="str">
        <f>+'X-Ray'!B19</f>
        <v>OLYMPIC MEDICAL CENTER</v>
      </c>
      <c r="D24" s="2">
        <f>ROUND(+'X-Ray'!E19*2080,0)</f>
        <v>126880</v>
      </c>
      <c r="E24" s="2">
        <f>ROUND(+'X-Ray'!F19,0)</f>
        <v>43976</v>
      </c>
      <c r="F24" s="7">
        <f t="shared" si="0"/>
        <v>2.89</v>
      </c>
      <c r="G24" s="2">
        <f>ROUND(+'X-Ray'!E119*2080,0)</f>
        <v>123760</v>
      </c>
      <c r="H24" s="2">
        <f>ROUND(+'X-Ray'!F119,0)</f>
        <v>18083</v>
      </c>
      <c r="I24" s="7">
        <f t="shared" si="1"/>
        <v>6.84</v>
      </c>
      <c r="J24" s="7"/>
      <c r="K24" s="8">
        <f t="shared" si="2"/>
        <v>1.3668</v>
      </c>
    </row>
    <row r="25" spans="2:11" ht="12">
      <c r="B25">
        <f>+'X-Ray'!A20</f>
        <v>39</v>
      </c>
      <c r="C25" t="str">
        <f>+'X-Ray'!B20</f>
        <v>KENNEWICK GENERAL HOSPITAL</v>
      </c>
      <c r="D25" s="2">
        <f>ROUND(+'X-Ray'!E20*2080,0)</f>
        <v>64480</v>
      </c>
      <c r="E25" s="2">
        <f>ROUND(+'X-Ray'!F20,0)</f>
        <v>52100</v>
      </c>
      <c r="F25" s="7">
        <f t="shared" si="0"/>
        <v>1.24</v>
      </c>
      <c r="G25" s="2">
        <f>ROUND(+'X-Ray'!E120*2080,0)</f>
        <v>65104</v>
      </c>
      <c r="H25" s="2">
        <f>ROUND(+'X-Ray'!F120,0)</f>
        <v>53839</v>
      </c>
      <c r="I25" s="7">
        <f t="shared" si="1"/>
        <v>1.21</v>
      </c>
      <c r="J25" s="7"/>
      <c r="K25" s="8">
        <f t="shared" si="2"/>
        <v>-0.0242</v>
      </c>
    </row>
    <row r="26" spans="2:11" ht="12">
      <c r="B26">
        <f>+'X-Ray'!A21</f>
        <v>43</v>
      </c>
      <c r="C26" t="str">
        <f>+'X-Ray'!B21</f>
        <v>WALLA WALLA GENERAL HOSPITAL</v>
      </c>
      <c r="D26" s="2">
        <f>ROUND(+'X-Ray'!E21*2080,0)</f>
        <v>27290</v>
      </c>
      <c r="E26" s="2">
        <f>ROUND(+'X-Ray'!F21,0)</f>
        <v>120864</v>
      </c>
      <c r="F26" s="7">
        <f t="shared" si="0"/>
        <v>0.23</v>
      </c>
      <c r="G26" s="2">
        <f>ROUND(+'X-Ray'!E121*2080,0)</f>
        <v>27435</v>
      </c>
      <c r="H26" s="2">
        <f>ROUND(+'X-Ray'!F121,0)</f>
        <v>122056</v>
      </c>
      <c r="I26" s="7">
        <f t="shared" si="1"/>
        <v>0.22</v>
      </c>
      <c r="J26" s="7"/>
      <c r="K26" s="8">
        <f t="shared" si="2"/>
        <v>-0.0435</v>
      </c>
    </row>
    <row r="27" spans="2:11" ht="12">
      <c r="B27">
        <f>+'X-Ray'!A22</f>
        <v>45</v>
      </c>
      <c r="C27" t="str">
        <f>+'X-Ray'!B22</f>
        <v>COLUMBIA BASIN HOSPITAL</v>
      </c>
      <c r="D27" s="2">
        <f>ROUND(+'X-Ray'!E22*2080,0)</f>
        <v>9194</v>
      </c>
      <c r="E27" s="2">
        <f>ROUND(+'X-Ray'!F22,0)</f>
        <v>6878</v>
      </c>
      <c r="F27" s="7">
        <f t="shared" si="0"/>
        <v>1.34</v>
      </c>
      <c r="G27" s="2">
        <f>ROUND(+'X-Ray'!E122*2080,0)</f>
        <v>9256</v>
      </c>
      <c r="H27" s="2">
        <f>ROUND(+'X-Ray'!F122,0)</f>
        <v>7826</v>
      </c>
      <c r="I27" s="7">
        <f t="shared" si="1"/>
        <v>1.18</v>
      </c>
      <c r="J27" s="7"/>
      <c r="K27" s="8">
        <f t="shared" si="2"/>
        <v>-0.1194</v>
      </c>
    </row>
    <row r="28" spans="2:11" ht="12">
      <c r="B28">
        <f>+'X-Ray'!A23</f>
        <v>46</v>
      </c>
      <c r="C28" t="str">
        <f>+'X-Ray'!B23</f>
        <v>PROSSER MEMORIAL HOSPITAL</v>
      </c>
      <c r="D28" s="2">
        <f>ROUND(+'X-Ray'!E23*2080,0)</f>
        <v>21362</v>
      </c>
      <c r="E28" s="2">
        <f>ROUND(+'X-Ray'!F23,0)</f>
        <v>33665</v>
      </c>
      <c r="F28" s="7">
        <f t="shared" si="0"/>
        <v>0.63</v>
      </c>
      <c r="G28" s="2">
        <f>ROUND(+'X-Ray'!E123*2080,0)</f>
        <v>24045</v>
      </c>
      <c r="H28" s="2">
        <f>ROUND(+'X-Ray'!F123,0)</f>
        <v>30771</v>
      </c>
      <c r="I28" s="7">
        <f t="shared" si="1"/>
        <v>0.78</v>
      </c>
      <c r="J28" s="7"/>
      <c r="K28" s="8">
        <f t="shared" si="2"/>
        <v>0.2381</v>
      </c>
    </row>
    <row r="29" spans="2:11" ht="12">
      <c r="B29">
        <f>+'X-Ray'!A24</f>
        <v>50</v>
      </c>
      <c r="C29" t="str">
        <f>+'X-Ray'!B24</f>
        <v>PROVIDENCE SAINT MARY MEDICAL CENTER</v>
      </c>
      <c r="D29" s="2">
        <f>ROUND(+'X-Ray'!E24*2080,0)</f>
        <v>63419</v>
      </c>
      <c r="E29" s="2">
        <f>ROUND(+'X-Ray'!F24,0)</f>
        <v>28935</v>
      </c>
      <c r="F29" s="7">
        <f t="shared" si="0"/>
        <v>2.19</v>
      </c>
      <c r="G29" s="2">
        <f>ROUND(+'X-Ray'!E124*2080,0)</f>
        <v>65728</v>
      </c>
      <c r="H29" s="2">
        <f>ROUND(+'X-Ray'!F124,0)</f>
        <v>41418</v>
      </c>
      <c r="I29" s="7">
        <f t="shared" si="1"/>
        <v>1.59</v>
      </c>
      <c r="J29" s="7"/>
      <c r="K29" s="8">
        <f t="shared" si="2"/>
        <v>-0.274</v>
      </c>
    </row>
    <row r="30" spans="2:11" ht="12">
      <c r="B30">
        <f>+'X-Ray'!A25</f>
        <v>54</v>
      </c>
      <c r="C30" t="str">
        <f>+'X-Ray'!B25</f>
        <v>FORKS COMMUNITY HOSPITAL</v>
      </c>
      <c r="D30" s="2">
        <f>ROUND(+'X-Ray'!E25*2080,0)</f>
        <v>13312</v>
      </c>
      <c r="E30" s="2">
        <f>ROUND(+'X-Ray'!F25,0)</f>
        <v>6074</v>
      </c>
      <c r="F30" s="7">
        <f t="shared" si="0"/>
        <v>2.19</v>
      </c>
      <c r="G30" s="2">
        <f>ROUND(+'X-Ray'!E125*2080,0)</f>
        <v>12064</v>
      </c>
      <c r="H30" s="2">
        <f>ROUND(+'X-Ray'!F125,0)</f>
        <v>2782</v>
      </c>
      <c r="I30" s="7">
        <f t="shared" si="1"/>
        <v>4.34</v>
      </c>
      <c r="J30" s="7"/>
      <c r="K30" s="8">
        <f t="shared" si="2"/>
        <v>0.9817</v>
      </c>
    </row>
    <row r="31" spans="2:11" ht="12">
      <c r="B31">
        <f>+'X-Ray'!A26</f>
        <v>56</v>
      </c>
      <c r="C31" t="str">
        <f>+'X-Ray'!B26</f>
        <v>WILLAPA HARBOR HOSPITAL</v>
      </c>
      <c r="D31" s="2">
        <f>ROUND(+'X-Ray'!E26*2080,0)</f>
        <v>15309</v>
      </c>
      <c r="E31" s="2">
        <f>ROUND(+'X-Ray'!F26,0)</f>
        <v>6945</v>
      </c>
      <c r="F31" s="7">
        <f t="shared" si="0"/>
        <v>2.2</v>
      </c>
      <c r="G31" s="2">
        <f>ROUND(+'X-Ray'!E126*2080,0)</f>
        <v>12667</v>
      </c>
      <c r="H31" s="2">
        <f>ROUND(+'X-Ray'!F126,0)</f>
        <v>6480</v>
      </c>
      <c r="I31" s="7">
        <f t="shared" si="1"/>
        <v>1.95</v>
      </c>
      <c r="J31" s="7"/>
      <c r="K31" s="8">
        <f t="shared" si="2"/>
        <v>-0.1136</v>
      </c>
    </row>
    <row r="32" spans="2:11" ht="12">
      <c r="B32">
        <f>+'X-Ray'!A27</f>
        <v>58</v>
      </c>
      <c r="C32" t="str">
        <f>+'X-Ray'!B27</f>
        <v>YAKIMA VALLEY MEMORIAL HOSPITAL</v>
      </c>
      <c r="D32" s="2">
        <f>ROUND(+'X-Ray'!E27*2080,0)</f>
        <v>129314</v>
      </c>
      <c r="E32" s="2">
        <f>ROUND(+'X-Ray'!F27,0)</f>
        <v>1536238</v>
      </c>
      <c r="F32" s="7">
        <f t="shared" si="0"/>
        <v>0.08</v>
      </c>
      <c r="G32" s="2">
        <f>ROUND(+'X-Ray'!E127*2080,0)</f>
        <v>129022</v>
      </c>
      <c r="H32" s="2">
        <f>ROUND(+'X-Ray'!F127,0)</f>
        <v>1346069</v>
      </c>
      <c r="I32" s="7">
        <f t="shared" si="1"/>
        <v>0.1</v>
      </c>
      <c r="J32" s="7"/>
      <c r="K32" s="8">
        <f t="shared" si="2"/>
        <v>0.25</v>
      </c>
    </row>
    <row r="33" spans="2:11" ht="12">
      <c r="B33">
        <f>+'X-Ray'!A28</f>
        <v>63</v>
      </c>
      <c r="C33" t="str">
        <f>+'X-Ray'!B28</f>
        <v>GRAYS HARBOR COMMUNITY HOSPITAL</v>
      </c>
      <c r="D33" s="2">
        <f>ROUND(+'X-Ray'!E28*2080,0)</f>
        <v>53102</v>
      </c>
      <c r="E33" s="2">
        <f>ROUND(+'X-Ray'!F28,0)</f>
        <v>74800</v>
      </c>
      <c r="F33" s="7">
        <f t="shared" si="0"/>
        <v>0.71</v>
      </c>
      <c r="G33" s="2">
        <f>ROUND(+'X-Ray'!E128*2080,0)</f>
        <v>52957</v>
      </c>
      <c r="H33" s="2">
        <f>ROUND(+'X-Ray'!F128,0)</f>
        <v>77937</v>
      </c>
      <c r="I33" s="7">
        <f t="shared" si="1"/>
        <v>0.68</v>
      </c>
      <c r="J33" s="7"/>
      <c r="K33" s="8">
        <f t="shared" si="2"/>
        <v>-0.0423</v>
      </c>
    </row>
    <row r="34" spans="2:11" ht="12">
      <c r="B34">
        <f>+'X-Ray'!A29</f>
        <v>78</v>
      </c>
      <c r="C34" t="str">
        <f>+'X-Ray'!B29</f>
        <v>SAMARITAN HOSPITAL</v>
      </c>
      <c r="D34" s="2">
        <f>ROUND(+'X-Ray'!E29*2080,0)</f>
        <v>46093</v>
      </c>
      <c r="E34" s="2">
        <f>ROUND(+'X-Ray'!F29,0)</f>
        <v>50444</v>
      </c>
      <c r="F34" s="7">
        <f t="shared" si="0"/>
        <v>0.91</v>
      </c>
      <c r="G34" s="2">
        <f>ROUND(+'X-Ray'!E129*2080,0)</f>
        <v>45614</v>
      </c>
      <c r="H34" s="2">
        <f>ROUND(+'X-Ray'!F129,0)</f>
        <v>53185</v>
      </c>
      <c r="I34" s="7">
        <f t="shared" si="1"/>
        <v>0.86</v>
      </c>
      <c r="J34" s="7"/>
      <c r="K34" s="8">
        <f t="shared" si="2"/>
        <v>-0.0549</v>
      </c>
    </row>
    <row r="35" spans="2:11" ht="12">
      <c r="B35">
        <f>+'X-Ray'!A30</f>
        <v>79</v>
      </c>
      <c r="C35" t="str">
        <f>+'X-Ray'!B30</f>
        <v>OCEAN BEACH HOSPITAL</v>
      </c>
      <c r="D35" s="2">
        <f>ROUND(+'X-Ray'!E30*2080,0)</f>
        <v>17805</v>
      </c>
      <c r="E35" s="2">
        <f>ROUND(+'X-Ray'!F30,0)</f>
        <v>0</v>
      </c>
      <c r="F35" s="7">
        <f t="shared" si="0"/>
      </c>
      <c r="G35" s="2">
        <f>ROUND(+'X-Ray'!E130*2080,0)</f>
        <v>16432</v>
      </c>
      <c r="H35" s="2">
        <f>ROUND(+'X-Ray'!F130,0)</f>
        <v>0</v>
      </c>
      <c r="I35" s="7">
        <f t="shared" si="1"/>
      </c>
      <c r="J35" s="7"/>
      <c r="K35" s="8">
        <f t="shared" si="2"/>
      </c>
    </row>
    <row r="36" spans="2:11" ht="12">
      <c r="B36">
        <f>+'X-Ray'!A31</f>
        <v>80</v>
      </c>
      <c r="C36" t="str">
        <f>+'X-Ray'!B31</f>
        <v>ODESSA MEMORIAL HOSPITAL</v>
      </c>
      <c r="D36" s="2">
        <f>ROUND(+'X-Ray'!E31*2080,0)</f>
        <v>1830</v>
      </c>
      <c r="E36" s="2">
        <f>ROUND(+'X-Ray'!F31,0)</f>
        <v>741</v>
      </c>
      <c r="F36" s="7">
        <f t="shared" si="0"/>
        <v>2.47</v>
      </c>
      <c r="G36" s="2">
        <f>ROUND(+'X-Ray'!E131*2080,0)</f>
        <v>1810</v>
      </c>
      <c r="H36" s="2">
        <f>ROUND(+'X-Ray'!F131,0)</f>
        <v>795</v>
      </c>
      <c r="I36" s="7">
        <f t="shared" si="1"/>
        <v>2.28</v>
      </c>
      <c r="J36" s="7"/>
      <c r="K36" s="8">
        <f t="shared" si="2"/>
        <v>-0.0769</v>
      </c>
    </row>
    <row r="37" spans="2:11" ht="12">
      <c r="B37">
        <f>+'X-Ray'!A32</f>
        <v>81</v>
      </c>
      <c r="C37" t="str">
        <f>+'X-Ray'!B32</f>
        <v>GOOD SAMARITAN HOSPITAL</v>
      </c>
      <c r="D37" s="2">
        <f>ROUND(+'X-Ray'!E32*2080,0)</f>
        <v>82160</v>
      </c>
      <c r="E37" s="2">
        <f>ROUND(+'X-Ray'!F32,0)</f>
        <v>53837</v>
      </c>
      <c r="F37" s="7">
        <f t="shared" si="0"/>
        <v>1.53</v>
      </c>
      <c r="G37" s="2">
        <f>ROUND(+'X-Ray'!E132*2080,0)</f>
        <v>89419</v>
      </c>
      <c r="H37" s="2">
        <f>ROUND(+'X-Ray'!F132,0)</f>
        <v>71176</v>
      </c>
      <c r="I37" s="7">
        <f t="shared" si="1"/>
        <v>1.26</v>
      </c>
      <c r="J37" s="7"/>
      <c r="K37" s="8">
        <f t="shared" si="2"/>
        <v>-0.1765</v>
      </c>
    </row>
    <row r="38" spans="2:11" ht="12">
      <c r="B38">
        <f>+'X-Ray'!A33</f>
        <v>82</v>
      </c>
      <c r="C38" t="str">
        <f>+'X-Ray'!B33</f>
        <v>GARFIELD COUNTY MEMORIAL HOSPITAL</v>
      </c>
      <c r="D38" s="2">
        <f>ROUND(+'X-Ray'!E33*2080,0)</f>
        <v>312</v>
      </c>
      <c r="E38" s="2">
        <f>ROUND(+'X-Ray'!F33,0)</f>
        <v>567</v>
      </c>
      <c r="F38" s="7">
        <f t="shared" si="0"/>
        <v>0.55</v>
      </c>
      <c r="G38" s="2">
        <f>ROUND(+'X-Ray'!E133*2080,0)</f>
        <v>1955</v>
      </c>
      <c r="H38" s="2">
        <f>ROUND(+'X-Ray'!F133,0)</f>
        <v>817</v>
      </c>
      <c r="I38" s="7">
        <f t="shared" si="1"/>
        <v>2.39</v>
      </c>
      <c r="J38" s="7"/>
      <c r="K38" s="8">
        <f t="shared" si="2"/>
        <v>3.3455</v>
      </c>
    </row>
    <row r="39" spans="2:11" ht="12">
      <c r="B39">
        <f>+'X-Ray'!A34</f>
        <v>84</v>
      </c>
      <c r="C39" t="str">
        <f>+'X-Ray'!B34</f>
        <v>PROVIDENCE REGIONAL MEDICAL CENTER EVERETT</v>
      </c>
      <c r="D39" s="2">
        <f>ROUND(+'X-Ray'!E34*2080,0)</f>
        <v>69992</v>
      </c>
      <c r="E39" s="2">
        <f>ROUND(+'X-Ray'!F34,0)</f>
        <v>52017</v>
      </c>
      <c r="F39" s="7">
        <f t="shared" si="0"/>
        <v>1.35</v>
      </c>
      <c r="G39" s="2">
        <f>ROUND(+'X-Ray'!E134*2080,0)</f>
        <v>212992</v>
      </c>
      <c r="H39" s="2">
        <f>ROUND(+'X-Ray'!F134,0)</f>
        <v>189314</v>
      </c>
      <c r="I39" s="7">
        <f t="shared" si="1"/>
        <v>1.13</v>
      </c>
      <c r="J39" s="7"/>
      <c r="K39" s="8">
        <f t="shared" si="2"/>
        <v>-0.163</v>
      </c>
    </row>
    <row r="40" spans="2:11" ht="12">
      <c r="B40">
        <f>+'X-Ray'!A35</f>
        <v>85</v>
      </c>
      <c r="C40" t="str">
        <f>+'X-Ray'!B35</f>
        <v>JEFFERSON HEALTHCARE HOSPITAL</v>
      </c>
      <c r="D40" s="2">
        <f>ROUND(+'X-Ray'!E35*2080,0)</f>
        <v>27830</v>
      </c>
      <c r="E40" s="2">
        <f>ROUND(+'X-Ray'!F35,0)</f>
        <v>99827</v>
      </c>
      <c r="F40" s="7">
        <f t="shared" si="0"/>
        <v>0.28</v>
      </c>
      <c r="G40" s="2">
        <f>ROUND(+'X-Ray'!E135*2080,0)</f>
        <v>29765</v>
      </c>
      <c r="H40" s="2">
        <f>ROUND(+'X-Ray'!F135,0)</f>
        <v>96702</v>
      </c>
      <c r="I40" s="7">
        <f t="shared" si="1"/>
        <v>0.31</v>
      </c>
      <c r="J40" s="7"/>
      <c r="K40" s="8">
        <f t="shared" si="2"/>
        <v>0.1071</v>
      </c>
    </row>
    <row r="41" spans="2:11" ht="12">
      <c r="B41">
        <f>+'X-Ray'!A36</f>
        <v>96</v>
      </c>
      <c r="C41" t="str">
        <f>+'X-Ray'!B36</f>
        <v>SKYLINE HOSPITAL</v>
      </c>
      <c r="D41" s="2">
        <f>ROUND(+'X-Ray'!E36*2080,0)</f>
        <v>13291</v>
      </c>
      <c r="E41" s="2">
        <f>ROUND(+'X-Ray'!F36,0)</f>
        <v>24042</v>
      </c>
      <c r="F41" s="7">
        <f t="shared" si="0"/>
        <v>0.55</v>
      </c>
      <c r="G41" s="2">
        <f>ROUND(+'X-Ray'!E136*2080,0)</f>
        <v>14248</v>
      </c>
      <c r="H41" s="2">
        <f>ROUND(+'X-Ray'!F136,0)</f>
        <v>26740</v>
      </c>
      <c r="I41" s="7">
        <f t="shared" si="1"/>
        <v>0.53</v>
      </c>
      <c r="J41" s="7"/>
      <c r="K41" s="8">
        <f t="shared" si="2"/>
        <v>-0.0364</v>
      </c>
    </row>
    <row r="42" spans="2:11" ht="12">
      <c r="B42">
        <f>+'X-Ray'!A37</f>
        <v>102</v>
      </c>
      <c r="C42" t="str">
        <f>+'X-Ray'!B37</f>
        <v>YAKIMA REGIONAL MEDICAL AND CARDIAC CENTER</v>
      </c>
      <c r="D42" s="2">
        <f>ROUND(+'X-Ray'!E37*2080,0)</f>
        <v>41059</v>
      </c>
      <c r="E42" s="2">
        <f>ROUND(+'X-Ray'!F37,0)</f>
        <v>28858</v>
      </c>
      <c r="F42" s="7">
        <f t="shared" si="0"/>
        <v>1.42</v>
      </c>
      <c r="G42" s="2">
        <f>ROUND(+'X-Ray'!E137*2080,0)</f>
        <v>40518</v>
      </c>
      <c r="H42" s="2">
        <f>ROUND(+'X-Ray'!F137,0)</f>
        <v>25524</v>
      </c>
      <c r="I42" s="7">
        <f t="shared" si="1"/>
        <v>1.59</v>
      </c>
      <c r="J42" s="7"/>
      <c r="K42" s="8">
        <f t="shared" si="2"/>
        <v>0.1197</v>
      </c>
    </row>
    <row r="43" spans="2:11" ht="12">
      <c r="B43">
        <f>+'X-Ray'!A38</f>
        <v>104</v>
      </c>
      <c r="C43" t="str">
        <f>+'X-Ray'!B38</f>
        <v>VALLEY GENERAL HOSPITAL</v>
      </c>
      <c r="D43" s="2">
        <f>ROUND(+'X-Ray'!E38*2080,0)</f>
        <v>41954</v>
      </c>
      <c r="E43" s="2">
        <f>ROUND(+'X-Ray'!F38,0)</f>
        <v>32503</v>
      </c>
      <c r="F43" s="7">
        <f t="shared" si="0"/>
        <v>1.29</v>
      </c>
      <c r="G43" s="2">
        <f>ROUND(+'X-Ray'!E138*2080,0)</f>
        <v>41392</v>
      </c>
      <c r="H43" s="2">
        <f>ROUND(+'X-Ray'!F138,0)</f>
        <v>27242</v>
      </c>
      <c r="I43" s="7">
        <f t="shared" si="1"/>
        <v>1.52</v>
      </c>
      <c r="J43" s="7"/>
      <c r="K43" s="8">
        <f t="shared" si="2"/>
        <v>0.1783</v>
      </c>
    </row>
    <row r="44" spans="2:11" ht="12">
      <c r="B44">
        <f>+'X-Ray'!A39</f>
        <v>106</v>
      </c>
      <c r="C44" t="str">
        <f>+'X-Ray'!B39</f>
        <v>CASCADE VALLEY HOSPITAL</v>
      </c>
      <c r="D44" s="2">
        <f>ROUND(+'X-Ray'!E39*2080,0)</f>
        <v>31387</v>
      </c>
      <c r="E44" s="2">
        <f>ROUND(+'X-Ray'!F39,0)</f>
        <v>174982</v>
      </c>
      <c r="F44" s="7">
        <f t="shared" si="0"/>
        <v>0.18</v>
      </c>
      <c r="G44" s="2">
        <f>ROUND(+'X-Ray'!E139*2080,0)</f>
        <v>32136</v>
      </c>
      <c r="H44" s="2">
        <f>ROUND(+'X-Ray'!F139,0)</f>
        <v>183750</v>
      </c>
      <c r="I44" s="7">
        <f t="shared" si="1"/>
        <v>0.17</v>
      </c>
      <c r="J44" s="7"/>
      <c r="K44" s="8">
        <f t="shared" si="2"/>
        <v>-0.0556</v>
      </c>
    </row>
    <row r="45" spans="2:11" ht="12">
      <c r="B45">
        <f>+'X-Ray'!A40</f>
        <v>107</v>
      </c>
      <c r="C45" t="str">
        <f>+'X-Ray'!B40</f>
        <v>NORTH VALLEY HOSPITAL</v>
      </c>
      <c r="D45" s="2">
        <f>ROUND(+'X-Ray'!E40*2080,0)</f>
        <v>16910</v>
      </c>
      <c r="E45" s="2">
        <f>ROUND(+'X-Ray'!F40,0)</f>
        <v>16833</v>
      </c>
      <c r="F45" s="7">
        <f t="shared" si="0"/>
        <v>1</v>
      </c>
      <c r="G45" s="2">
        <f>ROUND(+'X-Ray'!E140*2080,0)</f>
        <v>13520</v>
      </c>
      <c r="H45" s="2">
        <f>ROUND(+'X-Ray'!F140,0)</f>
        <v>17739</v>
      </c>
      <c r="I45" s="7">
        <f t="shared" si="1"/>
        <v>0.76</v>
      </c>
      <c r="J45" s="7"/>
      <c r="K45" s="8">
        <f t="shared" si="2"/>
        <v>-0.24</v>
      </c>
    </row>
    <row r="46" spans="2:11" ht="12">
      <c r="B46">
        <f>+'X-Ray'!A41</f>
        <v>108</v>
      </c>
      <c r="C46" t="str">
        <f>+'X-Ray'!B41</f>
        <v>TRI-STATE MEMORIAL HOSPITAL</v>
      </c>
      <c r="D46" s="2">
        <f>ROUND(+'X-Ray'!E41*2080,0)</f>
        <v>42619</v>
      </c>
      <c r="E46" s="2">
        <f>ROUND(+'X-Ray'!F41,0)</f>
        <v>203641</v>
      </c>
      <c r="F46" s="7">
        <f t="shared" si="0"/>
        <v>0.21</v>
      </c>
      <c r="G46" s="2">
        <f>ROUND(+'X-Ray'!E141*2080,0)</f>
        <v>0</v>
      </c>
      <c r="H46" s="2">
        <f>ROUND(+'X-Ray'!F141,0)</f>
        <v>0</v>
      </c>
      <c r="I46" s="7">
        <f t="shared" si="1"/>
      </c>
      <c r="J46" s="7"/>
      <c r="K46" s="8">
        <f t="shared" si="2"/>
      </c>
    </row>
    <row r="47" spans="2:11" ht="12">
      <c r="B47">
        <f>+'X-Ray'!A42</f>
        <v>111</v>
      </c>
      <c r="C47" t="str">
        <f>+'X-Ray'!B42</f>
        <v>EAST ADAMS RURAL HOSPITAL</v>
      </c>
      <c r="D47" s="2">
        <f>ROUND(+'X-Ray'!E42*2080,0)</f>
        <v>3744</v>
      </c>
      <c r="E47" s="2">
        <f>ROUND(+'X-Ray'!F42,0)</f>
        <v>10895</v>
      </c>
      <c r="F47" s="7">
        <f t="shared" si="0"/>
        <v>0.34</v>
      </c>
      <c r="G47" s="2">
        <f>ROUND(+'X-Ray'!E142*2080,0)</f>
        <v>5242</v>
      </c>
      <c r="H47" s="2">
        <f>ROUND(+'X-Ray'!F142,0)</f>
        <v>10604</v>
      </c>
      <c r="I47" s="7">
        <f t="shared" si="1"/>
        <v>0.49</v>
      </c>
      <c r="J47" s="7"/>
      <c r="K47" s="8">
        <f t="shared" si="2"/>
        <v>0.4412</v>
      </c>
    </row>
    <row r="48" spans="2:11" ht="12">
      <c r="B48">
        <f>+'X-Ray'!A43</f>
        <v>125</v>
      </c>
      <c r="C48" t="str">
        <f>+'X-Ray'!B43</f>
        <v>OTHELLO COMMUNITY HOSPITAL</v>
      </c>
      <c r="D48" s="2">
        <f>ROUND(+'X-Ray'!E43*2080,0)</f>
        <v>18262</v>
      </c>
      <c r="E48" s="2">
        <f>ROUND(+'X-Ray'!F43,0)</f>
        <v>18612</v>
      </c>
      <c r="F48" s="7">
        <f t="shared" si="0"/>
        <v>0.98</v>
      </c>
      <c r="G48" s="2">
        <f>ROUND(+'X-Ray'!E143*2080,0)</f>
        <v>17618</v>
      </c>
      <c r="H48" s="2">
        <f>ROUND(+'X-Ray'!F143,0)</f>
        <v>32171</v>
      </c>
      <c r="I48" s="7">
        <f t="shared" si="1"/>
        <v>0.55</v>
      </c>
      <c r="J48" s="7"/>
      <c r="K48" s="8">
        <f t="shared" si="2"/>
        <v>-0.4388</v>
      </c>
    </row>
    <row r="49" spans="2:11" ht="12">
      <c r="B49">
        <f>+'X-Ray'!A44</f>
        <v>126</v>
      </c>
      <c r="C49" t="str">
        <f>+'X-Ray'!B44</f>
        <v>HIGHLINE MEDICAL CENTER</v>
      </c>
      <c r="D49" s="2">
        <f>ROUND(+'X-Ray'!E44*2080,0)</f>
        <v>107120</v>
      </c>
      <c r="E49" s="2">
        <f>ROUND(+'X-Ray'!F44,0)</f>
        <v>84396</v>
      </c>
      <c r="F49" s="7">
        <f t="shared" si="0"/>
        <v>1.27</v>
      </c>
      <c r="G49" s="2">
        <f>ROUND(+'X-Ray'!E144*2080,0)</f>
        <v>93454</v>
      </c>
      <c r="H49" s="2">
        <f>ROUND(+'X-Ray'!F144,0)</f>
        <v>85087</v>
      </c>
      <c r="I49" s="7">
        <f t="shared" si="1"/>
        <v>1.1</v>
      </c>
      <c r="J49" s="7"/>
      <c r="K49" s="8">
        <f t="shared" si="2"/>
        <v>-0.1339</v>
      </c>
    </row>
    <row r="50" spans="2:11" ht="12">
      <c r="B50">
        <f>+'X-Ray'!A45</f>
        <v>128</v>
      </c>
      <c r="C50" t="str">
        <f>+'X-Ray'!B45</f>
        <v>UNIVERSITY OF WASHINGTON MEDICAL CENTER</v>
      </c>
      <c r="D50" s="2">
        <f>ROUND(+'X-Ray'!E45*2080,0)</f>
        <v>441688</v>
      </c>
      <c r="E50" s="2">
        <f>ROUND(+'X-Ray'!F45,0)</f>
        <v>415587</v>
      </c>
      <c r="F50" s="7">
        <f t="shared" si="0"/>
        <v>1.06</v>
      </c>
      <c r="G50" s="2">
        <f>ROUND(+'X-Ray'!E145*2080,0)</f>
        <v>441459</v>
      </c>
      <c r="H50" s="2">
        <f>ROUND(+'X-Ray'!F145,0)</f>
        <v>372553</v>
      </c>
      <c r="I50" s="7">
        <f t="shared" si="1"/>
        <v>1.18</v>
      </c>
      <c r="J50" s="7"/>
      <c r="K50" s="8">
        <f t="shared" si="2"/>
        <v>0.1132</v>
      </c>
    </row>
    <row r="51" spans="2:11" ht="12">
      <c r="B51">
        <f>+'X-Ray'!A46</f>
        <v>129</v>
      </c>
      <c r="C51" t="str">
        <f>+'X-Ray'!B46</f>
        <v>QUINCY VALLEY MEDICAL CENTER</v>
      </c>
      <c r="D51" s="2">
        <f>ROUND(+'X-Ray'!E46*2080,0)</f>
        <v>7072</v>
      </c>
      <c r="E51" s="2">
        <f>ROUND(+'X-Ray'!F46,0)</f>
        <v>3800</v>
      </c>
      <c r="F51" s="7">
        <f t="shared" si="0"/>
        <v>1.86</v>
      </c>
      <c r="G51" s="2">
        <f>ROUND(+'X-Ray'!E146*2080,0)</f>
        <v>7238</v>
      </c>
      <c r="H51" s="2">
        <f>ROUND(+'X-Ray'!F146,0)</f>
        <v>3682</v>
      </c>
      <c r="I51" s="7">
        <f t="shared" si="1"/>
        <v>1.97</v>
      </c>
      <c r="J51" s="7"/>
      <c r="K51" s="8">
        <f t="shared" si="2"/>
        <v>0.0591</v>
      </c>
    </row>
    <row r="52" spans="2:11" ht="12">
      <c r="B52">
        <f>+'X-Ray'!A47</f>
        <v>130</v>
      </c>
      <c r="C52" t="str">
        <f>+'X-Ray'!B47</f>
        <v>NORTHWEST HOSPITAL &amp; MEDICAL CENTER</v>
      </c>
      <c r="D52" s="2">
        <f>ROUND(+'X-Ray'!E47*2080,0)</f>
        <v>197642</v>
      </c>
      <c r="E52" s="2">
        <f>ROUND(+'X-Ray'!F47,0)</f>
        <v>92514</v>
      </c>
      <c r="F52" s="7">
        <f t="shared" si="0"/>
        <v>2.14</v>
      </c>
      <c r="G52" s="2">
        <f>ROUND(+'X-Ray'!E147*2080,0)</f>
        <v>195312</v>
      </c>
      <c r="H52" s="2">
        <f>ROUND(+'X-Ray'!F147,0)</f>
        <v>92270</v>
      </c>
      <c r="I52" s="7">
        <f t="shared" si="1"/>
        <v>2.12</v>
      </c>
      <c r="J52" s="7"/>
      <c r="K52" s="8">
        <f t="shared" si="2"/>
        <v>-0.0093</v>
      </c>
    </row>
    <row r="53" spans="2:11" ht="12">
      <c r="B53">
        <f>+'X-Ray'!A48</f>
        <v>131</v>
      </c>
      <c r="C53" t="str">
        <f>+'X-Ray'!B48</f>
        <v>OVERLAKE HOSPITAL MEDICAL CENTER</v>
      </c>
      <c r="D53" s="2">
        <f>ROUND(+'X-Ray'!E48*2080,0)</f>
        <v>97552</v>
      </c>
      <c r="E53" s="2">
        <f>ROUND(+'X-Ray'!F48,0)</f>
        <v>124916</v>
      </c>
      <c r="F53" s="7">
        <f t="shared" si="0"/>
        <v>0.78</v>
      </c>
      <c r="G53" s="2">
        <f>ROUND(+'X-Ray'!E148*2080,0)</f>
        <v>105227</v>
      </c>
      <c r="H53" s="2">
        <f>ROUND(+'X-Ray'!F148,0)</f>
        <v>135985</v>
      </c>
      <c r="I53" s="7">
        <f t="shared" si="1"/>
        <v>0.77</v>
      </c>
      <c r="J53" s="7"/>
      <c r="K53" s="8">
        <f t="shared" si="2"/>
        <v>-0.0128</v>
      </c>
    </row>
    <row r="54" spans="2:11" ht="12">
      <c r="B54">
        <f>+'X-Ray'!A49</f>
        <v>132</v>
      </c>
      <c r="C54" t="str">
        <f>+'X-Ray'!B49</f>
        <v>SAINT CLARE HOSPITAL</v>
      </c>
      <c r="D54" s="2">
        <f>ROUND(+'X-Ray'!E49*2080,0)</f>
        <v>81245</v>
      </c>
      <c r="E54" s="2">
        <f>ROUND(+'X-Ray'!F49,0)</f>
        <v>123352</v>
      </c>
      <c r="F54" s="7">
        <f t="shared" si="0"/>
        <v>0.66</v>
      </c>
      <c r="G54" s="2">
        <f>ROUND(+'X-Ray'!E149*2080,0)</f>
        <v>88026</v>
      </c>
      <c r="H54" s="2">
        <f>ROUND(+'X-Ray'!F149,0)</f>
        <v>153341</v>
      </c>
      <c r="I54" s="7">
        <f t="shared" si="1"/>
        <v>0.57</v>
      </c>
      <c r="J54" s="7"/>
      <c r="K54" s="8">
        <f t="shared" si="2"/>
        <v>-0.1364</v>
      </c>
    </row>
    <row r="55" spans="2:11" ht="12">
      <c r="B55">
        <f>+'X-Ray'!A50</f>
        <v>134</v>
      </c>
      <c r="C55" t="str">
        <f>+'X-Ray'!B50</f>
        <v>ISLAND HOSPITAL</v>
      </c>
      <c r="D55" s="2">
        <f>ROUND(+'X-Ray'!E50*2080,0)</f>
        <v>44034</v>
      </c>
      <c r="E55" s="2">
        <f>ROUND(+'X-Ray'!F50,0)</f>
        <v>34805</v>
      </c>
      <c r="F55" s="7">
        <f t="shared" si="0"/>
        <v>1.27</v>
      </c>
      <c r="G55" s="2">
        <f>ROUND(+'X-Ray'!E150*2080,0)</f>
        <v>48630</v>
      </c>
      <c r="H55" s="2">
        <f>ROUND(+'X-Ray'!F150,0)</f>
        <v>33646</v>
      </c>
      <c r="I55" s="7">
        <f t="shared" si="1"/>
        <v>1.45</v>
      </c>
      <c r="J55" s="7"/>
      <c r="K55" s="8">
        <f t="shared" si="2"/>
        <v>0.1417</v>
      </c>
    </row>
    <row r="56" spans="2:11" ht="12">
      <c r="B56">
        <f>+'X-Ray'!A51</f>
        <v>137</v>
      </c>
      <c r="C56" t="str">
        <f>+'X-Ray'!B51</f>
        <v>LINCOLN HOSPITAL</v>
      </c>
      <c r="D56" s="2">
        <f>ROUND(+'X-Ray'!E51*2080,0)</f>
        <v>13229</v>
      </c>
      <c r="E56" s="2">
        <f>ROUND(+'X-Ray'!F51,0)</f>
        <v>2503</v>
      </c>
      <c r="F56" s="7">
        <f t="shared" si="0"/>
        <v>5.29</v>
      </c>
      <c r="G56" s="2">
        <f>ROUND(+'X-Ray'!E151*2080,0)</f>
        <v>12771</v>
      </c>
      <c r="H56" s="2">
        <f>ROUND(+'X-Ray'!F151,0)</f>
        <v>0</v>
      </c>
      <c r="I56" s="7">
        <f t="shared" si="1"/>
      </c>
      <c r="J56" s="7"/>
      <c r="K56" s="8">
        <f t="shared" si="2"/>
      </c>
    </row>
    <row r="57" spans="2:11" ht="12">
      <c r="B57">
        <f>+'X-Ray'!A52</f>
        <v>138</v>
      </c>
      <c r="C57" t="str">
        <f>+'X-Ray'!B52</f>
        <v>SWEDISH EDMONDS</v>
      </c>
      <c r="D57" s="2">
        <f>ROUND(+'X-Ray'!E52*2080,0)</f>
        <v>131373</v>
      </c>
      <c r="E57" s="2">
        <f>ROUND(+'X-Ray'!F52,0)</f>
        <v>31286</v>
      </c>
      <c r="F57" s="7">
        <f t="shared" si="0"/>
        <v>4.2</v>
      </c>
      <c r="G57" s="2">
        <f>ROUND(+'X-Ray'!E152*2080,0)</f>
        <v>131976</v>
      </c>
      <c r="H57" s="2">
        <f>ROUND(+'X-Ray'!F152,0)</f>
        <v>84457</v>
      </c>
      <c r="I57" s="7">
        <f t="shared" si="1"/>
        <v>1.56</v>
      </c>
      <c r="J57" s="7"/>
      <c r="K57" s="8">
        <f t="shared" si="2"/>
        <v>-0.6286</v>
      </c>
    </row>
    <row r="58" spans="2:11" ht="12">
      <c r="B58">
        <f>+'X-Ray'!A53</f>
        <v>139</v>
      </c>
      <c r="C58" t="str">
        <f>+'X-Ray'!B53</f>
        <v>PROVIDENCE HOLY FAMILY HOSPITAL</v>
      </c>
      <c r="D58" s="2">
        <f>ROUND(+'X-Ray'!E53*2080,0)</f>
        <v>12875</v>
      </c>
      <c r="E58" s="2">
        <f>ROUND(+'X-Ray'!F53,0)</f>
        <v>220395</v>
      </c>
      <c r="F58" s="7">
        <f t="shared" si="0"/>
        <v>0.06</v>
      </c>
      <c r="G58" s="2">
        <f>ROUND(+'X-Ray'!E153*2080,0)</f>
        <v>11461</v>
      </c>
      <c r="H58" s="2">
        <f>ROUND(+'X-Ray'!F153,0)</f>
        <v>228795</v>
      </c>
      <c r="I58" s="7">
        <f t="shared" si="1"/>
        <v>0.05</v>
      </c>
      <c r="J58" s="7"/>
      <c r="K58" s="8">
        <f t="shared" si="2"/>
        <v>-0.1667</v>
      </c>
    </row>
    <row r="59" spans="2:11" ht="12">
      <c r="B59">
        <f>+'X-Ray'!A54</f>
        <v>140</v>
      </c>
      <c r="C59" t="str">
        <f>+'X-Ray'!B54</f>
        <v>KITTITAS VALLEY HOSPITAL</v>
      </c>
      <c r="D59" s="2">
        <f>ROUND(+'X-Ray'!E54*2080,0)</f>
        <v>37107</v>
      </c>
      <c r="E59" s="2">
        <f>ROUND(+'X-Ray'!F54,0)</f>
        <v>232151</v>
      </c>
      <c r="F59" s="7">
        <f t="shared" si="0"/>
        <v>0.16</v>
      </c>
      <c r="G59" s="2">
        <f>ROUND(+'X-Ray'!E154*2080,0)</f>
        <v>37502</v>
      </c>
      <c r="H59" s="2">
        <f>ROUND(+'X-Ray'!F154,0)</f>
        <v>252532</v>
      </c>
      <c r="I59" s="7">
        <f t="shared" si="1"/>
        <v>0.15</v>
      </c>
      <c r="J59" s="7"/>
      <c r="K59" s="8">
        <f t="shared" si="2"/>
        <v>-0.0625</v>
      </c>
    </row>
    <row r="60" spans="2:11" ht="12">
      <c r="B60">
        <f>+'X-Ray'!A55</f>
        <v>141</v>
      </c>
      <c r="C60" t="str">
        <f>+'X-Ray'!B55</f>
        <v>DAYTON GENERAL HOSPITAL</v>
      </c>
      <c r="D60" s="2">
        <f>ROUND(+'X-Ray'!E55*2080,0)</f>
        <v>5304</v>
      </c>
      <c r="E60" s="2">
        <f>ROUND(+'X-Ray'!F55,0)</f>
        <v>2636</v>
      </c>
      <c r="F60" s="7">
        <f t="shared" si="0"/>
        <v>2.01</v>
      </c>
      <c r="G60" s="2">
        <f>ROUND(+'X-Ray'!E155*2080,0)</f>
        <v>0</v>
      </c>
      <c r="H60" s="2">
        <f>ROUND(+'X-Ray'!F155,0)</f>
        <v>0</v>
      </c>
      <c r="I60" s="7">
        <f t="shared" si="1"/>
      </c>
      <c r="J60" s="7"/>
      <c r="K60" s="8">
        <f t="shared" si="2"/>
      </c>
    </row>
    <row r="61" spans="2:11" ht="12">
      <c r="B61">
        <f>+'X-Ray'!A56</f>
        <v>142</v>
      </c>
      <c r="C61" t="str">
        <f>+'X-Ray'!B56</f>
        <v>HARRISON MEDICAL CENTER</v>
      </c>
      <c r="D61" s="2">
        <f>ROUND(+'X-Ray'!E56*2080,0)</f>
        <v>170082</v>
      </c>
      <c r="E61" s="2">
        <f>ROUND(+'X-Ray'!F56,0)</f>
        <v>20667081</v>
      </c>
      <c r="F61" s="7">
        <f t="shared" si="0"/>
        <v>0.01</v>
      </c>
      <c r="G61" s="2">
        <f>ROUND(+'X-Ray'!E156*2080,0)</f>
        <v>175843</v>
      </c>
      <c r="H61" s="2">
        <f>ROUND(+'X-Ray'!F156,0)</f>
        <v>22551095</v>
      </c>
      <c r="I61" s="7">
        <f t="shared" si="1"/>
        <v>0.01</v>
      </c>
      <c r="J61" s="7"/>
      <c r="K61" s="8">
        <f t="shared" si="2"/>
        <v>0</v>
      </c>
    </row>
    <row r="62" spans="2:11" ht="12">
      <c r="B62">
        <f>+'X-Ray'!A57</f>
        <v>145</v>
      </c>
      <c r="C62" t="str">
        <f>+'X-Ray'!B57</f>
        <v>PEACEHEALTH SAINT JOSEPH HOSPITAL</v>
      </c>
      <c r="D62" s="2">
        <f>ROUND(+'X-Ray'!E57*2080,0)</f>
        <v>161699</v>
      </c>
      <c r="E62" s="2">
        <f>ROUND(+'X-Ray'!F57,0)</f>
        <v>272802</v>
      </c>
      <c r="F62" s="7">
        <f t="shared" si="0"/>
        <v>0.59</v>
      </c>
      <c r="G62" s="2">
        <f>ROUND(+'X-Ray'!E157*2080,0)</f>
        <v>154690</v>
      </c>
      <c r="H62" s="2">
        <f>ROUND(+'X-Ray'!F157,0)</f>
        <v>258229</v>
      </c>
      <c r="I62" s="7">
        <f t="shared" si="1"/>
        <v>0.6</v>
      </c>
      <c r="J62" s="7"/>
      <c r="K62" s="8">
        <f t="shared" si="2"/>
        <v>0.0169</v>
      </c>
    </row>
    <row r="63" spans="2:11" ht="12">
      <c r="B63">
        <f>+'X-Ray'!A58</f>
        <v>147</v>
      </c>
      <c r="C63" t="str">
        <f>+'X-Ray'!B58</f>
        <v>MID VALLEY HOSPITAL</v>
      </c>
      <c r="D63" s="2">
        <f>ROUND(+'X-Ray'!E58*2080,0)</f>
        <v>19323</v>
      </c>
      <c r="E63" s="2">
        <f>ROUND(+'X-Ray'!F58,0)</f>
        <v>145223</v>
      </c>
      <c r="F63" s="7">
        <f t="shared" si="0"/>
        <v>0.13</v>
      </c>
      <c r="G63" s="2">
        <f>ROUND(+'X-Ray'!E158*2080,0)</f>
        <v>18720</v>
      </c>
      <c r="H63" s="2">
        <f>ROUND(+'X-Ray'!F158,0)</f>
        <v>22454</v>
      </c>
      <c r="I63" s="7">
        <f t="shared" si="1"/>
        <v>0.83</v>
      </c>
      <c r="J63" s="7"/>
      <c r="K63" s="8">
        <f t="shared" si="2"/>
        <v>5.3846</v>
      </c>
    </row>
    <row r="64" spans="2:11" ht="12">
      <c r="B64">
        <f>+'X-Ray'!A59</f>
        <v>148</v>
      </c>
      <c r="C64" t="str">
        <f>+'X-Ray'!B59</f>
        <v>KINDRED HOSPITAL - SEATTLE</v>
      </c>
      <c r="D64" s="2">
        <f>ROUND(+'X-Ray'!E59*2080,0)</f>
        <v>2080</v>
      </c>
      <c r="E64" s="2">
        <f>ROUND(+'X-Ray'!F59,0)</f>
        <v>1548</v>
      </c>
      <c r="F64" s="7">
        <f t="shared" si="0"/>
        <v>1.34</v>
      </c>
      <c r="G64" s="2">
        <f>ROUND(+'X-Ray'!E159*2080,0)</f>
        <v>2912</v>
      </c>
      <c r="H64" s="2">
        <f>ROUND(+'X-Ray'!F159,0)</f>
        <v>1695</v>
      </c>
      <c r="I64" s="7">
        <f t="shared" si="1"/>
        <v>1.72</v>
      </c>
      <c r="J64" s="7"/>
      <c r="K64" s="8">
        <f t="shared" si="2"/>
        <v>0.2836</v>
      </c>
    </row>
    <row r="65" spans="2:11" ht="12">
      <c r="B65">
        <f>+'X-Ray'!A60</f>
        <v>150</v>
      </c>
      <c r="C65" t="str">
        <f>+'X-Ray'!B60</f>
        <v>COULEE COMMUNITY HOSPITAL</v>
      </c>
      <c r="D65" s="2">
        <f>ROUND(+'X-Ray'!E60*2080,0)</f>
        <v>9547</v>
      </c>
      <c r="E65" s="2">
        <f>ROUND(+'X-Ray'!F60,0)</f>
        <v>5233</v>
      </c>
      <c r="F65" s="7">
        <f t="shared" si="0"/>
        <v>1.82</v>
      </c>
      <c r="G65" s="2">
        <f>ROUND(+'X-Ray'!E160*2080,0)</f>
        <v>9901</v>
      </c>
      <c r="H65" s="2">
        <f>ROUND(+'X-Ray'!F160,0)</f>
        <v>5283</v>
      </c>
      <c r="I65" s="7">
        <f t="shared" si="1"/>
        <v>1.87</v>
      </c>
      <c r="J65" s="7"/>
      <c r="K65" s="8">
        <f t="shared" si="2"/>
        <v>0.0275</v>
      </c>
    </row>
    <row r="66" spans="2:11" ht="12">
      <c r="B66">
        <f>+'X-Ray'!A61</f>
        <v>152</v>
      </c>
      <c r="C66" t="str">
        <f>+'X-Ray'!B61</f>
        <v>MASON GENERAL HOSPITAL</v>
      </c>
      <c r="D66" s="2">
        <f>ROUND(+'X-Ray'!E61*2080,0)</f>
        <v>46530</v>
      </c>
      <c r="E66" s="2">
        <f>ROUND(+'X-Ray'!F61,0)</f>
        <v>26286</v>
      </c>
      <c r="F66" s="7">
        <f t="shared" si="0"/>
        <v>1.77</v>
      </c>
      <c r="G66" s="2">
        <f>ROUND(+'X-Ray'!E161*2080,0)</f>
        <v>45157</v>
      </c>
      <c r="H66" s="2">
        <f>ROUND(+'X-Ray'!F161,0)</f>
        <v>23168</v>
      </c>
      <c r="I66" s="7">
        <f t="shared" si="1"/>
        <v>1.95</v>
      </c>
      <c r="J66" s="7"/>
      <c r="K66" s="8">
        <f t="shared" si="2"/>
        <v>0.1017</v>
      </c>
    </row>
    <row r="67" spans="2:11" ht="12">
      <c r="B67">
        <f>+'X-Ray'!A62</f>
        <v>153</v>
      </c>
      <c r="C67" t="str">
        <f>+'X-Ray'!B62</f>
        <v>WHITMAN HOSPITAL AND MEDICAL CENTER</v>
      </c>
      <c r="D67" s="2">
        <f>ROUND(+'X-Ray'!E62*2080,0)</f>
        <v>12875</v>
      </c>
      <c r="E67" s="2">
        <f>ROUND(+'X-Ray'!F62,0)</f>
        <v>35397</v>
      </c>
      <c r="F67" s="7">
        <f t="shared" si="0"/>
        <v>0.36</v>
      </c>
      <c r="G67" s="2">
        <f>ROUND(+'X-Ray'!E162*2080,0)</f>
        <v>13582</v>
      </c>
      <c r="H67" s="2">
        <f>ROUND(+'X-Ray'!F162,0)</f>
        <v>38725</v>
      </c>
      <c r="I67" s="7">
        <f t="shared" si="1"/>
        <v>0.35</v>
      </c>
      <c r="J67" s="7"/>
      <c r="K67" s="8">
        <f t="shared" si="2"/>
        <v>-0.0278</v>
      </c>
    </row>
    <row r="68" spans="2:11" ht="12">
      <c r="B68">
        <f>+'X-Ray'!A63</f>
        <v>155</v>
      </c>
      <c r="C68" t="str">
        <f>+'X-Ray'!B63</f>
        <v>VALLEY MEDICAL CENTER</v>
      </c>
      <c r="D68" s="2">
        <f>ROUND(+'X-Ray'!E63*2080,0)</f>
        <v>320611</v>
      </c>
      <c r="E68" s="2">
        <f>ROUND(+'X-Ray'!F63,0)</f>
        <v>258435</v>
      </c>
      <c r="F68" s="7">
        <f t="shared" si="0"/>
        <v>1.24</v>
      </c>
      <c r="G68" s="2">
        <f>ROUND(+'X-Ray'!E163*2080,0)</f>
        <v>336003</v>
      </c>
      <c r="H68" s="2">
        <f>ROUND(+'X-Ray'!F163,0)</f>
        <v>261775</v>
      </c>
      <c r="I68" s="7">
        <f t="shared" si="1"/>
        <v>1.28</v>
      </c>
      <c r="J68" s="7"/>
      <c r="K68" s="8">
        <f t="shared" si="2"/>
        <v>0.0323</v>
      </c>
    </row>
    <row r="69" spans="2:11" ht="12">
      <c r="B69">
        <f>+'X-Ray'!A64</f>
        <v>156</v>
      </c>
      <c r="C69" t="str">
        <f>+'X-Ray'!B64</f>
        <v>WHIDBEY GENERAL HOSPITAL</v>
      </c>
      <c r="D69" s="2">
        <f>ROUND(+'X-Ray'!E64*2080,0)</f>
        <v>53602</v>
      </c>
      <c r="E69" s="2">
        <f>ROUND(+'X-Ray'!F64,0)</f>
        <v>23502</v>
      </c>
      <c r="F69" s="7">
        <f t="shared" si="0"/>
        <v>2.28</v>
      </c>
      <c r="G69" s="2">
        <f>ROUND(+'X-Ray'!E164*2080,0)</f>
        <v>50544</v>
      </c>
      <c r="H69" s="2">
        <f>ROUND(+'X-Ray'!F164,0)</f>
        <v>23981</v>
      </c>
      <c r="I69" s="7">
        <f t="shared" si="1"/>
        <v>2.11</v>
      </c>
      <c r="J69" s="7"/>
      <c r="K69" s="8">
        <f t="shared" si="2"/>
        <v>-0.0746</v>
      </c>
    </row>
    <row r="70" spans="2:11" ht="12">
      <c r="B70">
        <f>+'X-Ray'!A65</f>
        <v>157</v>
      </c>
      <c r="C70" t="str">
        <f>+'X-Ray'!B65</f>
        <v>SAINT LUKES REHABILIATION INSTITUTE</v>
      </c>
      <c r="D70" s="2">
        <f>ROUND(+'X-Ray'!E65*2080,0)</f>
        <v>0</v>
      </c>
      <c r="E70" s="2">
        <f>ROUND(+'X-Ray'!F65,0)</f>
        <v>0</v>
      </c>
      <c r="F70" s="7">
        <f t="shared" si="0"/>
      </c>
      <c r="G70" s="2">
        <f>ROUND(+'X-Ray'!E165*2080,0)</f>
        <v>0</v>
      </c>
      <c r="H70" s="2">
        <f>ROUND(+'X-Ray'!F165,0)</f>
        <v>0</v>
      </c>
      <c r="I70" s="7">
        <f t="shared" si="1"/>
      </c>
      <c r="J70" s="7"/>
      <c r="K70" s="8">
        <f t="shared" si="2"/>
      </c>
    </row>
    <row r="71" spans="2:11" ht="12">
      <c r="B71">
        <f>+'X-Ray'!A66</f>
        <v>158</v>
      </c>
      <c r="C71" t="str">
        <f>+'X-Ray'!B66</f>
        <v>CASCADE MEDICAL CENTER</v>
      </c>
      <c r="D71" s="2">
        <f>ROUND(+'X-Ray'!E66*2080,0)</f>
        <v>10774</v>
      </c>
      <c r="E71" s="2">
        <f>ROUND(+'X-Ray'!F66,0)</f>
        <v>2814</v>
      </c>
      <c r="F71" s="7">
        <f t="shared" si="0"/>
        <v>3.83</v>
      </c>
      <c r="G71" s="2">
        <f>ROUND(+'X-Ray'!E166*2080,0)</f>
        <v>5450</v>
      </c>
      <c r="H71" s="2">
        <f>ROUND(+'X-Ray'!F166,0)</f>
        <v>2974</v>
      </c>
      <c r="I71" s="7">
        <f t="shared" si="1"/>
        <v>1.83</v>
      </c>
      <c r="J71" s="7"/>
      <c r="K71" s="8">
        <f t="shared" si="2"/>
        <v>-0.5222</v>
      </c>
    </row>
    <row r="72" spans="2:11" ht="12">
      <c r="B72">
        <f>+'X-Ray'!A67</f>
        <v>159</v>
      </c>
      <c r="C72" t="str">
        <f>+'X-Ray'!B67</f>
        <v>PROVIDENCE SAINT PETER HOSPITAL</v>
      </c>
      <c r="D72" s="2">
        <f>ROUND(+'X-Ray'!E67*2080,0)</f>
        <v>153920</v>
      </c>
      <c r="E72" s="2">
        <f>ROUND(+'X-Ray'!F67,0)</f>
        <v>572595</v>
      </c>
      <c r="F72" s="7">
        <f t="shared" si="0"/>
        <v>0.27</v>
      </c>
      <c r="G72" s="2">
        <f>ROUND(+'X-Ray'!E167*2080,0)</f>
        <v>158080</v>
      </c>
      <c r="H72" s="2">
        <f>ROUND(+'X-Ray'!F167,0)</f>
        <v>137639</v>
      </c>
      <c r="I72" s="7">
        <f t="shared" si="1"/>
        <v>1.15</v>
      </c>
      <c r="J72" s="7"/>
      <c r="K72" s="8">
        <f t="shared" si="2"/>
        <v>3.2593</v>
      </c>
    </row>
    <row r="73" spans="2:11" ht="12">
      <c r="B73">
        <f>+'X-Ray'!A68</f>
        <v>161</v>
      </c>
      <c r="C73" t="str">
        <f>+'X-Ray'!B68</f>
        <v>KADLEC REGIONAL MEDICAL CENTER</v>
      </c>
      <c r="D73" s="2">
        <f>ROUND(+'X-Ray'!E68*2080,0)</f>
        <v>192442</v>
      </c>
      <c r="E73" s="2">
        <f>ROUND(+'X-Ray'!F68,0)</f>
        <v>109694</v>
      </c>
      <c r="F73" s="7">
        <f t="shared" si="0"/>
        <v>1.75</v>
      </c>
      <c r="G73" s="2">
        <f>ROUND(+'X-Ray'!E168*2080,0)</f>
        <v>200762</v>
      </c>
      <c r="H73" s="2">
        <f>ROUND(+'X-Ray'!F168,0)</f>
        <v>111399</v>
      </c>
      <c r="I73" s="7">
        <f t="shared" si="1"/>
        <v>1.8</v>
      </c>
      <c r="J73" s="7"/>
      <c r="K73" s="8">
        <f t="shared" si="2"/>
        <v>0.0286</v>
      </c>
    </row>
    <row r="74" spans="2:11" ht="12">
      <c r="B74">
        <f>+'X-Ray'!A69</f>
        <v>162</v>
      </c>
      <c r="C74" t="str">
        <f>+'X-Ray'!B69</f>
        <v>PROVIDENCE SACRED HEART MEDICAL CENTER</v>
      </c>
      <c r="D74" s="2">
        <f>ROUND(+'X-Ray'!E69*2080,0)</f>
        <v>289120</v>
      </c>
      <c r="E74" s="2">
        <f>ROUND(+'X-Ray'!F69,0)</f>
        <v>218313</v>
      </c>
      <c r="F74" s="7">
        <f t="shared" si="0"/>
        <v>1.32</v>
      </c>
      <c r="G74" s="2">
        <f>ROUND(+'X-Ray'!E169*2080,0)</f>
        <v>190216</v>
      </c>
      <c r="H74" s="2">
        <f>ROUND(+'X-Ray'!F169,0)</f>
        <v>185917</v>
      </c>
      <c r="I74" s="7">
        <f t="shared" si="1"/>
        <v>1.02</v>
      </c>
      <c r="J74" s="7"/>
      <c r="K74" s="8">
        <f t="shared" si="2"/>
        <v>-0.2273</v>
      </c>
    </row>
    <row r="75" spans="2:11" ht="12">
      <c r="B75">
        <f>+'X-Ray'!A70</f>
        <v>164</v>
      </c>
      <c r="C75" t="str">
        <f>+'X-Ray'!B70</f>
        <v>EVERGREEN HOSPITAL MEDICAL CENTER</v>
      </c>
      <c r="D75" s="2">
        <f>ROUND(+'X-Ray'!E70*2080,0)</f>
        <v>249371</v>
      </c>
      <c r="E75" s="2">
        <f>ROUND(+'X-Ray'!F70,0)</f>
        <v>296621</v>
      </c>
      <c r="F75" s="7">
        <f aca="true" t="shared" si="3" ref="F75:F106">IF(D75=0,"",IF(E75=0,"",ROUND(D75/E75,2)))</f>
        <v>0.84</v>
      </c>
      <c r="G75" s="2">
        <f>ROUND(+'X-Ray'!E170*2080,0)</f>
        <v>246438</v>
      </c>
      <c r="H75" s="2">
        <f>ROUND(+'X-Ray'!F170,0)</f>
        <v>297138</v>
      </c>
      <c r="I75" s="7">
        <f aca="true" t="shared" si="4" ref="I75:I106">IF(G75=0,"",IF(H75=0,"",ROUND(G75/H75,2)))</f>
        <v>0.83</v>
      </c>
      <c r="J75" s="7"/>
      <c r="K75" s="8">
        <f aca="true" t="shared" si="5" ref="K75:K106">IF(D75=0,"",IF(E75=0,"",IF(G75=0,"",IF(H75=0,"",ROUND(I75/F75-1,4)))))</f>
        <v>-0.0119</v>
      </c>
    </row>
    <row r="76" spans="2:11" ht="12">
      <c r="B76">
        <f>+'X-Ray'!A71</f>
        <v>165</v>
      </c>
      <c r="C76" t="str">
        <f>+'X-Ray'!B71</f>
        <v>LAKE CHELAN COMMUNITY HOSPITAL</v>
      </c>
      <c r="D76" s="2">
        <f>ROUND(+'X-Ray'!E71*2080,0)</f>
        <v>11440</v>
      </c>
      <c r="E76" s="2">
        <f>ROUND(+'X-Ray'!F71,0)</f>
        <v>4774</v>
      </c>
      <c r="F76" s="7">
        <f t="shared" si="3"/>
        <v>2.4</v>
      </c>
      <c r="G76" s="2">
        <f>ROUND(+'X-Ray'!E171*2080,0)</f>
        <v>12938</v>
      </c>
      <c r="H76" s="2">
        <f>ROUND(+'X-Ray'!F171,0)</f>
        <v>4322</v>
      </c>
      <c r="I76" s="7">
        <f t="shared" si="4"/>
        <v>2.99</v>
      </c>
      <c r="J76" s="7"/>
      <c r="K76" s="8">
        <f t="shared" si="5"/>
        <v>0.2458</v>
      </c>
    </row>
    <row r="77" spans="2:11" ht="12">
      <c r="B77">
        <f>+'X-Ray'!A72</f>
        <v>167</v>
      </c>
      <c r="C77" t="str">
        <f>+'X-Ray'!B72</f>
        <v>FERRY COUNTY MEMORIAL HOSPITAL</v>
      </c>
      <c r="D77" s="2">
        <f>ROUND(+'X-Ray'!E72*2080,0)</f>
        <v>7883</v>
      </c>
      <c r="E77" s="2">
        <f>ROUND(+'X-Ray'!F72,0)</f>
        <v>10480</v>
      </c>
      <c r="F77" s="7">
        <f t="shared" si="3"/>
        <v>0.75</v>
      </c>
      <c r="G77" s="2">
        <f>ROUND(+'X-Ray'!E172*2080,0)</f>
        <v>7821</v>
      </c>
      <c r="H77" s="2">
        <f>ROUND(+'X-Ray'!F172,0)</f>
        <v>10276</v>
      </c>
      <c r="I77" s="7">
        <f t="shared" si="4"/>
        <v>0.76</v>
      </c>
      <c r="J77" s="7"/>
      <c r="K77" s="8">
        <f t="shared" si="5"/>
        <v>0.0133</v>
      </c>
    </row>
    <row r="78" spans="2:11" ht="12">
      <c r="B78">
        <f>+'X-Ray'!A73</f>
        <v>168</v>
      </c>
      <c r="C78" t="str">
        <f>+'X-Ray'!B73</f>
        <v>CENTRAL WASHINGTON HOSPITAL</v>
      </c>
      <c r="D78" s="2">
        <f>ROUND(+'X-Ray'!E73*2080,0)</f>
        <v>108014</v>
      </c>
      <c r="E78" s="2">
        <f>ROUND(+'X-Ray'!F73,0)</f>
        <v>59615</v>
      </c>
      <c r="F78" s="7">
        <f t="shared" si="3"/>
        <v>1.81</v>
      </c>
      <c r="G78" s="2">
        <f>ROUND(+'X-Ray'!E173*2080,0)</f>
        <v>110594</v>
      </c>
      <c r="H78" s="2">
        <f>ROUND(+'X-Ray'!F173,0)</f>
        <v>63992</v>
      </c>
      <c r="I78" s="7">
        <f t="shared" si="4"/>
        <v>1.73</v>
      </c>
      <c r="J78" s="7"/>
      <c r="K78" s="8">
        <f t="shared" si="5"/>
        <v>-0.0442</v>
      </c>
    </row>
    <row r="79" spans="2:11" ht="12">
      <c r="B79">
        <f>+'X-Ray'!A74</f>
        <v>169</v>
      </c>
      <c r="C79" t="str">
        <f>+'X-Ray'!B74</f>
        <v>GROUP HEALTH EASTSIDE</v>
      </c>
      <c r="D79" s="2">
        <f>ROUND(+'X-Ray'!E74*2080,0)</f>
        <v>59530</v>
      </c>
      <c r="E79" s="2">
        <f>ROUND(+'X-Ray'!F74,0)</f>
        <v>2389</v>
      </c>
      <c r="F79" s="7">
        <f t="shared" si="3"/>
        <v>24.92</v>
      </c>
      <c r="G79" s="2">
        <f>ROUND(+'X-Ray'!E174*2080,0)</f>
        <v>0</v>
      </c>
      <c r="H79" s="2">
        <f>ROUND(+'X-Ray'!F174,0)</f>
        <v>0</v>
      </c>
      <c r="I79" s="7">
        <f t="shared" si="4"/>
      </c>
      <c r="J79" s="7"/>
      <c r="K79" s="8">
        <f t="shared" si="5"/>
      </c>
    </row>
    <row r="80" spans="2:11" ht="12">
      <c r="B80">
        <f>+'X-Ray'!A75</f>
        <v>170</v>
      </c>
      <c r="C80" t="str">
        <f>+'X-Ray'!B75</f>
        <v>SOUTHWEST WASHINGTON MEDICAL CENTER</v>
      </c>
      <c r="D80" s="2">
        <f>ROUND(+'X-Ray'!E75*2080,0)</f>
        <v>300165</v>
      </c>
      <c r="E80" s="2">
        <f>ROUND(+'X-Ray'!F75,0)</f>
        <v>287297</v>
      </c>
      <c r="F80" s="7">
        <f t="shared" si="3"/>
        <v>1.04</v>
      </c>
      <c r="G80" s="2">
        <f>ROUND(+'X-Ray'!E175*2080,0)</f>
        <v>297835</v>
      </c>
      <c r="H80" s="2">
        <f>ROUND(+'X-Ray'!F175,0)</f>
        <v>295921</v>
      </c>
      <c r="I80" s="7">
        <f t="shared" si="4"/>
        <v>1.01</v>
      </c>
      <c r="J80" s="7"/>
      <c r="K80" s="8">
        <f t="shared" si="5"/>
        <v>-0.0288</v>
      </c>
    </row>
    <row r="81" spans="2:11" ht="12">
      <c r="B81">
        <f>+'X-Ray'!A76</f>
        <v>172</v>
      </c>
      <c r="C81" t="str">
        <f>+'X-Ray'!B76</f>
        <v>PULLMAN REGIONAL HOSPITAL</v>
      </c>
      <c r="D81" s="2">
        <f>ROUND(+'X-Ray'!E76*2080,0)</f>
        <v>31096</v>
      </c>
      <c r="E81" s="2">
        <f>ROUND(+'X-Ray'!F76,0)</f>
        <v>18760</v>
      </c>
      <c r="F81" s="7">
        <f t="shared" si="3"/>
        <v>1.66</v>
      </c>
      <c r="G81" s="2">
        <f>ROUND(+'X-Ray'!E176*2080,0)</f>
        <v>31595</v>
      </c>
      <c r="H81" s="2">
        <f>ROUND(+'X-Ray'!F176,0)</f>
        <v>19641</v>
      </c>
      <c r="I81" s="7">
        <f t="shared" si="4"/>
        <v>1.61</v>
      </c>
      <c r="J81" s="7"/>
      <c r="K81" s="8">
        <f t="shared" si="5"/>
        <v>-0.0301</v>
      </c>
    </row>
    <row r="82" spans="2:11" ht="12">
      <c r="B82">
        <f>+'X-Ray'!A77</f>
        <v>173</v>
      </c>
      <c r="C82" t="str">
        <f>+'X-Ray'!B77</f>
        <v>MORTON GENERAL HOSPITAL</v>
      </c>
      <c r="D82" s="2">
        <f>ROUND(+'X-Ray'!E77*2080,0)</f>
        <v>14414</v>
      </c>
      <c r="E82" s="2">
        <f>ROUND(+'X-Ray'!F77,0)</f>
        <v>3894</v>
      </c>
      <c r="F82" s="7">
        <f t="shared" si="3"/>
        <v>3.7</v>
      </c>
      <c r="G82" s="2">
        <f>ROUND(+'X-Ray'!E177*2080,0)</f>
        <v>13520</v>
      </c>
      <c r="H82" s="2">
        <f>ROUND(+'X-Ray'!F177,0)</f>
        <v>0</v>
      </c>
      <c r="I82" s="7">
        <f t="shared" si="4"/>
      </c>
      <c r="J82" s="7"/>
      <c r="K82" s="8">
        <f t="shared" si="5"/>
      </c>
    </row>
    <row r="83" spans="2:11" ht="12">
      <c r="B83">
        <f>+'X-Ray'!A78</f>
        <v>175</v>
      </c>
      <c r="C83" t="str">
        <f>+'X-Ray'!B78</f>
        <v>MARY BRIDGE CHILDRENS HEALTH CENTER</v>
      </c>
      <c r="D83" s="2">
        <f>ROUND(+'X-Ray'!E78*2080,0)</f>
        <v>9194</v>
      </c>
      <c r="E83" s="2">
        <f>ROUND(+'X-Ray'!F78,0)</f>
        <v>267558</v>
      </c>
      <c r="F83" s="7">
        <f t="shared" si="3"/>
        <v>0.03</v>
      </c>
      <c r="G83" s="2">
        <f>ROUND(+'X-Ray'!E178*2080,0)</f>
        <v>8258</v>
      </c>
      <c r="H83" s="2">
        <f>ROUND(+'X-Ray'!F178,0)</f>
        <v>268246</v>
      </c>
      <c r="I83" s="7">
        <f t="shared" si="4"/>
        <v>0.03</v>
      </c>
      <c r="J83" s="7"/>
      <c r="K83" s="8">
        <f t="shared" si="5"/>
        <v>0</v>
      </c>
    </row>
    <row r="84" spans="2:11" ht="12">
      <c r="B84">
        <f>+'X-Ray'!A79</f>
        <v>176</v>
      </c>
      <c r="C84" t="str">
        <f>+'X-Ray'!B79</f>
        <v>TACOMA GENERAL ALLENMORE HOSPITAL</v>
      </c>
      <c r="D84" s="2">
        <f>ROUND(+'X-Ray'!E79*2080,0)</f>
        <v>283878</v>
      </c>
      <c r="E84" s="2">
        <f>ROUND(+'X-Ray'!F79,0)</f>
        <v>422436</v>
      </c>
      <c r="F84" s="7">
        <f t="shared" si="3"/>
        <v>0.67</v>
      </c>
      <c r="G84" s="2">
        <f>ROUND(+'X-Ray'!E179*2080,0)</f>
        <v>271898</v>
      </c>
      <c r="H84" s="2">
        <f>ROUND(+'X-Ray'!F179,0)</f>
        <v>438624</v>
      </c>
      <c r="I84" s="7">
        <f t="shared" si="4"/>
        <v>0.62</v>
      </c>
      <c r="J84" s="7"/>
      <c r="K84" s="8">
        <f t="shared" si="5"/>
        <v>-0.0746</v>
      </c>
    </row>
    <row r="85" spans="2:11" ht="12">
      <c r="B85">
        <f>+'X-Ray'!A80</f>
        <v>178</v>
      </c>
      <c r="C85" t="str">
        <f>+'X-Ray'!B80</f>
        <v>DEER PARK HOSPITAL</v>
      </c>
      <c r="D85" s="2">
        <f>ROUND(+'X-Ray'!E80*2080,0)</f>
        <v>957</v>
      </c>
      <c r="E85" s="2">
        <f>ROUND(+'X-Ray'!F80,0)</f>
        <v>49</v>
      </c>
      <c r="F85" s="7">
        <f t="shared" si="3"/>
        <v>19.53</v>
      </c>
      <c r="G85" s="2">
        <f>ROUND(+'X-Ray'!E180*2080,0)</f>
        <v>0</v>
      </c>
      <c r="H85" s="2">
        <f>ROUND(+'X-Ray'!F180,0)</f>
        <v>0</v>
      </c>
      <c r="I85" s="7">
        <f t="shared" si="4"/>
      </c>
      <c r="J85" s="7"/>
      <c r="K85" s="8">
        <f t="shared" si="5"/>
      </c>
    </row>
    <row r="86" spans="2:11" ht="12">
      <c r="B86">
        <f>+'X-Ray'!A81</f>
        <v>180</v>
      </c>
      <c r="C86" t="str">
        <f>+'X-Ray'!B81</f>
        <v>VALLEY HOSPITAL AND MEDICAL CENTER</v>
      </c>
      <c r="D86" s="2">
        <f>ROUND(+'X-Ray'!E81*2080,0)</f>
        <v>49837</v>
      </c>
      <c r="E86" s="2">
        <f>ROUND(+'X-Ray'!F81,0)</f>
        <v>25359</v>
      </c>
      <c r="F86" s="7">
        <f t="shared" si="3"/>
        <v>1.97</v>
      </c>
      <c r="G86" s="2">
        <f>ROUND(+'X-Ray'!E181*2080,0)</f>
        <v>52146</v>
      </c>
      <c r="H86" s="2">
        <f>ROUND(+'X-Ray'!F181,0)</f>
        <v>32214</v>
      </c>
      <c r="I86" s="7">
        <f t="shared" si="4"/>
        <v>1.62</v>
      </c>
      <c r="J86" s="7"/>
      <c r="K86" s="8">
        <f t="shared" si="5"/>
        <v>-0.1777</v>
      </c>
    </row>
    <row r="87" spans="2:11" ht="12">
      <c r="B87">
        <f>+'X-Ray'!A82</f>
        <v>183</v>
      </c>
      <c r="C87" t="str">
        <f>+'X-Ray'!B82</f>
        <v>AUBURN REGIONAL MEDICAL CENTER</v>
      </c>
      <c r="D87" s="2">
        <f>ROUND(+'X-Ray'!E82*2080,0)</f>
        <v>64106</v>
      </c>
      <c r="E87" s="2">
        <f>ROUND(+'X-Ray'!F82,0)</f>
        <v>153529</v>
      </c>
      <c r="F87" s="7">
        <f t="shared" si="3"/>
        <v>0.42</v>
      </c>
      <c r="G87" s="2">
        <f>ROUND(+'X-Ray'!E182*2080,0)</f>
        <v>64626</v>
      </c>
      <c r="H87" s="2">
        <f>ROUND(+'X-Ray'!F182,0)</f>
        <v>148035</v>
      </c>
      <c r="I87" s="7">
        <f t="shared" si="4"/>
        <v>0.44</v>
      </c>
      <c r="J87" s="7"/>
      <c r="K87" s="8">
        <f t="shared" si="5"/>
        <v>0.0476</v>
      </c>
    </row>
    <row r="88" spans="2:11" ht="12">
      <c r="B88">
        <f>+'X-Ray'!A83</f>
        <v>186</v>
      </c>
      <c r="C88" t="str">
        <f>+'X-Ray'!B83</f>
        <v>MARK REED HOSPITAL</v>
      </c>
      <c r="D88" s="2">
        <f>ROUND(+'X-Ray'!E83*2080,0)</f>
        <v>7738</v>
      </c>
      <c r="E88" s="2">
        <f>ROUND(+'X-Ray'!F83,0)</f>
        <v>3566</v>
      </c>
      <c r="F88" s="7">
        <f t="shared" si="3"/>
        <v>2.17</v>
      </c>
      <c r="G88" s="2">
        <f>ROUND(+'X-Ray'!E183*2080,0)</f>
        <v>7987</v>
      </c>
      <c r="H88" s="2">
        <f>ROUND(+'X-Ray'!F183,0)</f>
        <v>3730</v>
      </c>
      <c r="I88" s="7">
        <f t="shared" si="4"/>
        <v>2.14</v>
      </c>
      <c r="J88" s="7"/>
      <c r="K88" s="8">
        <f t="shared" si="5"/>
        <v>-0.0138</v>
      </c>
    </row>
    <row r="89" spans="2:11" ht="12">
      <c r="B89">
        <f>+'X-Ray'!A84</f>
        <v>191</v>
      </c>
      <c r="C89" t="str">
        <f>+'X-Ray'!B84</f>
        <v>PROVIDENCE CENTRALIA HOSPITAL</v>
      </c>
      <c r="D89" s="2">
        <f>ROUND(+'X-Ray'!E84*2080,0)</f>
        <v>75400</v>
      </c>
      <c r="E89" s="2">
        <f>ROUND(+'X-Ray'!F84,0)</f>
        <v>28050</v>
      </c>
      <c r="F89" s="7">
        <f t="shared" si="3"/>
        <v>2.69</v>
      </c>
      <c r="G89" s="2">
        <f>ROUND(+'X-Ray'!E184*2080,0)</f>
        <v>78478</v>
      </c>
      <c r="H89" s="2">
        <f>ROUND(+'X-Ray'!F184,0)</f>
        <v>52279</v>
      </c>
      <c r="I89" s="7">
        <f t="shared" si="4"/>
        <v>1.5</v>
      </c>
      <c r="J89" s="7"/>
      <c r="K89" s="8">
        <f t="shared" si="5"/>
        <v>-0.4424</v>
      </c>
    </row>
    <row r="90" spans="2:11" ht="12">
      <c r="B90">
        <f>+'X-Ray'!A85</f>
        <v>193</v>
      </c>
      <c r="C90" t="str">
        <f>+'X-Ray'!B85</f>
        <v>PROVIDENCE MOUNT CARMEL HOSPITAL</v>
      </c>
      <c r="D90" s="2">
        <f>ROUND(+'X-Ray'!E85*2080,0)</f>
        <v>29162</v>
      </c>
      <c r="E90" s="2">
        <f>ROUND(+'X-Ray'!F85,0)</f>
        <v>0</v>
      </c>
      <c r="F90" s="7">
        <f t="shared" si="3"/>
      </c>
      <c r="G90" s="2">
        <f>ROUND(+'X-Ray'!E185*2080,0)</f>
        <v>24627</v>
      </c>
      <c r="H90" s="2">
        <f>ROUND(+'X-Ray'!F185,0)</f>
        <v>0</v>
      </c>
      <c r="I90" s="7">
        <f t="shared" si="4"/>
      </c>
      <c r="J90" s="7"/>
      <c r="K90" s="8">
        <f t="shared" si="5"/>
      </c>
    </row>
    <row r="91" spans="2:11" ht="12">
      <c r="B91">
        <f>+'X-Ray'!A86</f>
        <v>194</v>
      </c>
      <c r="C91" t="str">
        <f>+'X-Ray'!B86</f>
        <v>PROVIDENCE SAINT JOSEPHS HOSPITAL</v>
      </c>
      <c r="D91" s="2">
        <f>ROUND(+'X-Ray'!E86*2080,0)</f>
        <v>13083</v>
      </c>
      <c r="E91" s="2">
        <f>ROUND(+'X-Ray'!F86,0)</f>
        <v>0</v>
      </c>
      <c r="F91" s="7">
        <f t="shared" si="3"/>
      </c>
      <c r="G91" s="2">
        <f>ROUND(+'X-Ray'!E186*2080,0)</f>
        <v>13250</v>
      </c>
      <c r="H91" s="2">
        <f>ROUND(+'X-Ray'!F186,0)</f>
        <v>0</v>
      </c>
      <c r="I91" s="7">
        <f t="shared" si="4"/>
      </c>
      <c r="J91" s="7"/>
      <c r="K91" s="8">
        <f t="shared" si="5"/>
      </c>
    </row>
    <row r="92" spans="2:11" ht="12">
      <c r="B92">
        <f>+'X-Ray'!A87</f>
        <v>195</v>
      </c>
      <c r="C92" t="str">
        <f>+'X-Ray'!B87</f>
        <v>SNOQUALMIE VALLEY HOSPITAL</v>
      </c>
      <c r="D92" s="2">
        <f>ROUND(+'X-Ray'!E87*2080,0)</f>
        <v>11440</v>
      </c>
      <c r="E92" s="2">
        <f>ROUND(+'X-Ray'!F87,0)</f>
        <v>2326</v>
      </c>
      <c r="F92" s="7">
        <f t="shared" si="3"/>
        <v>4.92</v>
      </c>
      <c r="G92" s="2">
        <f>ROUND(+'X-Ray'!E187*2080,0)</f>
        <v>16640</v>
      </c>
      <c r="H92" s="2">
        <f>ROUND(+'X-Ray'!F187,0)</f>
        <v>2566</v>
      </c>
      <c r="I92" s="7">
        <f t="shared" si="4"/>
        <v>6.48</v>
      </c>
      <c r="J92" s="7"/>
      <c r="K92" s="8">
        <f t="shared" si="5"/>
        <v>0.3171</v>
      </c>
    </row>
    <row r="93" spans="2:11" ht="12">
      <c r="B93">
        <f>+'X-Ray'!A88</f>
        <v>197</v>
      </c>
      <c r="C93" t="str">
        <f>+'X-Ray'!B88</f>
        <v>CAPITAL MEDICAL CENTER</v>
      </c>
      <c r="D93" s="2">
        <f>ROUND(+'X-Ray'!E88*2080,0)</f>
        <v>69638</v>
      </c>
      <c r="E93" s="2">
        <f>ROUND(+'X-Ray'!F88,0)</f>
        <v>46362</v>
      </c>
      <c r="F93" s="7">
        <f t="shared" si="3"/>
        <v>1.5</v>
      </c>
      <c r="G93" s="2">
        <f>ROUND(+'X-Ray'!E188*2080,0)</f>
        <v>72197</v>
      </c>
      <c r="H93" s="2">
        <f>ROUND(+'X-Ray'!F188,0)</f>
        <v>55735</v>
      </c>
      <c r="I93" s="7">
        <f t="shared" si="4"/>
        <v>1.3</v>
      </c>
      <c r="J93" s="7"/>
      <c r="K93" s="8">
        <f t="shared" si="5"/>
        <v>-0.1333</v>
      </c>
    </row>
    <row r="94" spans="2:11" ht="12">
      <c r="B94">
        <f>+'X-Ray'!A89</f>
        <v>198</v>
      </c>
      <c r="C94" t="str">
        <f>+'X-Ray'!B89</f>
        <v>SUNNYSIDE COMMUNITY HOSPITAL</v>
      </c>
      <c r="D94" s="2">
        <f>ROUND(+'X-Ray'!E89*2080,0)</f>
        <v>32178</v>
      </c>
      <c r="E94" s="2">
        <f>ROUND(+'X-Ray'!F89,0)</f>
        <v>122582</v>
      </c>
      <c r="F94" s="7">
        <f t="shared" si="3"/>
        <v>0.26</v>
      </c>
      <c r="G94" s="2">
        <f>ROUND(+'X-Ray'!E189*2080,0)</f>
        <v>33634</v>
      </c>
      <c r="H94" s="2">
        <f>ROUND(+'X-Ray'!F189,0)</f>
        <v>124488</v>
      </c>
      <c r="I94" s="7">
        <f t="shared" si="4"/>
        <v>0.27</v>
      </c>
      <c r="J94" s="7"/>
      <c r="K94" s="8">
        <f t="shared" si="5"/>
        <v>0.0385</v>
      </c>
    </row>
    <row r="95" spans="2:11" ht="12">
      <c r="B95">
        <f>+'X-Ray'!A90</f>
        <v>199</v>
      </c>
      <c r="C95" t="str">
        <f>+'X-Ray'!B90</f>
        <v>TOPPENISH COMMUNITY HOSPITAL</v>
      </c>
      <c r="D95" s="2">
        <f>ROUND(+'X-Ray'!E90*2080,0)</f>
        <v>25376</v>
      </c>
      <c r="E95" s="2">
        <f>ROUND(+'X-Ray'!F90,0)</f>
        <v>11499</v>
      </c>
      <c r="F95" s="7">
        <f t="shared" si="3"/>
        <v>2.21</v>
      </c>
      <c r="G95" s="2">
        <f>ROUND(+'X-Ray'!E190*2080,0)</f>
        <v>25376</v>
      </c>
      <c r="H95" s="2">
        <f>ROUND(+'X-Ray'!F190,0)</f>
        <v>12106</v>
      </c>
      <c r="I95" s="7">
        <f t="shared" si="4"/>
        <v>2.1</v>
      </c>
      <c r="J95" s="7"/>
      <c r="K95" s="8">
        <f t="shared" si="5"/>
        <v>-0.0498</v>
      </c>
    </row>
    <row r="96" spans="2:11" ht="12">
      <c r="B96">
        <f>+'X-Ray'!A91</f>
        <v>201</v>
      </c>
      <c r="C96" t="str">
        <f>+'X-Ray'!B91</f>
        <v>SAINT FRANCIS COMMUNITY HOSPITAL</v>
      </c>
      <c r="D96" s="2">
        <f>ROUND(+'X-Ray'!E91*2080,0)</f>
        <v>91749</v>
      </c>
      <c r="E96" s="2">
        <f>ROUND(+'X-Ray'!F91,0)</f>
        <v>143119</v>
      </c>
      <c r="F96" s="7">
        <f t="shared" si="3"/>
        <v>0.64</v>
      </c>
      <c r="G96" s="2">
        <f>ROUND(+'X-Ray'!E191*2080,0)</f>
        <v>83075</v>
      </c>
      <c r="H96" s="2">
        <f>ROUND(+'X-Ray'!F191,0)</f>
        <v>163318</v>
      </c>
      <c r="I96" s="7">
        <f t="shared" si="4"/>
        <v>0.51</v>
      </c>
      <c r="J96" s="7"/>
      <c r="K96" s="8">
        <f t="shared" si="5"/>
        <v>-0.2031</v>
      </c>
    </row>
    <row r="97" spans="2:11" ht="12">
      <c r="B97">
        <f>+'X-Ray'!A92</f>
        <v>202</v>
      </c>
      <c r="C97" t="str">
        <f>+'X-Ray'!B92</f>
        <v>REGIONAL HOSP. FOR RESP. &amp; COMPLEX CARE</v>
      </c>
      <c r="D97" s="2">
        <f>ROUND(+'X-Ray'!E92*2080,0)</f>
        <v>0</v>
      </c>
      <c r="E97" s="2">
        <f>ROUND(+'X-Ray'!F92,0)</f>
        <v>0</v>
      </c>
      <c r="F97" s="7">
        <f t="shared" si="3"/>
      </c>
      <c r="G97" s="2">
        <f>ROUND(+'X-Ray'!E192*2080,0)</f>
        <v>0</v>
      </c>
      <c r="H97" s="2">
        <f>ROUND(+'X-Ray'!F192,0)</f>
        <v>0</v>
      </c>
      <c r="I97" s="7">
        <f t="shared" si="4"/>
      </c>
      <c r="J97" s="7"/>
      <c r="K97" s="8">
        <f t="shared" si="5"/>
      </c>
    </row>
    <row r="98" spans="2:11" ht="12">
      <c r="B98">
        <f>+'X-Ray'!A93</f>
        <v>204</v>
      </c>
      <c r="C98" t="str">
        <f>+'X-Ray'!B93</f>
        <v>SEATTLE CANCER CARE ALLIANCE</v>
      </c>
      <c r="D98" s="2">
        <f>ROUND(+'X-Ray'!E93*2080,0)</f>
        <v>77064</v>
      </c>
      <c r="E98" s="2">
        <f>ROUND(+'X-Ray'!F93,0)</f>
        <v>0</v>
      </c>
      <c r="F98" s="7">
        <f t="shared" si="3"/>
      </c>
      <c r="G98" s="2">
        <f>ROUND(+'X-Ray'!E193*2080,0)</f>
        <v>72426</v>
      </c>
      <c r="H98" s="2">
        <f>ROUND(+'X-Ray'!F193,0)</f>
        <v>0</v>
      </c>
      <c r="I98" s="7">
        <f t="shared" si="4"/>
      </c>
      <c r="J98" s="7"/>
      <c r="K98" s="8">
        <f t="shared" si="5"/>
      </c>
    </row>
    <row r="99" spans="2:11" ht="12">
      <c r="B99">
        <f>+'X-Ray'!A94</f>
        <v>205</v>
      </c>
      <c r="C99" t="str">
        <f>+'X-Ray'!B94</f>
        <v>WENATCHEE VALLEY MEDICAL CENTER</v>
      </c>
      <c r="D99" s="2">
        <f>ROUND(+'X-Ray'!E94*2080,0)</f>
        <v>13000</v>
      </c>
      <c r="E99" s="2">
        <f>ROUND(+'X-Ray'!F94,0)</f>
        <v>21336</v>
      </c>
      <c r="F99" s="7">
        <f t="shared" si="3"/>
        <v>0.61</v>
      </c>
      <c r="G99" s="2">
        <f>ROUND(+'X-Ray'!E194*2080,0)</f>
        <v>13458</v>
      </c>
      <c r="H99" s="2">
        <f>ROUND(+'X-Ray'!F194,0)</f>
        <v>52227</v>
      </c>
      <c r="I99" s="7">
        <f t="shared" si="4"/>
        <v>0.26</v>
      </c>
      <c r="J99" s="7"/>
      <c r="K99" s="8">
        <f t="shared" si="5"/>
        <v>-0.5738</v>
      </c>
    </row>
    <row r="100" spans="2:11" ht="12">
      <c r="B100">
        <f>+'X-Ray'!A95</f>
        <v>206</v>
      </c>
      <c r="C100" t="str">
        <f>+'X-Ray'!B95</f>
        <v>UNITED GENERAL HOSPITAL</v>
      </c>
      <c r="D100" s="2">
        <f>ROUND(+'X-Ray'!E95*2080,0)</f>
        <v>13312</v>
      </c>
      <c r="E100" s="2">
        <f>ROUND(+'X-Ray'!F95,0)</f>
        <v>10900</v>
      </c>
      <c r="F100" s="7">
        <f t="shared" si="3"/>
        <v>1.22</v>
      </c>
      <c r="G100" s="2">
        <f>ROUND(+'X-Ray'!E195*2080,0)</f>
        <v>13333</v>
      </c>
      <c r="H100" s="2">
        <f>ROUND(+'X-Ray'!F195,0)</f>
        <v>10590</v>
      </c>
      <c r="I100" s="7">
        <f t="shared" si="4"/>
        <v>1.26</v>
      </c>
      <c r="J100" s="7"/>
      <c r="K100" s="8">
        <f t="shared" si="5"/>
        <v>0.0328</v>
      </c>
    </row>
    <row r="101" spans="2:11" ht="12">
      <c r="B101">
        <f>+'X-Ray'!A96</f>
        <v>207</v>
      </c>
      <c r="C101" t="str">
        <f>+'X-Ray'!B96</f>
        <v>SKAGIT VALLEY HOSPITAL</v>
      </c>
      <c r="D101" s="2">
        <f>ROUND(+'X-Ray'!E96*2080,0)</f>
        <v>71302</v>
      </c>
      <c r="E101" s="2">
        <f>ROUND(+'X-Ray'!F96,0)</f>
        <v>144087</v>
      </c>
      <c r="F101" s="7">
        <f t="shared" si="3"/>
        <v>0.49</v>
      </c>
      <c r="G101" s="2">
        <f>ROUND(+'X-Ray'!E196*2080,0)</f>
        <v>47133</v>
      </c>
      <c r="H101" s="2">
        <f>ROUND(+'X-Ray'!F196,0)</f>
        <v>151881</v>
      </c>
      <c r="I101" s="7">
        <f t="shared" si="4"/>
        <v>0.31</v>
      </c>
      <c r="J101" s="7"/>
      <c r="K101" s="8">
        <f t="shared" si="5"/>
        <v>-0.3673</v>
      </c>
    </row>
    <row r="102" spans="2:11" ht="12">
      <c r="B102">
        <f>+'X-Ray'!A97</f>
        <v>208</v>
      </c>
      <c r="C102" t="str">
        <f>+'X-Ray'!B97</f>
        <v>LEGACY SALMON CREEK HOSPITAL</v>
      </c>
      <c r="D102" s="2">
        <f>ROUND(+'X-Ray'!E97*2080,0)</f>
        <v>61922</v>
      </c>
      <c r="E102" s="2">
        <f>ROUND(+'X-Ray'!F97,0)</f>
        <v>53875</v>
      </c>
      <c r="F102" s="7">
        <f t="shared" si="3"/>
        <v>1.15</v>
      </c>
      <c r="G102" s="2">
        <f>ROUND(+'X-Ray'!E197*2080,0)</f>
        <v>67434</v>
      </c>
      <c r="H102" s="2">
        <f>ROUND(+'X-Ray'!F197,0)</f>
        <v>60345</v>
      </c>
      <c r="I102" s="7">
        <f t="shared" si="4"/>
        <v>1.12</v>
      </c>
      <c r="J102" s="7"/>
      <c r="K102" s="8">
        <f t="shared" si="5"/>
        <v>-0.0261</v>
      </c>
    </row>
    <row r="103" spans="2:11" ht="12">
      <c r="B103">
        <f>+'X-Ray'!A98</f>
        <v>209</v>
      </c>
      <c r="C103" t="str">
        <f>+'X-Ray'!B98</f>
        <v>SAINT ANTHONY HOSPITAL</v>
      </c>
      <c r="D103" s="2">
        <f>ROUND(+'X-Ray'!E98*2080,0)</f>
        <v>0</v>
      </c>
      <c r="E103" s="2">
        <f>ROUND(+'X-Ray'!F98,0)</f>
        <v>0</v>
      </c>
      <c r="F103" s="7">
        <f t="shared" si="3"/>
      </c>
      <c r="G103" s="2">
        <f>ROUND(+'X-Ray'!E198*2080,0)</f>
        <v>18866</v>
      </c>
      <c r="H103" s="2">
        <f>ROUND(+'X-Ray'!F198,0)</f>
        <v>10049</v>
      </c>
      <c r="I103" s="7">
        <f t="shared" si="4"/>
        <v>1.88</v>
      </c>
      <c r="J103" s="7"/>
      <c r="K103" s="8">
        <f t="shared" si="5"/>
      </c>
    </row>
    <row r="104" spans="2:11" ht="12">
      <c r="B104">
        <f>+'X-Ray'!A99</f>
        <v>904</v>
      </c>
      <c r="C104" t="str">
        <f>+'X-Ray'!B99</f>
        <v>BHC FAIRFAX HOSPITAL</v>
      </c>
      <c r="D104" s="2">
        <f>ROUND(+'X-Ray'!E99*2080,0)</f>
        <v>0</v>
      </c>
      <c r="E104" s="2">
        <f>ROUND(+'X-Ray'!F99,0)</f>
        <v>0</v>
      </c>
      <c r="F104" s="7">
        <f t="shared" si="3"/>
      </c>
      <c r="G104" s="2">
        <f>ROUND(+'X-Ray'!E199*2080,0)</f>
        <v>0</v>
      </c>
      <c r="H104" s="2">
        <f>ROUND(+'X-Ray'!F199,0)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+'X-Ray'!A100</f>
        <v>915</v>
      </c>
      <c r="C105" t="str">
        <f>+'X-Ray'!B100</f>
        <v>LOURDES COUNSELING CENTER</v>
      </c>
      <c r="D105" s="2">
        <f>ROUND(+'X-Ray'!E100*2080,0)</f>
        <v>0</v>
      </c>
      <c r="E105" s="2">
        <f>ROUND(+'X-Ray'!F100,0)</f>
        <v>0</v>
      </c>
      <c r="F105" s="7">
        <f t="shared" si="3"/>
      </c>
      <c r="G105" s="2">
        <f>ROUND(+'X-Ray'!E200*2080,0)</f>
        <v>0</v>
      </c>
      <c r="H105" s="2">
        <f>ROUND(+'X-Ray'!F200,0)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+'X-Ray'!A101</f>
        <v>919</v>
      </c>
      <c r="C106" t="str">
        <f>+'X-Ray'!B101</f>
        <v>NAVOS</v>
      </c>
      <c r="D106" s="2">
        <f>ROUND(+'X-Ray'!E101*2080,0)</f>
        <v>0</v>
      </c>
      <c r="E106" s="2">
        <f>ROUND(+'X-Ray'!F101,0)</f>
        <v>0</v>
      </c>
      <c r="F106" s="7">
        <f t="shared" si="3"/>
      </c>
      <c r="G106" s="2">
        <f>ROUND(+'X-Ray'!E201*2080,0)</f>
        <v>0</v>
      </c>
      <c r="H106" s="2">
        <f>ROUND(+'X-Ray'!F201,0)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AM292"/>
  <sheetViews>
    <sheetView zoomScale="75" zoomScaleNormal="75" zoomScalePageLayoutView="0" workbookViewId="0" topLeftCell="A1">
      <selection activeCell="M175" sqref="M175"/>
    </sheetView>
  </sheetViews>
  <sheetFormatPr defaultColWidth="9.00390625" defaultRowHeight="12.75"/>
  <cols>
    <col min="1" max="1" width="6.125" style="9" bestFit="1" customWidth="1"/>
    <col min="2" max="2" width="40.50390625" style="9" bestFit="1" customWidth="1"/>
    <col min="3" max="3" width="8.125" style="9" bestFit="1" customWidth="1"/>
    <col min="4" max="4" width="5.625" style="9" bestFit="1" customWidth="1"/>
    <col min="5" max="5" width="6.625" style="9" bestFit="1" customWidth="1"/>
    <col min="6" max="6" width="9.25390625" style="9" bestFit="1" customWidth="1"/>
    <col min="7" max="7" width="11.125" style="9" bestFit="1" customWidth="1"/>
    <col min="8" max="9" width="9.25390625" style="9" bestFit="1" customWidth="1"/>
    <col min="10" max="10" width="10.25390625" style="9" bestFit="1" customWidth="1"/>
    <col min="11" max="11" width="7.875" style="9" bestFit="1" customWidth="1"/>
    <col min="12" max="12" width="9.25390625" style="9" bestFit="1" customWidth="1"/>
    <col min="13" max="13" width="9.00390625" style="9" bestFit="1" customWidth="1"/>
    <col min="14" max="15" width="9.25390625" style="9" bestFit="1" customWidth="1"/>
    <col min="16" max="16" width="7.75390625" style="9" bestFit="1" customWidth="1"/>
    <col min="17" max="19" width="11.125" style="9" bestFit="1" customWidth="1"/>
    <col min="20" max="20" width="10.25390625" style="9" bestFit="1" customWidth="1"/>
    <col min="21" max="24" width="9.00390625" style="9" customWidth="1"/>
    <col min="25" max="25" width="10.875" style="9" bestFit="1" customWidth="1"/>
    <col min="26" max="26" width="11.875" style="9" bestFit="1" customWidth="1"/>
    <col min="27" max="28" width="10.875" style="9" bestFit="1" customWidth="1"/>
    <col min="29" max="29" width="11.875" style="9" bestFit="1" customWidth="1"/>
    <col min="30" max="30" width="9.125" style="9" bestFit="1" customWidth="1"/>
    <col min="31" max="34" width="10.875" style="9" bestFit="1" customWidth="1"/>
    <col min="35" max="35" width="9.125" style="9" bestFit="1" customWidth="1"/>
    <col min="36" max="36" width="11.875" style="9" bestFit="1" customWidth="1"/>
    <col min="37" max="37" width="10.875" style="9" bestFit="1" customWidth="1"/>
    <col min="38" max="38" width="13.00390625" style="9" bestFit="1" customWidth="1"/>
    <col min="39" max="39" width="11.875" style="9" bestFit="1" customWidth="1"/>
    <col min="40" max="16384" width="9.00390625" style="9" customWidth="1"/>
  </cols>
  <sheetData>
    <row r="3" spans="24:39" ht="12.75"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39" ht="12.75">
      <c r="A4" s="10" t="s">
        <v>31</v>
      </c>
      <c r="B4" s="10" t="s">
        <v>46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  <c r="J4" s="10" t="s">
        <v>54</v>
      </c>
      <c r="K4" s="10" t="s">
        <v>55</v>
      </c>
      <c r="L4" s="10" t="s">
        <v>56</v>
      </c>
      <c r="M4" s="10" t="s">
        <v>57</v>
      </c>
      <c r="N4" s="10" t="s">
        <v>58</v>
      </c>
      <c r="O4" s="10" t="s">
        <v>59</v>
      </c>
      <c r="P4" s="10" t="s">
        <v>60</v>
      </c>
      <c r="Q4" s="10" t="s">
        <v>61</v>
      </c>
      <c r="R4" s="10" t="s">
        <v>62</v>
      </c>
      <c r="S4" s="10" t="s">
        <v>63</v>
      </c>
      <c r="T4" s="10" t="s">
        <v>64</v>
      </c>
      <c r="U4" s="10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</row>
    <row r="5" spans="1:39" ht="12.75">
      <c r="A5">
        <v>1</v>
      </c>
      <c r="B5" t="s">
        <v>144</v>
      </c>
      <c r="C5" s="11">
        <v>7140</v>
      </c>
      <c r="D5" s="11">
        <v>2008</v>
      </c>
      <c r="E5" s="12">
        <v>148</v>
      </c>
      <c r="F5" s="13">
        <v>554810</v>
      </c>
      <c r="G5" s="13">
        <v>10443271</v>
      </c>
      <c r="H5" s="13">
        <v>3117567</v>
      </c>
      <c r="I5" s="13">
        <v>127475</v>
      </c>
      <c r="J5" s="13">
        <v>1882213</v>
      </c>
      <c r="K5" s="13">
        <v>29361</v>
      </c>
      <c r="L5" s="13">
        <v>4633099</v>
      </c>
      <c r="M5" s="13">
        <v>273884</v>
      </c>
      <c r="N5" s="13">
        <v>327079</v>
      </c>
      <c r="O5" s="13">
        <v>441289</v>
      </c>
      <c r="P5" s="13">
        <v>4977761</v>
      </c>
      <c r="Q5" s="13">
        <v>16297477</v>
      </c>
      <c r="R5" s="13">
        <v>9418208</v>
      </c>
      <c r="S5" s="13">
        <v>93386184</v>
      </c>
      <c r="T5" s="13">
        <v>37048550</v>
      </c>
      <c r="U5" s="11"/>
      <c r="V5"/>
      <c r="W5"/>
      <c r="X5" s="12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</row>
    <row r="6" spans="1:39" ht="12.75">
      <c r="A6">
        <v>3</v>
      </c>
      <c r="B6" t="s">
        <v>159</v>
      </c>
      <c r="C6" s="11">
        <v>7140</v>
      </c>
      <c r="D6" s="11">
        <v>2008</v>
      </c>
      <c r="E6" s="12">
        <v>54</v>
      </c>
      <c r="F6" s="13">
        <v>703539</v>
      </c>
      <c r="G6" s="13">
        <v>3600506</v>
      </c>
      <c r="H6" s="13">
        <v>1042944</v>
      </c>
      <c r="I6" s="13">
        <v>0</v>
      </c>
      <c r="J6" s="13">
        <v>3678313</v>
      </c>
      <c r="K6" s="13">
        <v>6034</v>
      </c>
      <c r="L6" s="13">
        <v>360239</v>
      </c>
      <c r="M6" s="13">
        <v>2636</v>
      </c>
      <c r="N6" s="13">
        <v>494783</v>
      </c>
      <c r="O6" s="13">
        <v>150938</v>
      </c>
      <c r="P6" s="13">
        <v>4040</v>
      </c>
      <c r="Q6" s="13">
        <v>9332353</v>
      </c>
      <c r="R6" s="13">
        <v>5706892</v>
      </c>
      <c r="S6" s="13">
        <v>67674086</v>
      </c>
      <c r="T6" s="13">
        <v>38015349</v>
      </c>
      <c r="U6" s="11"/>
      <c r="V6"/>
      <c r="W6"/>
      <c r="X6" s="12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</row>
    <row r="7" spans="1:39" ht="12.75">
      <c r="A7">
        <v>8</v>
      </c>
      <c r="B7" t="s">
        <v>91</v>
      </c>
      <c r="C7" s="11">
        <v>7140</v>
      </c>
      <c r="D7" s="11">
        <v>2008</v>
      </c>
      <c r="E7" s="12">
        <v>6.2</v>
      </c>
      <c r="F7" s="13">
        <v>4545</v>
      </c>
      <c r="G7" s="13">
        <v>420302</v>
      </c>
      <c r="H7" s="13">
        <v>82639</v>
      </c>
      <c r="I7" s="13">
        <v>113274</v>
      </c>
      <c r="J7" s="13">
        <v>14229</v>
      </c>
      <c r="K7" s="13">
        <v>4741</v>
      </c>
      <c r="L7" s="13">
        <v>79760</v>
      </c>
      <c r="M7" s="13">
        <v>35860</v>
      </c>
      <c r="N7" s="13">
        <v>0</v>
      </c>
      <c r="O7" s="13">
        <v>9270</v>
      </c>
      <c r="P7" s="13">
        <v>0</v>
      </c>
      <c r="Q7" s="13">
        <v>760075</v>
      </c>
      <c r="R7" s="13">
        <v>342185</v>
      </c>
      <c r="S7" s="13">
        <v>1517046</v>
      </c>
      <c r="T7" s="13">
        <v>64274</v>
      </c>
      <c r="U7" s="11"/>
      <c r="V7"/>
      <c r="W7"/>
      <c r="X7" s="12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</row>
    <row r="8" spans="1:39" ht="12.75">
      <c r="A8">
        <v>10</v>
      </c>
      <c r="B8" t="s">
        <v>118</v>
      </c>
      <c r="C8" s="11">
        <v>7140</v>
      </c>
      <c r="D8" s="11">
        <v>2008</v>
      </c>
      <c r="E8" s="12">
        <v>140.84</v>
      </c>
      <c r="F8" s="13">
        <v>175902</v>
      </c>
      <c r="G8" s="13">
        <v>13445696</v>
      </c>
      <c r="H8" s="13">
        <v>3009393</v>
      </c>
      <c r="I8" s="13">
        <v>7113</v>
      </c>
      <c r="J8" s="13">
        <v>3923036</v>
      </c>
      <c r="K8" s="13">
        <v>49063</v>
      </c>
      <c r="L8" s="13">
        <v>185657</v>
      </c>
      <c r="M8" s="13">
        <v>163637</v>
      </c>
      <c r="N8" s="13">
        <v>1000224</v>
      </c>
      <c r="O8" s="13">
        <v>3831727</v>
      </c>
      <c r="P8" s="13">
        <v>158478</v>
      </c>
      <c r="Q8" s="13">
        <v>25457068</v>
      </c>
      <c r="R8" s="13">
        <v>7914003</v>
      </c>
      <c r="S8" s="13">
        <v>60847321</v>
      </c>
      <c r="T8" s="13">
        <v>19979822</v>
      </c>
      <c r="U8" s="11"/>
      <c r="V8"/>
      <c r="W8"/>
      <c r="X8" s="12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</row>
    <row r="9" spans="1:39" ht="12.75">
      <c r="A9">
        <v>14</v>
      </c>
      <c r="B9" t="s">
        <v>158</v>
      </c>
      <c r="C9" s="11">
        <v>7140</v>
      </c>
      <c r="D9" s="11">
        <v>2008</v>
      </c>
      <c r="E9" s="12">
        <v>65.43</v>
      </c>
      <c r="F9" s="13">
        <v>72645</v>
      </c>
      <c r="G9" s="13">
        <v>3960921</v>
      </c>
      <c r="H9" s="13">
        <v>1108441</v>
      </c>
      <c r="I9" s="13">
        <v>0</v>
      </c>
      <c r="J9" s="13">
        <v>3138901</v>
      </c>
      <c r="K9" s="13">
        <v>462</v>
      </c>
      <c r="L9" s="13">
        <v>2359375</v>
      </c>
      <c r="M9" s="13">
        <v>2938</v>
      </c>
      <c r="N9" s="13">
        <v>2440334</v>
      </c>
      <c r="O9" s="13">
        <v>0</v>
      </c>
      <c r="P9" s="13">
        <v>1889</v>
      </c>
      <c r="Q9" s="13">
        <v>13009483</v>
      </c>
      <c r="R9" s="13">
        <v>10420314</v>
      </c>
      <c r="S9" s="13">
        <v>35013384</v>
      </c>
      <c r="T9" s="13">
        <v>18922669</v>
      </c>
      <c r="U9" s="11"/>
      <c r="V9"/>
      <c r="W9"/>
      <c r="X9" s="12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</row>
    <row r="10" spans="1:39" ht="12.75">
      <c r="A10">
        <v>20</v>
      </c>
      <c r="B10" t="s">
        <v>85</v>
      </c>
      <c r="C10" s="11">
        <v>7140</v>
      </c>
      <c r="D10" s="11">
        <v>2008</v>
      </c>
      <c r="E10" s="12">
        <v>42.79</v>
      </c>
      <c r="F10" s="13">
        <v>5538</v>
      </c>
      <c r="G10" s="13">
        <v>4716004</v>
      </c>
      <c r="H10" s="13">
        <v>720619</v>
      </c>
      <c r="I10" s="13">
        <v>0</v>
      </c>
      <c r="J10" s="13">
        <v>1419748</v>
      </c>
      <c r="K10" s="13">
        <v>41255</v>
      </c>
      <c r="L10" s="13">
        <v>509776</v>
      </c>
      <c r="M10" s="13">
        <v>0</v>
      </c>
      <c r="N10" s="13">
        <v>516428</v>
      </c>
      <c r="O10" s="13">
        <v>3633765</v>
      </c>
      <c r="P10" s="13">
        <v>0</v>
      </c>
      <c r="Q10" s="13">
        <v>11557595</v>
      </c>
      <c r="R10" s="13">
        <v>1684</v>
      </c>
      <c r="S10" s="13">
        <v>11557595</v>
      </c>
      <c r="T10" s="13">
        <v>11557595</v>
      </c>
      <c r="U10" s="11"/>
      <c r="V10"/>
      <c r="W10"/>
      <c r="X10" s="12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</row>
    <row r="11" spans="1:39" ht="12.75">
      <c r="A11">
        <v>21</v>
      </c>
      <c r="B11" t="s">
        <v>97</v>
      </c>
      <c r="C11" s="11">
        <v>7140</v>
      </c>
      <c r="D11" s="11">
        <v>2008</v>
      </c>
      <c r="E11" s="12">
        <v>8.5</v>
      </c>
      <c r="F11" s="13">
        <v>16990</v>
      </c>
      <c r="G11" s="13">
        <v>465751</v>
      </c>
      <c r="H11" s="13">
        <v>116887</v>
      </c>
      <c r="I11" s="13">
        <v>261826</v>
      </c>
      <c r="J11" s="13">
        <v>21372</v>
      </c>
      <c r="K11" s="13">
        <v>272</v>
      </c>
      <c r="L11" s="13">
        <v>106505</v>
      </c>
      <c r="M11" s="13">
        <v>0</v>
      </c>
      <c r="N11" s="13">
        <v>38331</v>
      </c>
      <c r="O11" s="13">
        <v>1843</v>
      </c>
      <c r="P11" s="13">
        <v>0</v>
      </c>
      <c r="Q11" s="13">
        <v>1012787</v>
      </c>
      <c r="R11" s="13">
        <v>372764</v>
      </c>
      <c r="S11" s="13">
        <v>2023606</v>
      </c>
      <c r="T11" s="13">
        <v>108608</v>
      </c>
      <c r="U11" s="11"/>
      <c r="V11"/>
      <c r="W11"/>
      <c r="X11" s="12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</row>
    <row r="12" spans="1:39" ht="12.75">
      <c r="A12">
        <v>22</v>
      </c>
      <c r="B12" t="s">
        <v>94</v>
      </c>
      <c r="C12" s="11">
        <v>7140</v>
      </c>
      <c r="D12" s="11">
        <v>2008</v>
      </c>
      <c r="E12" s="12">
        <v>15.63</v>
      </c>
      <c r="F12" s="13">
        <v>37947</v>
      </c>
      <c r="G12" s="13">
        <v>1057236</v>
      </c>
      <c r="H12" s="13">
        <v>268259</v>
      </c>
      <c r="I12" s="13">
        <v>46022</v>
      </c>
      <c r="J12" s="13">
        <v>130791</v>
      </c>
      <c r="K12" s="13">
        <v>5582</v>
      </c>
      <c r="L12" s="13">
        <v>240868</v>
      </c>
      <c r="M12" s="13">
        <v>251683</v>
      </c>
      <c r="N12" s="13">
        <v>86172</v>
      </c>
      <c r="O12" s="13">
        <v>71349</v>
      </c>
      <c r="P12" s="13">
        <v>9350</v>
      </c>
      <c r="Q12" s="13">
        <v>2148612</v>
      </c>
      <c r="R12" s="13">
        <v>1115859</v>
      </c>
      <c r="S12" s="13">
        <v>6940968</v>
      </c>
      <c r="T12" s="13">
        <v>746017</v>
      </c>
      <c r="U12" s="11"/>
      <c r="V12"/>
      <c r="W12"/>
      <c r="X12" s="12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39" ht="12.75">
      <c r="A13">
        <v>23</v>
      </c>
      <c r="B13" t="s">
        <v>143</v>
      </c>
      <c r="C13" s="11">
        <v>7140</v>
      </c>
      <c r="D13" s="11">
        <v>2008</v>
      </c>
      <c r="E13" s="12">
        <v>5.93</v>
      </c>
      <c r="F13" s="13">
        <v>6321</v>
      </c>
      <c r="G13" s="13">
        <v>320219</v>
      </c>
      <c r="H13" s="13">
        <v>70125</v>
      </c>
      <c r="I13" s="13">
        <v>301090</v>
      </c>
      <c r="J13" s="13">
        <v>12123</v>
      </c>
      <c r="K13" s="13">
        <v>1377</v>
      </c>
      <c r="L13" s="13">
        <v>3377</v>
      </c>
      <c r="M13" s="13">
        <v>0</v>
      </c>
      <c r="N13" s="13">
        <v>16610</v>
      </c>
      <c r="O13" s="13">
        <v>74576</v>
      </c>
      <c r="P13" s="13">
        <v>0</v>
      </c>
      <c r="Q13" s="13">
        <v>799497</v>
      </c>
      <c r="R13" s="13">
        <v>250971</v>
      </c>
      <c r="S13" s="13">
        <v>1680338</v>
      </c>
      <c r="T13" s="13">
        <v>151525</v>
      </c>
      <c r="U13" s="11"/>
      <c r="V13"/>
      <c r="W13"/>
      <c r="X13" s="12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39" ht="12.75">
      <c r="A14">
        <v>26</v>
      </c>
      <c r="B14" t="s">
        <v>103</v>
      </c>
      <c r="C14" s="11">
        <v>7140</v>
      </c>
      <c r="D14" s="11">
        <v>2008</v>
      </c>
      <c r="E14" s="12">
        <v>58.1</v>
      </c>
      <c r="F14" s="13">
        <v>271336</v>
      </c>
      <c r="G14" s="13">
        <v>3225111</v>
      </c>
      <c r="H14" s="13">
        <v>857067</v>
      </c>
      <c r="I14" s="13">
        <v>0</v>
      </c>
      <c r="J14" s="13">
        <v>1942727</v>
      </c>
      <c r="K14" s="13">
        <v>0</v>
      </c>
      <c r="L14" s="13">
        <v>39289</v>
      </c>
      <c r="M14" s="13">
        <v>4607</v>
      </c>
      <c r="N14" s="13">
        <v>815127</v>
      </c>
      <c r="O14" s="13">
        <v>34376</v>
      </c>
      <c r="P14" s="13">
        <v>2569</v>
      </c>
      <c r="Q14" s="13">
        <v>6915735</v>
      </c>
      <c r="R14" s="13">
        <v>5057875</v>
      </c>
      <c r="S14" s="13">
        <v>29215123</v>
      </c>
      <c r="T14" s="13">
        <v>7625254</v>
      </c>
      <c r="U14" s="11"/>
      <c r="V14"/>
      <c r="W14"/>
      <c r="X14" s="12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39" ht="12.75">
      <c r="A15">
        <v>29</v>
      </c>
      <c r="B15" t="s">
        <v>87</v>
      </c>
      <c r="C15" s="11">
        <v>7140</v>
      </c>
      <c r="D15" s="11">
        <v>2008</v>
      </c>
      <c r="E15" s="12">
        <v>137.58</v>
      </c>
      <c r="F15" s="13">
        <v>364560</v>
      </c>
      <c r="G15" s="13">
        <v>8923212</v>
      </c>
      <c r="H15" s="13">
        <v>2532044</v>
      </c>
      <c r="I15" s="13">
        <v>0</v>
      </c>
      <c r="J15" s="13">
        <v>5892390</v>
      </c>
      <c r="K15" s="13">
        <v>14303</v>
      </c>
      <c r="L15" s="13">
        <v>858961</v>
      </c>
      <c r="M15" s="13">
        <v>169</v>
      </c>
      <c r="N15" s="13">
        <v>2562836</v>
      </c>
      <c r="O15" s="13">
        <v>37767</v>
      </c>
      <c r="P15" s="13">
        <v>135469</v>
      </c>
      <c r="Q15" s="13">
        <v>20686213</v>
      </c>
      <c r="R15" s="13">
        <v>20379682</v>
      </c>
      <c r="S15" s="13">
        <v>99252268</v>
      </c>
      <c r="T15" s="13">
        <v>66783336</v>
      </c>
      <c r="U15" s="11"/>
      <c r="V15"/>
      <c r="W15"/>
      <c r="X15" s="12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39" ht="12.75">
      <c r="A16">
        <v>32</v>
      </c>
      <c r="B16" t="s">
        <v>108</v>
      </c>
      <c r="C16" s="11">
        <v>7140</v>
      </c>
      <c r="D16" s="11">
        <v>2008</v>
      </c>
      <c r="E16" s="12">
        <v>99</v>
      </c>
      <c r="F16" s="13">
        <v>275260</v>
      </c>
      <c r="G16" s="13">
        <v>6258019</v>
      </c>
      <c r="H16" s="13">
        <v>1546893</v>
      </c>
      <c r="I16" s="13">
        <v>0</v>
      </c>
      <c r="J16" s="13">
        <v>1721540</v>
      </c>
      <c r="K16" s="13">
        <v>3708</v>
      </c>
      <c r="L16" s="13">
        <v>2331203</v>
      </c>
      <c r="M16" s="13">
        <v>269180</v>
      </c>
      <c r="N16" s="13">
        <v>2567987</v>
      </c>
      <c r="O16" s="13">
        <v>121858</v>
      </c>
      <c r="P16" s="13">
        <v>200690</v>
      </c>
      <c r="Q16" s="13">
        <v>14619698</v>
      </c>
      <c r="R16" s="13">
        <v>10674927</v>
      </c>
      <c r="S16" s="13">
        <v>98733503</v>
      </c>
      <c r="T16" s="13">
        <v>41506588</v>
      </c>
      <c r="U16" s="11"/>
      <c r="V16"/>
      <c r="W16"/>
      <c r="X16" s="12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39" ht="12.75">
      <c r="A17">
        <v>35</v>
      </c>
      <c r="B17" t="s">
        <v>145</v>
      </c>
      <c r="C17" s="11">
        <v>7140</v>
      </c>
      <c r="D17" s="11">
        <v>2008</v>
      </c>
      <c r="E17" s="12">
        <v>13.37</v>
      </c>
      <c r="F17" s="13">
        <v>20816</v>
      </c>
      <c r="G17" s="13">
        <v>998665</v>
      </c>
      <c r="H17" s="13">
        <v>218202</v>
      </c>
      <c r="I17" s="13">
        <v>22023</v>
      </c>
      <c r="J17" s="13">
        <v>164182</v>
      </c>
      <c r="K17" s="13">
        <v>0</v>
      </c>
      <c r="L17" s="13">
        <v>102199</v>
      </c>
      <c r="M17" s="13">
        <v>59571</v>
      </c>
      <c r="N17" s="13">
        <v>169208</v>
      </c>
      <c r="O17" s="13">
        <v>9773</v>
      </c>
      <c r="P17" s="13">
        <v>0</v>
      </c>
      <c r="Q17" s="13">
        <v>1743823</v>
      </c>
      <c r="R17" s="13">
        <v>1130629</v>
      </c>
      <c r="S17" s="13">
        <v>6846515</v>
      </c>
      <c r="T17" s="13">
        <v>604386</v>
      </c>
      <c r="U17" s="11"/>
      <c r="V17"/>
      <c r="W17"/>
      <c r="X17" s="12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</row>
    <row r="18" spans="1:39" ht="12.75">
      <c r="A18">
        <v>37</v>
      </c>
      <c r="B18" t="s">
        <v>77</v>
      </c>
      <c r="C18" s="11">
        <v>7140</v>
      </c>
      <c r="D18" s="11">
        <v>2008</v>
      </c>
      <c r="E18" s="12">
        <v>41.12</v>
      </c>
      <c r="F18" s="13">
        <v>57432</v>
      </c>
      <c r="G18" s="13">
        <v>2064714</v>
      </c>
      <c r="H18" s="13">
        <v>487711</v>
      </c>
      <c r="I18" s="13">
        <v>850979</v>
      </c>
      <c r="J18" s="13">
        <v>133278</v>
      </c>
      <c r="K18" s="13">
        <v>18090</v>
      </c>
      <c r="L18" s="13">
        <v>572210</v>
      </c>
      <c r="M18" s="13">
        <v>173226</v>
      </c>
      <c r="N18" s="13">
        <v>210497</v>
      </c>
      <c r="O18" s="13">
        <v>6267</v>
      </c>
      <c r="P18" s="13">
        <v>17609</v>
      </c>
      <c r="Q18" s="13">
        <v>4499363</v>
      </c>
      <c r="R18" s="13">
        <v>2190615</v>
      </c>
      <c r="S18" s="13">
        <v>18859669</v>
      </c>
      <c r="T18" s="13">
        <v>7822333</v>
      </c>
      <c r="U18" s="11"/>
      <c r="V18"/>
      <c r="W18"/>
      <c r="X18" s="12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</row>
    <row r="19" spans="1:39" ht="12.75">
      <c r="A19">
        <v>38</v>
      </c>
      <c r="B19" t="s">
        <v>139</v>
      </c>
      <c r="C19" s="11">
        <v>7140</v>
      </c>
      <c r="D19" s="11">
        <v>2008</v>
      </c>
      <c r="E19" s="12">
        <v>61</v>
      </c>
      <c r="F19" s="13">
        <v>43976</v>
      </c>
      <c r="G19" s="13">
        <v>3924418</v>
      </c>
      <c r="H19" s="13">
        <v>1118452</v>
      </c>
      <c r="I19" s="13">
        <v>2730433</v>
      </c>
      <c r="J19" s="13">
        <v>267043</v>
      </c>
      <c r="K19" s="13">
        <v>6193</v>
      </c>
      <c r="L19" s="13">
        <v>718216</v>
      </c>
      <c r="M19" s="13">
        <v>170989</v>
      </c>
      <c r="N19" s="13">
        <v>696700</v>
      </c>
      <c r="O19" s="13">
        <v>602799</v>
      </c>
      <c r="P19" s="13">
        <v>4033</v>
      </c>
      <c r="Q19" s="13">
        <v>10231210</v>
      </c>
      <c r="R19" s="13">
        <v>3202178</v>
      </c>
      <c r="S19" s="13">
        <v>18674044</v>
      </c>
      <c r="T19" s="13">
        <v>2232351</v>
      </c>
      <c r="U19" s="11"/>
      <c r="V19"/>
      <c r="W19"/>
      <c r="X19" s="12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</row>
    <row r="20" spans="1:39" ht="12.75">
      <c r="A20">
        <v>39</v>
      </c>
      <c r="B20" t="s">
        <v>89</v>
      </c>
      <c r="C20" s="11">
        <v>7140</v>
      </c>
      <c r="D20" s="11">
        <v>2008</v>
      </c>
      <c r="E20" s="12">
        <v>31</v>
      </c>
      <c r="F20" s="13">
        <v>52100</v>
      </c>
      <c r="G20" s="13">
        <v>1923019</v>
      </c>
      <c r="H20" s="13">
        <v>463567</v>
      </c>
      <c r="I20" s="13">
        <v>1610092</v>
      </c>
      <c r="J20" s="13">
        <v>766295</v>
      </c>
      <c r="K20" s="13">
        <v>2348</v>
      </c>
      <c r="L20" s="13">
        <v>340761</v>
      </c>
      <c r="M20" s="13">
        <v>11364</v>
      </c>
      <c r="N20" s="13">
        <v>760025</v>
      </c>
      <c r="O20" s="13">
        <v>16343</v>
      </c>
      <c r="P20" s="13">
        <v>0</v>
      </c>
      <c r="Q20" s="13">
        <v>5893814</v>
      </c>
      <c r="R20" s="13">
        <v>2093066</v>
      </c>
      <c r="S20" s="13">
        <v>21889191</v>
      </c>
      <c r="T20" s="13">
        <v>5246557</v>
      </c>
      <c r="U20" s="11"/>
      <c r="V20"/>
      <c r="W20"/>
      <c r="X20" s="12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</row>
    <row r="21" spans="1:39" ht="12.75">
      <c r="A21">
        <v>43</v>
      </c>
      <c r="B21" t="s">
        <v>119</v>
      </c>
      <c r="C21" s="11">
        <v>7140</v>
      </c>
      <c r="D21" s="11">
        <v>2008</v>
      </c>
      <c r="E21" s="12">
        <v>13.12</v>
      </c>
      <c r="F21" s="13">
        <v>120864</v>
      </c>
      <c r="G21" s="13">
        <v>839955</v>
      </c>
      <c r="H21" s="13">
        <v>212248</v>
      </c>
      <c r="I21" s="13">
        <v>12531</v>
      </c>
      <c r="J21" s="13">
        <v>138990</v>
      </c>
      <c r="K21" s="13">
        <v>0</v>
      </c>
      <c r="L21" s="13">
        <v>219504</v>
      </c>
      <c r="M21" s="13">
        <v>118698</v>
      </c>
      <c r="N21" s="13">
        <v>110911</v>
      </c>
      <c r="O21" s="13">
        <v>23759</v>
      </c>
      <c r="P21" s="13">
        <v>0</v>
      </c>
      <c r="Q21" s="13">
        <v>1676596</v>
      </c>
      <c r="R21" s="13">
        <v>899835</v>
      </c>
      <c r="S21" s="13">
        <v>7577403</v>
      </c>
      <c r="T21" s="13">
        <v>1731795</v>
      </c>
      <c r="U21" s="11"/>
      <c r="V21"/>
      <c r="W21"/>
      <c r="X21" s="12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</row>
    <row r="22" spans="1:39" ht="12.75">
      <c r="A22">
        <v>45</v>
      </c>
      <c r="B22" t="s">
        <v>74</v>
      </c>
      <c r="C22" s="11">
        <v>7140</v>
      </c>
      <c r="D22" s="11">
        <v>2008</v>
      </c>
      <c r="E22" s="12">
        <v>4.42</v>
      </c>
      <c r="F22" s="13">
        <v>6878</v>
      </c>
      <c r="G22" s="13">
        <v>246785</v>
      </c>
      <c r="H22" s="13">
        <v>56811</v>
      </c>
      <c r="I22" s="13">
        <v>213700</v>
      </c>
      <c r="J22" s="13">
        <v>30886</v>
      </c>
      <c r="K22" s="13">
        <v>0</v>
      </c>
      <c r="L22" s="13">
        <v>56904</v>
      </c>
      <c r="M22" s="13">
        <v>0</v>
      </c>
      <c r="N22" s="13">
        <v>9100</v>
      </c>
      <c r="O22" s="13">
        <v>2917</v>
      </c>
      <c r="P22" s="13">
        <v>0</v>
      </c>
      <c r="Q22" s="13">
        <v>617103</v>
      </c>
      <c r="R22" s="13">
        <v>224141</v>
      </c>
      <c r="S22" s="13">
        <v>1501536</v>
      </c>
      <c r="T22" s="13">
        <v>69702</v>
      </c>
      <c r="U22" s="11"/>
      <c r="V22"/>
      <c r="W22"/>
      <c r="X22" s="12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</row>
    <row r="23" spans="1:39" ht="12.75">
      <c r="A23">
        <v>46</v>
      </c>
      <c r="B23" t="s">
        <v>104</v>
      </c>
      <c r="C23" s="11">
        <v>7140</v>
      </c>
      <c r="D23" s="11">
        <v>2008</v>
      </c>
      <c r="E23" s="12">
        <v>10.27</v>
      </c>
      <c r="F23" s="13">
        <v>33665</v>
      </c>
      <c r="G23" s="13">
        <v>619134</v>
      </c>
      <c r="H23" s="13">
        <v>121334</v>
      </c>
      <c r="I23" s="13">
        <v>14368</v>
      </c>
      <c r="J23" s="13">
        <v>84304</v>
      </c>
      <c r="K23" s="13">
        <v>170267</v>
      </c>
      <c r="L23" s="13">
        <v>473034</v>
      </c>
      <c r="M23" s="13">
        <v>213974</v>
      </c>
      <c r="N23" s="13">
        <v>89129</v>
      </c>
      <c r="O23" s="13">
        <v>23251</v>
      </c>
      <c r="P23" s="13">
        <v>0</v>
      </c>
      <c r="Q23" s="13">
        <v>1808795</v>
      </c>
      <c r="R23" s="13">
        <v>786263</v>
      </c>
      <c r="S23" s="13">
        <v>5665971</v>
      </c>
      <c r="T23" s="13">
        <v>202602</v>
      </c>
      <c r="U23" s="11"/>
      <c r="V23"/>
      <c r="W23"/>
      <c r="X23" s="12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</row>
    <row r="24" spans="1:39" ht="12.75">
      <c r="A24">
        <v>50</v>
      </c>
      <c r="B24" t="s">
        <v>154</v>
      </c>
      <c r="C24" s="11">
        <v>7140</v>
      </c>
      <c r="D24" s="11">
        <v>2008</v>
      </c>
      <c r="E24" s="12">
        <v>30.49</v>
      </c>
      <c r="F24" s="13">
        <v>28935</v>
      </c>
      <c r="G24" s="13">
        <v>2234114</v>
      </c>
      <c r="H24" s="13">
        <v>539565</v>
      </c>
      <c r="I24" s="13">
        <v>291656</v>
      </c>
      <c r="J24" s="13">
        <v>120233</v>
      </c>
      <c r="K24" s="13">
        <v>1534</v>
      </c>
      <c r="L24" s="13">
        <v>1048357</v>
      </c>
      <c r="M24" s="13">
        <v>212501</v>
      </c>
      <c r="N24" s="13">
        <v>306885</v>
      </c>
      <c r="O24" s="13">
        <v>26768</v>
      </c>
      <c r="P24" s="13">
        <v>0</v>
      </c>
      <c r="Q24" s="13">
        <v>4781613</v>
      </c>
      <c r="R24" s="13">
        <v>2701162</v>
      </c>
      <c r="S24" s="13">
        <v>9134087</v>
      </c>
      <c r="T24" s="13">
        <v>2322643</v>
      </c>
      <c r="U24" s="11"/>
      <c r="V24"/>
      <c r="W24"/>
      <c r="X24" s="12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</row>
    <row r="25" spans="1:39" ht="12.75">
      <c r="A25">
        <v>54</v>
      </c>
      <c r="B25" t="s">
        <v>81</v>
      </c>
      <c r="C25" s="11">
        <v>7140</v>
      </c>
      <c r="D25" s="11">
        <v>2008</v>
      </c>
      <c r="E25" s="12">
        <v>6.4</v>
      </c>
      <c r="F25" s="13">
        <v>6074</v>
      </c>
      <c r="G25" s="13">
        <v>592285</v>
      </c>
      <c r="H25" s="13">
        <v>167483</v>
      </c>
      <c r="I25" s="13">
        <v>30138</v>
      </c>
      <c r="J25" s="13">
        <v>11113</v>
      </c>
      <c r="K25" s="13">
        <v>20415</v>
      </c>
      <c r="L25" s="13">
        <v>134804</v>
      </c>
      <c r="M25" s="13">
        <v>20088</v>
      </c>
      <c r="N25" s="13">
        <v>132541</v>
      </c>
      <c r="O25" s="13">
        <v>14145</v>
      </c>
      <c r="P25" s="13">
        <v>0</v>
      </c>
      <c r="Q25" s="13">
        <v>1123012</v>
      </c>
      <c r="R25" s="13">
        <v>221381</v>
      </c>
      <c r="S25" s="13">
        <v>2290728</v>
      </c>
      <c r="T25" s="13">
        <v>73611</v>
      </c>
      <c r="U25" s="11"/>
      <c r="V25"/>
      <c r="W25"/>
      <c r="X25" s="12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</row>
    <row r="26" spans="1:39" ht="12.75">
      <c r="A26">
        <v>56</v>
      </c>
      <c r="B26" t="s">
        <v>122</v>
      </c>
      <c r="C26" s="11">
        <v>7140</v>
      </c>
      <c r="D26" s="11">
        <v>2008</v>
      </c>
      <c r="E26" s="12">
        <v>7.36</v>
      </c>
      <c r="F26" s="13">
        <v>6945</v>
      </c>
      <c r="G26" s="13">
        <v>533733</v>
      </c>
      <c r="H26" s="13">
        <v>140830</v>
      </c>
      <c r="I26" s="13">
        <v>0</v>
      </c>
      <c r="J26" s="13">
        <v>26610</v>
      </c>
      <c r="K26" s="13">
        <v>533</v>
      </c>
      <c r="L26" s="13">
        <v>177645</v>
      </c>
      <c r="M26" s="13">
        <v>0</v>
      </c>
      <c r="N26" s="13">
        <v>191461</v>
      </c>
      <c r="O26" s="13">
        <v>7804</v>
      </c>
      <c r="P26" s="13">
        <v>0</v>
      </c>
      <c r="Q26" s="13">
        <v>1078616</v>
      </c>
      <c r="R26" s="13">
        <v>592277</v>
      </c>
      <c r="S26" s="13">
        <v>1500434</v>
      </c>
      <c r="T26" s="13">
        <v>115808</v>
      </c>
      <c r="U26" s="11"/>
      <c r="V26"/>
      <c r="W26"/>
      <c r="X26" s="12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</row>
    <row r="27" spans="1:39" ht="12.75">
      <c r="A27">
        <v>58</v>
      </c>
      <c r="B27" t="s">
        <v>123</v>
      </c>
      <c r="C27" s="11">
        <v>7140</v>
      </c>
      <c r="D27" s="11">
        <v>2008</v>
      </c>
      <c r="E27" s="12">
        <v>62.17</v>
      </c>
      <c r="F27" s="13">
        <v>1536238</v>
      </c>
      <c r="G27" s="13">
        <v>3441337</v>
      </c>
      <c r="H27" s="13">
        <v>914386</v>
      </c>
      <c r="I27" s="13">
        <v>440736</v>
      </c>
      <c r="J27" s="13">
        <v>170593</v>
      </c>
      <c r="K27" s="13">
        <v>2767</v>
      </c>
      <c r="L27" s="13">
        <v>945730</v>
      </c>
      <c r="M27" s="13">
        <v>243</v>
      </c>
      <c r="N27" s="13">
        <v>1020507</v>
      </c>
      <c r="O27" s="13">
        <v>48806</v>
      </c>
      <c r="P27" s="13">
        <v>33058</v>
      </c>
      <c r="Q27" s="13">
        <v>6952047</v>
      </c>
      <c r="R27" s="13">
        <v>3015753</v>
      </c>
      <c r="S27" s="13">
        <v>30184598</v>
      </c>
      <c r="T27" s="13">
        <v>11204309</v>
      </c>
      <c r="U27" s="11"/>
      <c r="V27"/>
      <c r="W27"/>
      <c r="X27" s="12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</row>
    <row r="28" spans="1:39" ht="12.75">
      <c r="A28">
        <v>63</v>
      </c>
      <c r="B28" t="s">
        <v>84</v>
      </c>
      <c r="C28" s="11">
        <v>7140</v>
      </c>
      <c r="D28" s="11">
        <v>2008</v>
      </c>
      <c r="E28" s="12">
        <v>25.53</v>
      </c>
      <c r="F28" s="13">
        <v>74800</v>
      </c>
      <c r="G28" s="13">
        <v>1386912</v>
      </c>
      <c r="H28" s="13">
        <v>536192</v>
      </c>
      <c r="I28" s="13">
        <v>48102</v>
      </c>
      <c r="J28" s="13">
        <v>88861</v>
      </c>
      <c r="K28" s="13">
        <v>0</v>
      </c>
      <c r="L28" s="13">
        <v>963833</v>
      </c>
      <c r="M28" s="13">
        <v>180270</v>
      </c>
      <c r="N28" s="13">
        <v>336602</v>
      </c>
      <c r="O28" s="13">
        <v>7357</v>
      </c>
      <c r="P28" s="13">
        <v>0</v>
      </c>
      <c r="Q28" s="13">
        <v>3548129</v>
      </c>
      <c r="R28" s="13">
        <v>1852297</v>
      </c>
      <c r="S28" s="13">
        <v>16330572</v>
      </c>
      <c r="T28" s="13">
        <v>4387270</v>
      </c>
      <c r="U28" s="11"/>
      <c r="V28"/>
      <c r="W28"/>
      <c r="X28" s="12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</row>
    <row r="29" spans="1:39" ht="12.75">
      <c r="A29">
        <v>78</v>
      </c>
      <c r="B29" t="s">
        <v>109</v>
      </c>
      <c r="C29" s="11">
        <v>7140</v>
      </c>
      <c r="D29" s="11">
        <v>2008</v>
      </c>
      <c r="E29" s="12">
        <v>22.16</v>
      </c>
      <c r="F29" s="13">
        <v>50444</v>
      </c>
      <c r="G29" s="13">
        <v>1973436</v>
      </c>
      <c r="H29" s="13">
        <v>491474</v>
      </c>
      <c r="I29" s="13">
        <v>954036</v>
      </c>
      <c r="J29" s="13">
        <v>44121</v>
      </c>
      <c r="K29" s="13">
        <v>0</v>
      </c>
      <c r="L29" s="13">
        <v>204395</v>
      </c>
      <c r="M29" s="13">
        <v>9265</v>
      </c>
      <c r="N29" s="13">
        <v>146850</v>
      </c>
      <c r="O29" s="13">
        <v>21461</v>
      </c>
      <c r="P29" s="13">
        <v>0</v>
      </c>
      <c r="Q29" s="13">
        <v>3845038</v>
      </c>
      <c r="R29" s="13">
        <v>1471488</v>
      </c>
      <c r="S29" s="13">
        <v>9354232</v>
      </c>
      <c r="T29" s="13">
        <v>1647455</v>
      </c>
      <c r="U29" s="11"/>
      <c r="V29"/>
      <c r="W29"/>
      <c r="X29" s="12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</row>
    <row r="30" spans="1:39" ht="12.75">
      <c r="A30">
        <v>79</v>
      </c>
      <c r="B30" t="s">
        <v>99</v>
      </c>
      <c r="C30" s="11">
        <v>7140</v>
      </c>
      <c r="D30" s="11">
        <v>2008</v>
      </c>
      <c r="E30" s="12">
        <v>8.56</v>
      </c>
      <c r="F30" s="13">
        <v>0</v>
      </c>
      <c r="G30" s="13">
        <v>555686</v>
      </c>
      <c r="H30" s="13">
        <v>171527</v>
      </c>
      <c r="I30" s="13">
        <v>420777</v>
      </c>
      <c r="J30" s="13">
        <v>33705</v>
      </c>
      <c r="K30" s="13">
        <v>0</v>
      </c>
      <c r="L30" s="13">
        <v>463739</v>
      </c>
      <c r="M30" s="13">
        <v>240729</v>
      </c>
      <c r="N30" s="13">
        <v>195019</v>
      </c>
      <c r="O30" s="13">
        <v>8472</v>
      </c>
      <c r="P30" s="13">
        <v>0</v>
      </c>
      <c r="Q30" s="13">
        <v>2089654</v>
      </c>
      <c r="R30" s="13">
        <v>972912</v>
      </c>
      <c r="S30" s="13">
        <v>6753039</v>
      </c>
      <c r="T30" s="13">
        <v>706097</v>
      </c>
      <c r="U30" s="11"/>
      <c r="V30"/>
      <c r="W30"/>
      <c r="X30" s="12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</row>
    <row r="31" spans="1:39" ht="12.75">
      <c r="A31">
        <v>80</v>
      </c>
      <c r="B31" t="s">
        <v>100</v>
      </c>
      <c r="C31" s="11">
        <v>7140</v>
      </c>
      <c r="D31" s="11">
        <v>2008</v>
      </c>
      <c r="E31" s="12">
        <v>0.88</v>
      </c>
      <c r="F31" s="13">
        <v>741</v>
      </c>
      <c r="G31" s="13">
        <v>52213</v>
      </c>
      <c r="H31" s="13">
        <v>12598</v>
      </c>
      <c r="I31" s="13">
        <v>16961</v>
      </c>
      <c r="J31" s="13">
        <v>1018</v>
      </c>
      <c r="K31" s="13">
        <v>7319</v>
      </c>
      <c r="L31" s="13">
        <v>12643</v>
      </c>
      <c r="M31" s="13">
        <v>0</v>
      </c>
      <c r="N31" s="13">
        <v>29453</v>
      </c>
      <c r="O31" s="13">
        <v>0</v>
      </c>
      <c r="P31" s="13">
        <v>0</v>
      </c>
      <c r="Q31" s="13">
        <v>132205</v>
      </c>
      <c r="R31" s="13">
        <v>57250</v>
      </c>
      <c r="S31" s="13">
        <v>145421</v>
      </c>
      <c r="T31" s="13">
        <v>22756</v>
      </c>
      <c r="U31" s="11"/>
      <c r="V31"/>
      <c r="W31"/>
      <c r="X31" s="12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</row>
    <row r="32" spans="1:39" ht="12.75">
      <c r="A32">
        <v>81</v>
      </c>
      <c r="B32" t="s">
        <v>83</v>
      </c>
      <c r="C32" s="11">
        <v>7140</v>
      </c>
      <c r="D32" s="11">
        <v>2008</v>
      </c>
      <c r="E32" s="12">
        <v>39.5</v>
      </c>
      <c r="F32" s="13">
        <v>53837</v>
      </c>
      <c r="G32" s="13">
        <v>2514654</v>
      </c>
      <c r="H32" s="13">
        <v>620654</v>
      </c>
      <c r="I32" s="13">
        <v>0</v>
      </c>
      <c r="J32" s="13">
        <v>555342</v>
      </c>
      <c r="K32" s="13">
        <v>0</v>
      </c>
      <c r="L32" s="13">
        <v>542574</v>
      </c>
      <c r="M32" s="13">
        <v>4137</v>
      </c>
      <c r="N32" s="13">
        <v>185509</v>
      </c>
      <c r="O32" s="13">
        <v>23836</v>
      </c>
      <c r="P32" s="13">
        <v>0</v>
      </c>
      <c r="Q32" s="13">
        <v>4446706</v>
      </c>
      <c r="R32" s="13">
        <v>2627900</v>
      </c>
      <c r="S32" s="13">
        <v>24228579</v>
      </c>
      <c r="T32" s="13">
        <v>10245413</v>
      </c>
      <c r="U32" s="11"/>
      <c r="V32"/>
      <c r="W32"/>
      <c r="X32" s="12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</row>
    <row r="33" spans="1:39" ht="12.75">
      <c r="A33">
        <v>82</v>
      </c>
      <c r="B33" t="s">
        <v>82</v>
      </c>
      <c r="C33" s="11">
        <v>7140</v>
      </c>
      <c r="D33" s="11">
        <v>2008</v>
      </c>
      <c r="E33" s="12">
        <v>0.15</v>
      </c>
      <c r="F33" s="13">
        <v>567</v>
      </c>
      <c r="G33" s="13">
        <v>10356</v>
      </c>
      <c r="H33" s="13">
        <v>2038</v>
      </c>
      <c r="I33" s="13">
        <v>828</v>
      </c>
      <c r="J33" s="13">
        <v>924</v>
      </c>
      <c r="K33" s="13">
        <v>0</v>
      </c>
      <c r="L33" s="13">
        <v>1358</v>
      </c>
      <c r="M33" s="13">
        <v>0</v>
      </c>
      <c r="N33" s="13">
        <v>1252</v>
      </c>
      <c r="O33" s="13">
        <v>380</v>
      </c>
      <c r="P33" s="13">
        <v>0</v>
      </c>
      <c r="Q33" s="13">
        <v>17136</v>
      </c>
      <c r="R33" s="13">
        <v>13577</v>
      </c>
      <c r="S33" s="13">
        <v>154080</v>
      </c>
      <c r="T33" s="13">
        <v>13653</v>
      </c>
      <c r="U33" s="11"/>
      <c r="V33"/>
      <c r="W33"/>
      <c r="X33" s="12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</row>
    <row r="34" spans="1:39" ht="12.75">
      <c r="A34">
        <v>84</v>
      </c>
      <c r="B34" t="s">
        <v>151</v>
      </c>
      <c r="C34" s="11">
        <v>7140</v>
      </c>
      <c r="D34" s="11">
        <v>2008</v>
      </c>
      <c r="E34" s="12">
        <v>33.65</v>
      </c>
      <c r="F34" s="13">
        <v>52017</v>
      </c>
      <c r="G34" s="13">
        <v>3137306</v>
      </c>
      <c r="H34" s="13">
        <v>883512</v>
      </c>
      <c r="I34" s="13">
        <v>9538</v>
      </c>
      <c r="J34" s="13">
        <v>2248741</v>
      </c>
      <c r="K34" s="13">
        <v>0</v>
      </c>
      <c r="L34" s="13">
        <v>2251140</v>
      </c>
      <c r="M34" s="13">
        <v>23854</v>
      </c>
      <c r="N34" s="13">
        <v>532467</v>
      </c>
      <c r="O34" s="13">
        <v>14200</v>
      </c>
      <c r="P34" s="13">
        <v>-44</v>
      </c>
      <c r="Q34" s="13">
        <v>9100802</v>
      </c>
      <c r="R34" s="13">
        <v>4519503</v>
      </c>
      <c r="S34" s="13">
        <v>47854187</v>
      </c>
      <c r="T34" s="13">
        <v>21116555</v>
      </c>
      <c r="U34" s="11"/>
      <c r="V34"/>
      <c r="W34"/>
      <c r="X34" s="12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</row>
    <row r="35" spans="1:39" ht="12.75">
      <c r="A35">
        <v>85</v>
      </c>
      <c r="B35" t="s">
        <v>133</v>
      </c>
      <c r="C35" s="11">
        <v>7140</v>
      </c>
      <c r="D35" s="11">
        <v>2008</v>
      </c>
      <c r="E35" s="12">
        <v>13.38</v>
      </c>
      <c r="F35" s="13">
        <v>99827</v>
      </c>
      <c r="G35" s="13">
        <v>850620</v>
      </c>
      <c r="H35" s="13">
        <v>200436</v>
      </c>
      <c r="I35" s="13">
        <v>28459</v>
      </c>
      <c r="J35" s="13">
        <v>84733</v>
      </c>
      <c r="K35" s="13">
        <v>0</v>
      </c>
      <c r="L35" s="13">
        <v>211547</v>
      </c>
      <c r="M35" s="13">
        <v>13829</v>
      </c>
      <c r="N35" s="13">
        <v>48097</v>
      </c>
      <c r="O35" s="13">
        <v>8811</v>
      </c>
      <c r="P35" s="13">
        <v>0</v>
      </c>
      <c r="Q35" s="13">
        <v>1446532</v>
      </c>
      <c r="R35" s="13">
        <v>661718</v>
      </c>
      <c r="S35" s="13">
        <v>4483062</v>
      </c>
      <c r="T35" s="13">
        <v>523878</v>
      </c>
      <c r="U35" s="11"/>
      <c r="V35"/>
      <c r="W35"/>
      <c r="X35" s="12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1:39" ht="12.75">
      <c r="A36">
        <v>96</v>
      </c>
      <c r="B36" t="s">
        <v>110</v>
      </c>
      <c r="C36" s="11">
        <v>7140</v>
      </c>
      <c r="D36" s="11">
        <v>2008</v>
      </c>
      <c r="E36" s="12">
        <v>6.39</v>
      </c>
      <c r="F36" s="13">
        <v>24042</v>
      </c>
      <c r="G36" s="13">
        <v>385663</v>
      </c>
      <c r="H36" s="13">
        <v>89371</v>
      </c>
      <c r="I36" s="13">
        <v>166</v>
      </c>
      <c r="J36" s="13">
        <v>32011</v>
      </c>
      <c r="K36" s="13">
        <v>1469</v>
      </c>
      <c r="L36" s="13">
        <v>256051</v>
      </c>
      <c r="M36" s="13">
        <v>0</v>
      </c>
      <c r="N36" s="13">
        <v>23195</v>
      </c>
      <c r="O36" s="13">
        <v>12460</v>
      </c>
      <c r="P36" s="13">
        <v>0</v>
      </c>
      <c r="Q36" s="13">
        <v>800386</v>
      </c>
      <c r="R36" s="13">
        <v>371032</v>
      </c>
      <c r="S36" s="13">
        <v>2704874</v>
      </c>
      <c r="T36" s="13">
        <v>322612</v>
      </c>
      <c r="U36" s="11"/>
      <c r="V36"/>
      <c r="W36"/>
      <c r="X36" s="12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</row>
    <row r="37" spans="1:39" ht="12.75">
      <c r="A37">
        <v>102</v>
      </c>
      <c r="B37" t="s">
        <v>161</v>
      </c>
      <c r="C37" s="11">
        <v>7140</v>
      </c>
      <c r="D37" s="11">
        <v>2008</v>
      </c>
      <c r="E37" s="12">
        <v>19.74</v>
      </c>
      <c r="F37" s="13">
        <v>28858</v>
      </c>
      <c r="G37" s="13">
        <v>1124471</v>
      </c>
      <c r="H37" s="13">
        <v>285089</v>
      </c>
      <c r="I37" s="13">
        <v>0</v>
      </c>
      <c r="J37" s="13">
        <v>42795</v>
      </c>
      <c r="K37" s="13">
        <v>0</v>
      </c>
      <c r="L37" s="13">
        <v>74361</v>
      </c>
      <c r="M37" s="13">
        <v>10845</v>
      </c>
      <c r="N37" s="13">
        <v>118820</v>
      </c>
      <c r="O37" s="13">
        <v>292791</v>
      </c>
      <c r="P37" s="13">
        <v>0</v>
      </c>
      <c r="Q37" s="13">
        <v>1949172</v>
      </c>
      <c r="R37" s="13">
        <v>1017218</v>
      </c>
      <c r="S37" s="13">
        <v>11847436</v>
      </c>
      <c r="T37" s="13">
        <v>4279277</v>
      </c>
      <c r="U37" s="11"/>
      <c r="V37"/>
      <c r="W37"/>
      <c r="X37" s="12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</row>
    <row r="38" spans="1:39" ht="12.75">
      <c r="A38">
        <v>104</v>
      </c>
      <c r="B38" t="s">
        <v>115</v>
      </c>
      <c r="C38" s="11">
        <v>7140</v>
      </c>
      <c r="D38" s="11">
        <v>2008</v>
      </c>
      <c r="E38" s="12">
        <v>20.17</v>
      </c>
      <c r="F38" s="13">
        <v>32503</v>
      </c>
      <c r="G38" s="13">
        <v>1193903</v>
      </c>
      <c r="H38" s="13">
        <v>344419</v>
      </c>
      <c r="I38" s="13">
        <v>3500</v>
      </c>
      <c r="J38" s="13">
        <v>90780</v>
      </c>
      <c r="K38" s="13">
        <v>0</v>
      </c>
      <c r="L38" s="13">
        <v>495380</v>
      </c>
      <c r="M38" s="13">
        <v>130678</v>
      </c>
      <c r="N38" s="13">
        <v>241092</v>
      </c>
      <c r="O38" s="13">
        <v>3888</v>
      </c>
      <c r="P38" s="13">
        <v>0</v>
      </c>
      <c r="Q38" s="13">
        <v>2503640</v>
      </c>
      <c r="R38" s="13">
        <v>1060325</v>
      </c>
      <c r="S38" s="13">
        <v>6071201</v>
      </c>
      <c r="T38" s="13">
        <v>839073</v>
      </c>
      <c r="U38" s="11"/>
      <c r="V38"/>
      <c r="W38"/>
      <c r="X38" s="12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1:39" ht="12.75">
      <c r="A39">
        <v>106</v>
      </c>
      <c r="B39" t="s">
        <v>72</v>
      </c>
      <c r="C39" s="11">
        <v>7140</v>
      </c>
      <c r="D39" s="11">
        <v>2008</v>
      </c>
      <c r="E39" s="12">
        <v>15.09</v>
      </c>
      <c r="F39" s="13">
        <v>174982</v>
      </c>
      <c r="G39" s="13">
        <v>1059566</v>
      </c>
      <c r="H39" s="13">
        <v>239104</v>
      </c>
      <c r="I39" s="13">
        <v>0</v>
      </c>
      <c r="J39" s="13">
        <v>126035</v>
      </c>
      <c r="K39" s="13">
        <v>4418</v>
      </c>
      <c r="L39" s="13">
        <v>188092</v>
      </c>
      <c r="M39" s="13">
        <v>87276</v>
      </c>
      <c r="N39" s="13">
        <v>74550</v>
      </c>
      <c r="O39" s="13">
        <v>14774</v>
      </c>
      <c r="P39" s="13">
        <v>0</v>
      </c>
      <c r="Q39" s="13">
        <v>1793815</v>
      </c>
      <c r="R39" s="13">
        <v>1103443</v>
      </c>
      <c r="S39" s="13">
        <v>6031785</v>
      </c>
      <c r="T39" s="13">
        <v>940273</v>
      </c>
      <c r="U39" s="11"/>
      <c r="V39"/>
      <c r="W39"/>
      <c r="X39" s="12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</row>
    <row r="40" spans="1:39" ht="12.75">
      <c r="A40">
        <v>107</v>
      </c>
      <c r="B40" t="s">
        <v>98</v>
      </c>
      <c r="C40" s="11">
        <v>7140</v>
      </c>
      <c r="D40" s="11">
        <v>2008</v>
      </c>
      <c r="E40" s="12">
        <v>8.13</v>
      </c>
      <c r="F40" s="13">
        <v>16833</v>
      </c>
      <c r="G40" s="13">
        <v>447944</v>
      </c>
      <c r="H40" s="13">
        <v>98538</v>
      </c>
      <c r="I40" s="13">
        <v>211654</v>
      </c>
      <c r="J40" s="13">
        <v>36638</v>
      </c>
      <c r="K40" s="13">
        <v>0</v>
      </c>
      <c r="L40" s="13">
        <v>257892</v>
      </c>
      <c r="M40" s="13">
        <v>33070</v>
      </c>
      <c r="N40" s="13">
        <v>18486</v>
      </c>
      <c r="O40" s="13">
        <v>139175</v>
      </c>
      <c r="P40" s="13">
        <v>0</v>
      </c>
      <c r="Q40" s="13">
        <v>1243397</v>
      </c>
      <c r="R40" s="13">
        <v>406601</v>
      </c>
      <c r="S40" s="13">
        <v>3770981</v>
      </c>
      <c r="T40" s="13">
        <v>197607</v>
      </c>
      <c r="U40" s="11"/>
      <c r="V40"/>
      <c r="W40"/>
      <c r="X40" s="12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</row>
    <row r="41" spans="1:39" ht="12.75">
      <c r="A41">
        <v>108</v>
      </c>
      <c r="B41" t="s">
        <v>114</v>
      </c>
      <c r="C41" s="11">
        <v>7140</v>
      </c>
      <c r="D41" s="11">
        <v>2008</v>
      </c>
      <c r="E41" s="12">
        <v>20.49</v>
      </c>
      <c r="F41" s="13">
        <v>203641</v>
      </c>
      <c r="G41" s="13">
        <v>1138761</v>
      </c>
      <c r="H41" s="13">
        <v>281530</v>
      </c>
      <c r="I41" s="13">
        <v>40000</v>
      </c>
      <c r="J41" s="13">
        <v>172885</v>
      </c>
      <c r="K41" s="13">
        <v>0</v>
      </c>
      <c r="L41" s="13">
        <v>706355</v>
      </c>
      <c r="M41" s="13">
        <v>5644</v>
      </c>
      <c r="N41" s="13">
        <v>311396</v>
      </c>
      <c r="O41" s="13">
        <v>29394</v>
      </c>
      <c r="P41" s="13">
        <v>0</v>
      </c>
      <c r="Q41" s="13">
        <v>2685965</v>
      </c>
      <c r="R41" s="13">
        <v>1518285</v>
      </c>
      <c r="S41" s="13">
        <v>10447762</v>
      </c>
      <c r="T41" s="13">
        <v>1146056</v>
      </c>
      <c r="U41" s="11"/>
      <c r="V41"/>
      <c r="W41"/>
      <c r="X41" s="12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</row>
    <row r="42" spans="1:39" ht="12.75">
      <c r="A42">
        <v>111</v>
      </c>
      <c r="B42" t="s">
        <v>78</v>
      </c>
      <c r="C42" s="11">
        <v>7140</v>
      </c>
      <c r="D42" s="11">
        <v>2008</v>
      </c>
      <c r="E42" s="12">
        <v>1.8</v>
      </c>
      <c r="F42" s="13">
        <v>10895</v>
      </c>
      <c r="G42" s="13">
        <v>138097</v>
      </c>
      <c r="H42" s="13">
        <v>23417</v>
      </c>
      <c r="I42" s="13">
        <v>7128</v>
      </c>
      <c r="J42" s="13">
        <v>8386</v>
      </c>
      <c r="K42" s="13">
        <v>2362</v>
      </c>
      <c r="L42" s="13">
        <v>0</v>
      </c>
      <c r="M42" s="13">
        <v>0</v>
      </c>
      <c r="N42" s="13">
        <v>9302</v>
      </c>
      <c r="O42" s="13">
        <v>7019</v>
      </c>
      <c r="P42" s="13">
        <v>0</v>
      </c>
      <c r="Q42" s="13">
        <v>195711</v>
      </c>
      <c r="R42" s="13">
        <v>107915</v>
      </c>
      <c r="S42" s="13">
        <v>323910</v>
      </c>
      <c r="T42" s="13">
        <v>15516</v>
      </c>
      <c r="U42" s="11"/>
      <c r="V42"/>
      <c r="W42"/>
      <c r="X42" s="12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</row>
    <row r="43" spans="1:39" ht="12.75">
      <c r="A43">
        <v>125</v>
      </c>
      <c r="B43" t="s">
        <v>101</v>
      </c>
      <c r="C43" s="11">
        <v>7140</v>
      </c>
      <c r="D43" s="11">
        <v>2008</v>
      </c>
      <c r="E43" s="12">
        <v>8.78</v>
      </c>
      <c r="F43" s="13">
        <v>18612</v>
      </c>
      <c r="G43" s="13">
        <v>537349</v>
      </c>
      <c r="H43" s="13">
        <v>127153</v>
      </c>
      <c r="I43" s="13">
        <v>0</v>
      </c>
      <c r="J43" s="13">
        <v>55636</v>
      </c>
      <c r="K43" s="13">
        <v>0</v>
      </c>
      <c r="L43" s="13">
        <v>582474</v>
      </c>
      <c r="M43" s="13">
        <v>0</v>
      </c>
      <c r="N43" s="13">
        <v>386630</v>
      </c>
      <c r="O43" s="13">
        <v>6042</v>
      </c>
      <c r="P43" s="13">
        <v>877</v>
      </c>
      <c r="Q43" s="13">
        <v>1694407</v>
      </c>
      <c r="R43" s="13">
        <v>793247</v>
      </c>
      <c r="S43" s="13">
        <v>6102995</v>
      </c>
      <c r="T43" s="13">
        <v>598036</v>
      </c>
      <c r="U43" s="11"/>
      <c r="V43"/>
      <c r="W43"/>
      <c r="X43" s="12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</row>
    <row r="44" spans="1:39" ht="12.75">
      <c r="A44">
        <v>126</v>
      </c>
      <c r="B44" t="s">
        <v>132</v>
      </c>
      <c r="C44" s="11">
        <v>7140</v>
      </c>
      <c r="D44" s="11">
        <v>2008</v>
      </c>
      <c r="E44" s="12">
        <v>51.5</v>
      </c>
      <c r="F44" s="13">
        <v>84396</v>
      </c>
      <c r="G44" s="13">
        <v>3264020</v>
      </c>
      <c r="H44" s="13">
        <v>852121</v>
      </c>
      <c r="I44" s="13">
        <v>258859</v>
      </c>
      <c r="J44" s="13">
        <v>758544</v>
      </c>
      <c r="K44" s="13">
        <v>26105</v>
      </c>
      <c r="L44" s="13">
        <v>337797</v>
      </c>
      <c r="M44" s="13">
        <v>153954</v>
      </c>
      <c r="N44" s="13">
        <v>211346</v>
      </c>
      <c r="O44" s="13">
        <v>15036</v>
      </c>
      <c r="P44" s="13">
        <v>164358</v>
      </c>
      <c r="Q44" s="13">
        <v>5713424</v>
      </c>
      <c r="R44" s="13">
        <v>2844038</v>
      </c>
      <c r="S44" s="13">
        <v>29005376</v>
      </c>
      <c r="T44" s="13">
        <v>7631081</v>
      </c>
      <c r="U44" s="11"/>
      <c r="V44"/>
      <c r="W44"/>
      <c r="X44" s="12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</row>
    <row r="45" spans="1:39" ht="12.75">
      <c r="A45">
        <v>128</v>
      </c>
      <c r="B45" t="s">
        <v>142</v>
      </c>
      <c r="C45" s="11">
        <v>7140</v>
      </c>
      <c r="D45" s="11">
        <v>2008</v>
      </c>
      <c r="E45" s="12">
        <v>212.35</v>
      </c>
      <c r="F45" s="13">
        <v>415587</v>
      </c>
      <c r="G45" s="13">
        <v>14505621</v>
      </c>
      <c r="H45" s="13">
        <v>3994984</v>
      </c>
      <c r="I45" s="13">
        <v>475069</v>
      </c>
      <c r="J45" s="13">
        <v>7030158</v>
      </c>
      <c r="K45" s="13">
        <v>12660</v>
      </c>
      <c r="L45" s="13">
        <v>3695263</v>
      </c>
      <c r="M45" s="13">
        <v>363018</v>
      </c>
      <c r="N45" s="13">
        <v>6278025</v>
      </c>
      <c r="O45" s="13">
        <v>87993</v>
      </c>
      <c r="P45" s="13">
        <v>1221932</v>
      </c>
      <c r="Q45" s="13">
        <v>35220859</v>
      </c>
      <c r="R45" s="13">
        <v>19051199</v>
      </c>
      <c r="S45" s="13">
        <v>107230980</v>
      </c>
      <c r="T45" s="13">
        <v>38556044</v>
      </c>
      <c r="U45" s="11"/>
      <c r="V45"/>
      <c r="W45"/>
      <c r="X45" s="12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</row>
    <row r="46" spans="1:39" ht="12.75">
      <c r="A46">
        <v>129</v>
      </c>
      <c r="B46" t="s">
        <v>155</v>
      </c>
      <c r="C46" s="11">
        <v>7140</v>
      </c>
      <c r="D46" s="11">
        <v>2008</v>
      </c>
      <c r="E46" s="12">
        <v>3.4</v>
      </c>
      <c r="F46" s="13">
        <v>3800</v>
      </c>
      <c r="G46" s="13">
        <v>261710</v>
      </c>
      <c r="H46" s="13">
        <v>55195</v>
      </c>
      <c r="I46" s="13">
        <v>0</v>
      </c>
      <c r="J46" s="13">
        <v>4814</v>
      </c>
      <c r="K46" s="13">
        <v>0</v>
      </c>
      <c r="L46" s="13">
        <v>336611</v>
      </c>
      <c r="M46" s="13">
        <v>197215</v>
      </c>
      <c r="N46" s="13">
        <v>12414</v>
      </c>
      <c r="O46" s="13">
        <v>928</v>
      </c>
      <c r="P46" s="13">
        <v>0</v>
      </c>
      <c r="Q46" s="13">
        <v>868887</v>
      </c>
      <c r="R46" s="13">
        <v>359617</v>
      </c>
      <c r="S46" s="13">
        <v>2189532</v>
      </c>
      <c r="T46" s="13">
        <v>124124</v>
      </c>
      <c r="U46" s="11"/>
      <c r="V46"/>
      <c r="W46"/>
      <c r="X46" s="12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</row>
    <row r="47" spans="1:39" ht="12.75">
      <c r="A47">
        <v>130</v>
      </c>
      <c r="B47" t="s">
        <v>138</v>
      </c>
      <c r="C47" s="11">
        <v>7140</v>
      </c>
      <c r="D47" s="11">
        <v>2008</v>
      </c>
      <c r="E47" s="12">
        <v>95.02</v>
      </c>
      <c r="F47" s="13">
        <v>92514</v>
      </c>
      <c r="G47" s="13">
        <v>5415558</v>
      </c>
      <c r="H47" s="13">
        <v>1322091</v>
      </c>
      <c r="I47" s="13">
        <v>14862</v>
      </c>
      <c r="J47" s="13">
        <v>2020839</v>
      </c>
      <c r="K47" s="13">
        <v>21902</v>
      </c>
      <c r="L47" s="13">
        <v>2022696</v>
      </c>
      <c r="M47" s="13">
        <v>599822</v>
      </c>
      <c r="N47" s="13">
        <v>2357709</v>
      </c>
      <c r="O47" s="13">
        <v>87477</v>
      </c>
      <c r="P47" s="13">
        <v>0</v>
      </c>
      <c r="Q47" s="13">
        <v>13862956</v>
      </c>
      <c r="R47" s="13">
        <v>7536574</v>
      </c>
      <c r="S47" s="13">
        <v>56649811</v>
      </c>
      <c r="T47" s="13">
        <v>15210877</v>
      </c>
      <c r="U47" s="11"/>
      <c r="V47"/>
      <c r="W47"/>
      <c r="X47" s="12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</row>
    <row r="48" spans="1:39" ht="12.75">
      <c r="A48">
        <v>131</v>
      </c>
      <c r="B48" t="s">
        <v>102</v>
      </c>
      <c r="C48" s="11">
        <v>7140</v>
      </c>
      <c r="D48" s="11">
        <v>2008</v>
      </c>
      <c r="E48" s="12">
        <v>46.9</v>
      </c>
      <c r="F48" s="13">
        <v>124916</v>
      </c>
      <c r="G48" s="13">
        <v>3095303</v>
      </c>
      <c r="H48" s="13">
        <v>753771</v>
      </c>
      <c r="I48" s="13">
        <v>175262</v>
      </c>
      <c r="J48" s="13">
        <v>140686</v>
      </c>
      <c r="K48" s="13">
        <v>0</v>
      </c>
      <c r="L48" s="13">
        <v>427034</v>
      </c>
      <c r="M48" s="13">
        <v>284412</v>
      </c>
      <c r="N48" s="13">
        <v>879698</v>
      </c>
      <c r="O48" s="13">
        <v>14215</v>
      </c>
      <c r="P48" s="13">
        <v>3750</v>
      </c>
      <c r="Q48" s="13">
        <v>5766631</v>
      </c>
      <c r="R48" s="13">
        <v>3586758</v>
      </c>
      <c r="S48" s="13">
        <v>27919165</v>
      </c>
      <c r="T48" s="13">
        <v>9021254</v>
      </c>
      <c r="U48" s="11"/>
      <c r="V48"/>
      <c r="W48"/>
      <c r="X48" s="12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</row>
    <row r="49" spans="1:39" ht="12.75">
      <c r="A49">
        <v>132</v>
      </c>
      <c r="B49" t="s">
        <v>107</v>
      </c>
      <c r="C49" s="11">
        <v>7140</v>
      </c>
      <c r="D49" s="11">
        <v>2008</v>
      </c>
      <c r="E49" s="12">
        <v>39.06</v>
      </c>
      <c r="F49" s="13">
        <v>123352</v>
      </c>
      <c r="G49" s="13">
        <v>2480839</v>
      </c>
      <c r="H49" s="13">
        <v>564855</v>
      </c>
      <c r="I49" s="13">
        <v>23250</v>
      </c>
      <c r="J49" s="13">
        <v>254464</v>
      </c>
      <c r="K49" s="13">
        <v>29365</v>
      </c>
      <c r="L49" s="13">
        <v>334612</v>
      </c>
      <c r="M49" s="13">
        <v>363484</v>
      </c>
      <c r="N49" s="13">
        <v>1590080</v>
      </c>
      <c r="O49" s="13">
        <v>13876</v>
      </c>
      <c r="P49" s="13">
        <v>2385</v>
      </c>
      <c r="Q49" s="13">
        <v>5652440</v>
      </c>
      <c r="R49" s="13">
        <v>7107792</v>
      </c>
      <c r="S49" s="13">
        <v>42033612</v>
      </c>
      <c r="T49" s="13">
        <v>13700360</v>
      </c>
      <c r="U49" s="11"/>
      <c r="V49"/>
      <c r="W49"/>
      <c r="X49" s="12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</row>
    <row r="50" spans="1:39" ht="12.75">
      <c r="A50">
        <v>134</v>
      </c>
      <c r="B50" t="s">
        <v>88</v>
      </c>
      <c r="C50" s="11">
        <v>7140</v>
      </c>
      <c r="D50" s="11">
        <v>2008</v>
      </c>
      <c r="E50" s="12">
        <v>21.17</v>
      </c>
      <c r="F50" s="13">
        <v>34805</v>
      </c>
      <c r="G50" s="13">
        <v>1273675</v>
      </c>
      <c r="H50" s="13">
        <v>291339</v>
      </c>
      <c r="I50" s="13">
        <v>1012026</v>
      </c>
      <c r="J50" s="13">
        <v>76969</v>
      </c>
      <c r="K50" s="13">
        <v>6081</v>
      </c>
      <c r="L50" s="13">
        <v>433135</v>
      </c>
      <c r="M50" s="13">
        <v>0</v>
      </c>
      <c r="N50" s="13">
        <v>901879</v>
      </c>
      <c r="O50" s="13">
        <v>10505</v>
      </c>
      <c r="P50" s="13">
        <v>0</v>
      </c>
      <c r="Q50" s="13">
        <v>4005609</v>
      </c>
      <c r="R50" s="13">
        <v>1227812</v>
      </c>
      <c r="S50" s="13">
        <v>8953118</v>
      </c>
      <c r="T50" s="13">
        <v>1262951</v>
      </c>
      <c r="U50" s="11"/>
      <c r="V50"/>
      <c r="W50"/>
      <c r="X50" s="12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</row>
    <row r="51" spans="1:39" ht="12.75">
      <c r="A51">
        <v>137</v>
      </c>
      <c r="B51" t="s">
        <v>93</v>
      </c>
      <c r="C51" s="11">
        <v>7140</v>
      </c>
      <c r="D51" s="11">
        <v>2008</v>
      </c>
      <c r="E51" s="12">
        <v>6.36</v>
      </c>
      <c r="F51" s="13">
        <v>2503</v>
      </c>
      <c r="G51" s="13">
        <v>329629</v>
      </c>
      <c r="H51" s="13">
        <v>80786</v>
      </c>
      <c r="I51" s="13">
        <v>137569</v>
      </c>
      <c r="J51" s="13">
        <v>32587</v>
      </c>
      <c r="K51" s="13">
        <v>797</v>
      </c>
      <c r="L51" s="13">
        <v>47123</v>
      </c>
      <c r="M51" s="13">
        <v>0</v>
      </c>
      <c r="N51" s="13">
        <v>31684</v>
      </c>
      <c r="O51" s="13">
        <v>2977</v>
      </c>
      <c r="P51" s="13">
        <v>434</v>
      </c>
      <c r="Q51" s="13">
        <v>662718</v>
      </c>
      <c r="R51" s="13">
        <v>214137</v>
      </c>
      <c r="S51" s="13">
        <v>1119963</v>
      </c>
      <c r="T51" s="13">
        <v>135415</v>
      </c>
      <c r="U51" s="11"/>
      <c r="V51"/>
      <c r="W51"/>
      <c r="X51" s="12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</row>
    <row r="52" spans="1:39" ht="12.75">
      <c r="A52">
        <v>138</v>
      </c>
      <c r="B52" t="s">
        <v>164</v>
      </c>
      <c r="C52" s="11">
        <v>7140</v>
      </c>
      <c r="D52" s="11">
        <v>2008</v>
      </c>
      <c r="E52" s="12">
        <v>63.16</v>
      </c>
      <c r="F52" s="13">
        <v>31286</v>
      </c>
      <c r="G52" s="13">
        <v>3821076</v>
      </c>
      <c r="H52" s="13">
        <v>792094</v>
      </c>
      <c r="I52" s="13">
        <v>36629</v>
      </c>
      <c r="J52" s="13">
        <v>2253114</v>
      </c>
      <c r="K52" s="13">
        <v>19980</v>
      </c>
      <c r="L52" s="13">
        <v>170231</v>
      </c>
      <c r="M52" s="13">
        <v>301446</v>
      </c>
      <c r="N52" s="13">
        <v>213400</v>
      </c>
      <c r="O52" s="13">
        <v>403389</v>
      </c>
      <c r="P52" s="13">
        <v>1762</v>
      </c>
      <c r="Q52" s="13">
        <v>8009597</v>
      </c>
      <c r="R52" s="13">
        <v>4653073</v>
      </c>
      <c r="S52" s="13">
        <v>41164310</v>
      </c>
      <c r="T52" s="13">
        <v>16369834</v>
      </c>
      <c r="U52" s="11"/>
      <c r="V52"/>
      <c r="W52"/>
      <c r="X52" s="12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</row>
    <row r="53" spans="1:39" ht="12.75">
      <c r="A53">
        <v>139</v>
      </c>
      <c r="B53" t="s">
        <v>149</v>
      </c>
      <c r="C53" s="11">
        <v>7140</v>
      </c>
      <c r="D53" s="11">
        <v>2008</v>
      </c>
      <c r="E53" s="12">
        <v>6.19</v>
      </c>
      <c r="F53" s="13">
        <v>220395</v>
      </c>
      <c r="G53" s="13">
        <v>558456</v>
      </c>
      <c r="H53" s="13">
        <v>136655</v>
      </c>
      <c r="I53" s="13">
        <v>0</v>
      </c>
      <c r="J53" s="13">
        <v>1217058</v>
      </c>
      <c r="K53" s="13">
        <v>0</v>
      </c>
      <c r="L53" s="13">
        <v>8322068</v>
      </c>
      <c r="M53" s="13">
        <v>1279</v>
      </c>
      <c r="N53" s="13">
        <v>65133</v>
      </c>
      <c r="O53" s="13">
        <v>7195</v>
      </c>
      <c r="P53" s="13">
        <v>0</v>
      </c>
      <c r="Q53" s="13">
        <v>10307844</v>
      </c>
      <c r="R53" s="13">
        <v>4070691</v>
      </c>
      <c r="S53" s="13">
        <v>49969323</v>
      </c>
      <c r="T53" s="13">
        <v>24188495</v>
      </c>
      <c r="U53" s="11"/>
      <c r="V53"/>
      <c r="W53"/>
      <c r="X53" s="12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</row>
    <row r="54" spans="1:39" ht="12.75">
      <c r="A54">
        <v>140</v>
      </c>
      <c r="B54" t="s">
        <v>90</v>
      </c>
      <c r="C54" s="11">
        <v>7140</v>
      </c>
      <c r="D54" s="11">
        <v>2008</v>
      </c>
      <c r="E54" s="12">
        <v>17.84</v>
      </c>
      <c r="F54" s="13">
        <v>232151</v>
      </c>
      <c r="G54" s="13">
        <v>978985</v>
      </c>
      <c r="H54" s="13">
        <v>240301</v>
      </c>
      <c r="I54" s="13">
        <v>0</v>
      </c>
      <c r="J54" s="13">
        <v>90437</v>
      </c>
      <c r="K54" s="13">
        <v>0</v>
      </c>
      <c r="L54" s="13">
        <v>953244</v>
      </c>
      <c r="M54" s="13">
        <v>162545</v>
      </c>
      <c r="N54" s="13">
        <v>112329</v>
      </c>
      <c r="O54" s="13">
        <v>1532</v>
      </c>
      <c r="P54" s="13">
        <v>1603</v>
      </c>
      <c r="Q54" s="13">
        <v>2537770</v>
      </c>
      <c r="R54" s="13">
        <v>1169609</v>
      </c>
      <c r="S54" s="13">
        <v>13941252</v>
      </c>
      <c r="T54" s="13">
        <v>781748</v>
      </c>
      <c r="U54" s="11"/>
      <c r="V54"/>
      <c r="W54"/>
      <c r="X54" s="12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</row>
    <row r="55" spans="1:39" ht="12.75">
      <c r="A55">
        <v>141</v>
      </c>
      <c r="B55" t="s">
        <v>76</v>
      </c>
      <c r="C55" s="11">
        <v>7140</v>
      </c>
      <c r="D55" s="11">
        <v>2008</v>
      </c>
      <c r="E55" s="12">
        <v>2.55</v>
      </c>
      <c r="F55" s="13">
        <v>2636</v>
      </c>
      <c r="G55" s="13">
        <v>139965</v>
      </c>
      <c r="H55" s="13">
        <v>26976</v>
      </c>
      <c r="I55" s="13">
        <v>0</v>
      </c>
      <c r="J55" s="13">
        <v>3363</v>
      </c>
      <c r="K55" s="13">
        <v>182</v>
      </c>
      <c r="L55" s="13">
        <v>57338</v>
      </c>
      <c r="M55" s="13">
        <v>0</v>
      </c>
      <c r="N55" s="13">
        <v>9390</v>
      </c>
      <c r="O55" s="13">
        <v>1290</v>
      </c>
      <c r="P55" s="13">
        <v>0</v>
      </c>
      <c r="Q55" s="13">
        <v>238504</v>
      </c>
      <c r="R55" s="13">
        <v>83721</v>
      </c>
      <c r="S55" s="13">
        <v>308164</v>
      </c>
      <c r="T55" s="13">
        <v>53076</v>
      </c>
      <c r="U55" s="11"/>
      <c r="V55"/>
      <c r="W55"/>
      <c r="X55" s="12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</row>
    <row r="56" spans="1:39" ht="12.75">
      <c r="A56">
        <v>142</v>
      </c>
      <c r="B56" t="s">
        <v>131</v>
      </c>
      <c r="C56" s="11">
        <v>7140</v>
      </c>
      <c r="D56" s="11">
        <v>2008</v>
      </c>
      <c r="E56" s="12">
        <v>81.77</v>
      </c>
      <c r="F56" s="13">
        <v>20667081</v>
      </c>
      <c r="G56" s="13">
        <v>5313109</v>
      </c>
      <c r="H56" s="13">
        <v>1402146</v>
      </c>
      <c r="I56" s="13">
        <v>17888</v>
      </c>
      <c r="J56" s="13">
        <v>1274857</v>
      </c>
      <c r="K56" s="13">
        <v>0</v>
      </c>
      <c r="L56" s="13">
        <v>1673452</v>
      </c>
      <c r="M56" s="13">
        <v>8699</v>
      </c>
      <c r="N56" s="13">
        <v>1642235</v>
      </c>
      <c r="O56" s="13">
        <v>58245</v>
      </c>
      <c r="P56" s="13">
        <v>40511</v>
      </c>
      <c r="Q56" s="13">
        <v>11350120</v>
      </c>
      <c r="R56" s="13">
        <v>4608881</v>
      </c>
      <c r="S56" s="13">
        <v>44830485</v>
      </c>
      <c r="T56" s="13">
        <v>30779678</v>
      </c>
      <c r="U56" s="11"/>
      <c r="V56"/>
      <c r="W56"/>
      <c r="X56" s="12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</row>
    <row r="57" spans="1:39" ht="12.75">
      <c r="A57">
        <v>145</v>
      </c>
      <c r="B57" t="s">
        <v>148</v>
      </c>
      <c r="C57" s="11">
        <v>7140</v>
      </c>
      <c r="D57" s="11">
        <v>2008</v>
      </c>
      <c r="E57" s="12">
        <v>77.74</v>
      </c>
      <c r="F57" s="13">
        <v>272802</v>
      </c>
      <c r="G57" s="13">
        <v>5667028</v>
      </c>
      <c r="H57" s="13">
        <v>1454258</v>
      </c>
      <c r="I57" s="13">
        <v>12067</v>
      </c>
      <c r="J57" s="13">
        <v>15413565</v>
      </c>
      <c r="K57" s="13">
        <v>226</v>
      </c>
      <c r="L57" s="13">
        <v>626571</v>
      </c>
      <c r="M57" s="13">
        <v>0</v>
      </c>
      <c r="N57" s="13">
        <v>2125373</v>
      </c>
      <c r="O57" s="13">
        <v>45187</v>
      </c>
      <c r="P57" s="13">
        <v>6701</v>
      </c>
      <c r="Q57" s="13">
        <v>25337574</v>
      </c>
      <c r="R57" s="13">
        <v>10465670</v>
      </c>
      <c r="S57" s="13">
        <v>73412580</v>
      </c>
      <c r="T57" s="13">
        <v>36388986</v>
      </c>
      <c r="U57" s="11"/>
      <c r="V57"/>
      <c r="W57"/>
      <c r="X57" s="12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</row>
    <row r="58" spans="1:39" ht="12.75">
      <c r="A58">
        <v>147</v>
      </c>
      <c r="B58" t="s">
        <v>137</v>
      </c>
      <c r="C58" s="11">
        <v>7140</v>
      </c>
      <c r="D58" s="11">
        <v>2008</v>
      </c>
      <c r="E58" s="12">
        <v>9.29</v>
      </c>
      <c r="F58" s="13">
        <v>145223</v>
      </c>
      <c r="G58" s="13">
        <v>524925</v>
      </c>
      <c r="H58" s="13">
        <v>130755</v>
      </c>
      <c r="I58" s="13">
        <v>264965</v>
      </c>
      <c r="J58" s="13">
        <v>176263</v>
      </c>
      <c r="K58" s="13">
        <v>0</v>
      </c>
      <c r="L58" s="13">
        <v>825129</v>
      </c>
      <c r="M58" s="13">
        <v>101940</v>
      </c>
      <c r="N58" s="13">
        <v>112646</v>
      </c>
      <c r="O58" s="13">
        <v>4701</v>
      </c>
      <c r="P58" s="13">
        <v>8696</v>
      </c>
      <c r="Q58" s="13">
        <v>2132628</v>
      </c>
      <c r="R58" s="13">
        <v>1097743</v>
      </c>
      <c r="S58" s="13">
        <v>10883406</v>
      </c>
      <c r="T58" s="13">
        <v>849355</v>
      </c>
      <c r="U58" s="11"/>
      <c r="V58"/>
      <c r="W58"/>
      <c r="X58" s="12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</row>
    <row r="59" spans="1:39" ht="12.75">
      <c r="A59">
        <v>148</v>
      </c>
      <c r="B59" t="s">
        <v>134</v>
      </c>
      <c r="C59" s="11">
        <v>7140</v>
      </c>
      <c r="D59" s="11">
        <v>2008</v>
      </c>
      <c r="E59" s="12">
        <v>1</v>
      </c>
      <c r="F59" s="13">
        <v>1548</v>
      </c>
      <c r="G59" s="13">
        <v>125414</v>
      </c>
      <c r="H59" s="13">
        <v>20291</v>
      </c>
      <c r="I59" s="13">
        <v>7894</v>
      </c>
      <c r="J59" s="13">
        <v>8681</v>
      </c>
      <c r="K59" s="13">
        <v>0</v>
      </c>
      <c r="L59" s="13">
        <v>40037</v>
      </c>
      <c r="M59" s="13">
        <v>0</v>
      </c>
      <c r="N59" s="13">
        <v>16060</v>
      </c>
      <c r="O59" s="13">
        <v>664</v>
      </c>
      <c r="P59" s="13">
        <v>0</v>
      </c>
      <c r="Q59" s="13">
        <v>219041</v>
      </c>
      <c r="R59" s="13">
        <v>172106</v>
      </c>
      <c r="S59" s="13">
        <v>558113</v>
      </c>
      <c r="T59" s="13">
        <v>558113</v>
      </c>
      <c r="U59" s="11"/>
      <c r="V59"/>
      <c r="W59"/>
      <c r="X59" s="12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</row>
    <row r="60" spans="1:39" ht="12.75">
      <c r="A60">
        <v>150</v>
      </c>
      <c r="B60" t="s">
        <v>75</v>
      </c>
      <c r="C60" s="11">
        <v>7140</v>
      </c>
      <c r="D60" s="11">
        <v>2008</v>
      </c>
      <c r="E60" s="12">
        <v>4.59</v>
      </c>
      <c r="F60" s="13">
        <v>5233</v>
      </c>
      <c r="G60" s="13">
        <v>289839</v>
      </c>
      <c r="H60" s="13">
        <v>73943</v>
      </c>
      <c r="I60" s="13">
        <v>238392</v>
      </c>
      <c r="J60" s="13">
        <v>44679</v>
      </c>
      <c r="K60" s="13">
        <v>11591</v>
      </c>
      <c r="L60" s="13">
        <v>144209</v>
      </c>
      <c r="M60" s="13">
        <v>0</v>
      </c>
      <c r="N60" s="13">
        <v>16933</v>
      </c>
      <c r="O60" s="13">
        <v>5572</v>
      </c>
      <c r="P60" s="13">
        <v>0</v>
      </c>
      <c r="Q60" s="13">
        <v>825158</v>
      </c>
      <c r="R60" s="13">
        <v>542350</v>
      </c>
      <c r="S60" s="13">
        <v>4107331</v>
      </c>
      <c r="T60" s="13">
        <v>341744</v>
      </c>
      <c r="U60" s="11"/>
      <c r="V60"/>
      <c r="W60"/>
      <c r="X60" s="12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</row>
    <row r="61" spans="1:39" ht="12.75">
      <c r="A61">
        <v>152</v>
      </c>
      <c r="B61" t="s">
        <v>95</v>
      </c>
      <c r="C61" s="11">
        <v>7140</v>
      </c>
      <c r="D61" s="11">
        <v>2008</v>
      </c>
      <c r="E61" s="12">
        <v>22.37</v>
      </c>
      <c r="F61" s="13">
        <v>26286</v>
      </c>
      <c r="G61" s="13">
        <v>1383327</v>
      </c>
      <c r="H61" s="13">
        <v>497065</v>
      </c>
      <c r="I61" s="13">
        <v>10880</v>
      </c>
      <c r="J61" s="13">
        <v>135516</v>
      </c>
      <c r="K61" s="13">
        <v>0</v>
      </c>
      <c r="L61" s="13">
        <v>346243</v>
      </c>
      <c r="M61" s="13">
        <v>83365</v>
      </c>
      <c r="N61" s="13">
        <v>98748</v>
      </c>
      <c r="O61" s="13">
        <v>11052</v>
      </c>
      <c r="P61" s="13">
        <v>1046</v>
      </c>
      <c r="Q61" s="13">
        <v>2565150</v>
      </c>
      <c r="R61" s="13">
        <v>1919265</v>
      </c>
      <c r="S61" s="13">
        <v>9377506</v>
      </c>
      <c r="T61" s="13">
        <v>1258479</v>
      </c>
      <c r="U61" s="11"/>
      <c r="V61"/>
      <c r="W61"/>
      <c r="X61" s="12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</row>
    <row r="62" spans="1:39" ht="12.75">
      <c r="A62">
        <v>153</v>
      </c>
      <c r="B62" t="s">
        <v>121</v>
      </c>
      <c r="C62" s="11">
        <v>7140</v>
      </c>
      <c r="D62" s="11">
        <v>2008</v>
      </c>
      <c r="E62" s="12">
        <v>6.19</v>
      </c>
      <c r="F62" s="13">
        <v>35397</v>
      </c>
      <c r="G62" s="13">
        <v>349695</v>
      </c>
      <c r="H62" s="13">
        <v>75940</v>
      </c>
      <c r="I62" s="13">
        <v>0</v>
      </c>
      <c r="J62" s="13">
        <v>101496</v>
      </c>
      <c r="K62" s="13">
        <v>0</v>
      </c>
      <c r="L62" s="13">
        <v>681222</v>
      </c>
      <c r="M62" s="13">
        <v>2484</v>
      </c>
      <c r="N62" s="13">
        <v>26586</v>
      </c>
      <c r="O62" s="13">
        <v>2781</v>
      </c>
      <c r="P62" s="13">
        <v>0</v>
      </c>
      <c r="Q62" s="13">
        <v>1240204</v>
      </c>
      <c r="R62" s="13">
        <v>686452</v>
      </c>
      <c r="S62" s="13">
        <v>4095903</v>
      </c>
      <c r="T62" s="13">
        <v>538501</v>
      </c>
      <c r="U62" s="11"/>
      <c r="V62"/>
      <c r="W62"/>
      <c r="X62" s="12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</row>
    <row r="63" spans="1:39" ht="12.75">
      <c r="A63">
        <v>155</v>
      </c>
      <c r="B63" t="s">
        <v>117</v>
      </c>
      <c r="C63" s="11">
        <v>7140</v>
      </c>
      <c r="D63" s="11">
        <v>2008</v>
      </c>
      <c r="E63" s="12">
        <v>154.14</v>
      </c>
      <c r="F63" s="13">
        <v>258435</v>
      </c>
      <c r="G63" s="13">
        <v>6527148</v>
      </c>
      <c r="H63" s="13">
        <v>1891171</v>
      </c>
      <c r="I63" s="13">
        <v>673085</v>
      </c>
      <c r="J63" s="13">
        <v>3075646</v>
      </c>
      <c r="K63" s="13">
        <v>256</v>
      </c>
      <c r="L63" s="13">
        <v>1705297</v>
      </c>
      <c r="M63" s="13">
        <v>1304859</v>
      </c>
      <c r="N63" s="13">
        <v>1577148</v>
      </c>
      <c r="O63" s="13">
        <v>72322</v>
      </c>
      <c r="P63" s="13">
        <v>838255</v>
      </c>
      <c r="Q63" s="13">
        <v>15988677</v>
      </c>
      <c r="R63" s="13">
        <v>13042360</v>
      </c>
      <c r="S63" s="13">
        <v>98776999</v>
      </c>
      <c r="T63" s="13">
        <v>32067342</v>
      </c>
      <c r="U63" s="11"/>
      <c r="V63"/>
      <c r="W63"/>
      <c r="X63" s="12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</row>
    <row r="64" spans="1:39" ht="12.75">
      <c r="A64">
        <v>156</v>
      </c>
      <c r="B64" t="s">
        <v>120</v>
      </c>
      <c r="C64" s="11">
        <v>7140</v>
      </c>
      <c r="D64" s="11">
        <v>2008</v>
      </c>
      <c r="E64" s="12">
        <v>25.77</v>
      </c>
      <c r="F64" s="13">
        <v>23502</v>
      </c>
      <c r="G64" s="13">
        <v>1360344</v>
      </c>
      <c r="H64" s="13">
        <v>293683</v>
      </c>
      <c r="I64" s="13">
        <v>0</v>
      </c>
      <c r="J64" s="13">
        <v>101550</v>
      </c>
      <c r="K64" s="13">
        <v>60909</v>
      </c>
      <c r="L64" s="13">
        <v>359756</v>
      </c>
      <c r="M64" s="13">
        <v>20880</v>
      </c>
      <c r="N64" s="13">
        <v>162332</v>
      </c>
      <c r="O64" s="13">
        <v>29706</v>
      </c>
      <c r="P64" s="13">
        <v>0</v>
      </c>
      <c r="Q64" s="13">
        <v>2389160</v>
      </c>
      <c r="R64" s="13">
        <v>1546764</v>
      </c>
      <c r="S64" s="13">
        <v>12980737</v>
      </c>
      <c r="T64" s="13">
        <v>986248</v>
      </c>
      <c r="U64" s="11"/>
      <c r="V64"/>
      <c r="W64"/>
      <c r="X64" s="12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</row>
    <row r="65" spans="1:39" ht="12.75">
      <c r="A65">
        <v>157</v>
      </c>
      <c r="B65" t="s">
        <v>141</v>
      </c>
      <c r="C65" s="11">
        <v>7140</v>
      </c>
      <c r="D65" s="11">
        <v>2008</v>
      </c>
      <c r="E65" s="12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18155</v>
      </c>
      <c r="S65" s="13">
        <v>159671</v>
      </c>
      <c r="T65" s="13">
        <v>159671</v>
      </c>
      <c r="U65" s="11"/>
      <c r="V65"/>
      <c r="W65"/>
      <c r="X65" s="12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</row>
    <row r="66" spans="1:39" ht="12.75">
      <c r="A66">
        <v>158</v>
      </c>
      <c r="B66" t="s">
        <v>71</v>
      </c>
      <c r="C66" s="11">
        <v>7140</v>
      </c>
      <c r="D66" s="11">
        <v>2008</v>
      </c>
      <c r="E66" s="12">
        <v>5.18</v>
      </c>
      <c r="F66" s="13">
        <v>2814</v>
      </c>
      <c r="G66" s="13">
        <v>169262</v>
      </c>
      <c r="H66" s="13">
        <v>38378</v>
      </c>
      <c r="I66" s="13">
        <v>95214</v>
      </c>
      <c r="J66" s="13">
        <v>10148</v>
      </c>
      <c r="K66" s="13">
        <v>0</v>
      </c>
      <c r="L66" s="13">
        <v>30953</v>
      </c>
      <c r="M66" s="13">
        <v>0</v>
      </c>
      <c r="N66" s="13">
        <v>15321</v>
      </c>
      <c r="O66" s="13">
        <v>27925</v>
      </c>
      <c r="P66" s="13">
        <v>0</v>
      </c>
      <c r="Q66" s="13">
        <v>387201</v>
      </c>
      <c r="R66" s="13">
        <v>126960</v>
      </c>
      <c r="S66" s="13">
        <v>365290</v>
      </c>
      <c r="T66" s="13">
        <v>0</v>
      </c>
      <c r="U66" s="11"/>
      <c r="V66"/>
      <c r="W66"/>
      <c r="X66" s="12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</row>
    <row r="67" spans="1:39" ht="12.75">
      <c r="A67">
        <v>159</v>
      </c>
      <c r="B67" t="s">
        <v>106</v>
      </c>
      <c r="C67" s="11">
        <v>7140</v>
      </c>
      <c r="D67" s="11">
        <v>2008</v>
      </c>
      <c r="E67" s="12">
        <v>74</v>
      </c>
      <c r="F67" s="13">
        <v>572595</v>
      </c>
      <c r="G67" s="13">
        <v>4962509</v>
      </c>
      <c r="H67" s="13">
        <v>1874861</v>
      </c>
      <c r="I67" s="13">
        <v>616094</v>
      </c>
      <c r="J67" s="13">
        <v>2388855</v>
      </c>
      <c r="K67" s="13">
        <v>3899</v>
      </c>
      <c r="L67" s="13">
        <v>871621</v>
      </c>
      <c r="M67" s="13">
        <v>39465</v>
      </c>
      <c r="N67" s="13">
        <v>484519</v>
      </c>
      <c r="O67" s="13">
        <v>64752</v>
      </c>
      <c r="P67" s="13">
        <v>16600</v>
      </c>
      <c r="Q67" s="13">
        <v>11289975</v>
      </c>
      <c r="R67" s="13">
        <v>5760883</v>
      </c>
      <c r="S67" s="13">
        <v>61256769</v>
      </c>
      <c r="T67" s="13">
        <v>29215724</v>
      </c>
      <c r="U67" s="11"/>
      <c r="V67"/>
      <c r="W67"/>
      <c r="X67" s="12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</row>
    <row r="68" spans="1:39" ht="12.75">
      <c r="A68">
        <v>161</v>
      </c>
      <c r="B68" t="s">
        <v>162</v>
      </c>
      <c r="C68" s="11">
        <v>7140</v>
      </c>
      <c r="D68" s="11">
        <v>2008</v>
      </c>
      <c r="E68" s="12">
        <v>92.52</v>
      </c>
      <c r="F68" s="13">
        <v>109694</v>
      </c>
      <c r="G68" s="13">
        <v>5524110</v>
      </c>
      <c r="H68" s="13">
        <v>1172238</v>
      </c>
      <c r="I68" s="13">
        <v>651966</v>
      </c>
      <c r="J68" s="13">
        <v>5430501</v>
      </c>
      <c r="K68" s="13">
        <v>31481</v>
      </c>
      <c r="L68" s="13">
        <v>851903</v>
      </c>
      <c r="M68" s="13">
        <v>1142539</v>
      </c>
      <c r="N68" s="13">
        <v>1807111</v>
      </c>
      <c r="O68" s="13">
        <v>83109</v>
      </c>
      <c r="P68" s="13">
        <v>4027</v>
      </c>
      <c r="Q68" s="13">
        <v>16690931</v>
      </c>
      <c r="R68" s="13">
        <v>9308443</v>
      </c>
      <c r="S68" s="13">
        <v>80325996</v>
      </c>
      <c r="T68" s="13">
        <v>26037954</v>
      </c>
      <c r="U68" s="11"/>
      <c r="V68"/>
      <c r="W68"/>
      <c r="X68" s="12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</row>
    <row r="69" spans="1:39" ht="12.75">
      <c r="A69">
        <v>162</v>
      </c>
      <c r="B69" t="s">
        <v>152</v>
      </c>
      <c r="C69" s="11">
        <v>7140</v>
      </c>
      <c r="D69" s="11">
        <v>2008</v>
      </c>
      <c r="E69" s="12">
        <v>139</v>
      </c>
      <c r="F69" s="13">
        <v>218313</v>
      </c>
      <c r="G69" s="13">
        <v>9583974</v>
      </c>
      <c r="H69" s="13">
        <v>2677178</v>
      </c>
      <c r="I69" s="13">
        <v>120</v>
      </c>
      <c r="J69" s="13">
        <v>14758672</v>
      </c>
      <c r="K69" s="13">
        <v>32194</v>
      </c>
      <c r="L69" s="13">
        <v>1741237</v>
      </c>
      <c r="M69" s="13">
        <v>6513</v>
      </c>
      <c r="N69" s="13">
        <v>3510970</v>
      </c>
      <c r="O69" s="13">
        <v>76817</v>
      </c>
      <c r="P69" s="13">
        <v>0</v>
      </c>
      <c r="Q69" s="13">
        <v>32387675</v>
      </c>
      <c r="R69" s="13">
        <v>12496471</v>
      </c>
      <c r="S69" s="13">
        <v>213825874</v>
      </c>
      <c r="T69" s="13">
        <v>138274520</v>
      </c>
      <c r="U69" s="11"/>
      <c r="V69"/>
      <c r="W69"/>
      <c r="X69" s="12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</row>
    <row r="70" spans="1:39" ht="12.75">
      <c r="A70">
        <v>164</v>
      </c>
      <c r="B70" t="s">
        <v>79</v>
      </c>
      <c r="C70" s="11">
        <v>7140</v>
      </c>
      <c r="D70" s="11">
        <v>2008</v>
      </c>
      <c r="E70" s="12">
        <v>119.89</v>
      </c>
      <c r="F70" s="13">
        <v>296621</v>
      </c>
      <c r="G70" s="13">
        <v>7790694</v>
      </c>
      <c r="H70" s="13">
        <v>1857893</v>
      </c>
      <c r="I70" s="13">
        <v>479715</v>
      </c>
      <c r="J70" s="13">
        <v>4592874</v>
      </c>
      <c r="K70" s="13">
        <v>30307</v>
      </c>
      <c r="L70" s="13">
        <v>1974322</v>
      </c>
      <c r="M70" s="13">
        <v>903974</v>
      </c>
      <c r="N70" s="13">
        <v>2315727</v>
      </c>
      <c r="O70" s="13">
        <v>19216</v>
      </c>
      <c r="P70" s="13">
        <v>324281</v>
      </c>
      <c r="Q70" s="13">
        <v>19640441</v>
      </c>
      <c r="R70" s="13">
        <v>12037122</v>
      </c>
      <c r="S70" s="13">
        <v>80968366</v>
      </c>
      <c r="T70" s="13">
        <v>32599139</v>
      </c>
      <c r="U70" s="11"/>
      <c r="V70"/>
      <c r="W70"/>
      <c r="X70" s="12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</row>
    <row r="71" spans="1:39" ht="12.75">
      <c r="A71">
        <v>165</v>
      </c>
      <c r="B71" t="s">
        <v>92</v>
      </c>
      <c r="C71" s="11">
        <v>7140</v>
      </c>
      <c r="D71" s="11">
        <v>2008</v>
      </c>
      <c r="E71" s="12">
        <v>5.5</v>
      </c>
      <c r="F71" s="13">
        <v>4774</v>
      </c>
      <c r="G71" s="13">
        <v>353216</v>
      </c>
      <c r="H71" s="13">
        <v>82338</v>
      </c>
      <c r="I71" s="13">
        <v>235081</v>
      </c>
      <c r="J71" s="13">
        <v>34641</v>
      </c>
      <c r="K71" s="13">
        <v>1017</v>
      </c>
      <c r="L71" s="13">
        <v>108427</v>
      </c>
      <c r="M71" s="13">
        <v>105176</v>
      </c>
      <c r="N71" s="13">
        <v>86066</v>
      </c>
      <c r="O71" s="13">
        <v>154098</v>
      </c>
      <c r="P71" s="13">
        <v>0</v>
      </c>
      <c r="Q71" s="13">
        <v>1160060</v>
      </c>
      <c r="R71" s="13">
        <v>514709</v>
      </c>
      <c r="S71" s="13">
        <v>2495115</v>
      </c>
      <c r="T71" s="13">
        <v>205801</v>
      </c>
      <c r="U71" s="11"/>
      <c r="V71"/>
      <c r="W71"/>
      <c r="X71" s="12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</row>
    <row r="72" spans="1:39" ht="12.75">
      <c r="A72">
        <v>167</v>
      </c>
      <c r="B72" t="s">
        <v>80</v>
      </c>
      <c r="C72" s="11">
        <v>7140</v>
      </c>
      <c r="D72" s="11">
        <v>2008</v>
      </c>
      <c r="E72" s="12">
        <v>3.79</v>
      </c>
      <c r="F72" s="13">
        <v>10480</v>
      </c>
      <c r="G72" s="13">
        <v>125729</v>
      </c>
      <c r="H72" s="13">
        <v>29968</v>
      </c>
      <c r="I72" s="13">
        <v>102292</v>
      </c>
      <c r="J72" s="13">
        <v>12144</v>
      </c>
      <c r="K72" s="13">
        <v>0</v>
      </c>
      <c r="L72" s="13">
        <v>124008</v>
      </c>
      <c r="M72" s="13">
        <v>0</v>
      </c>
      <c r="N72" s="13">
        <v>10809</v>
      </c>
      <c r="O72" s="13">
        <v>4540</v>
      </c>
      <c r="P72" s="13">
        <v>0</v>
      </c>
      <c r="Q72" s="13">
        <v>409490</v>
      </c>
      <c r="R72" s="13">
        <v>320655</v>
      </c>
      <c r="S72" s="13">
        <v>954094</v>
      </c>
      <c r="T72" s="13">
        <v>77747</v>
      </c>
      <c r="U72" s="11"/>
      <c r="V72"/>
      <c r="W72"/>
      <c r="X72" s="12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</row>
    <row r="73" spans="1:39" ht="12.75">
      <c r="A73">
        <v>168</v>
      </c>
      <c r="B73" t="s">
        <v>73</v>
      </c>
      <c r="C73" s="11">
        <v>7140</v>
      </c>
      <c r="D73" s="11">
        <v>2008</v>
      </c>
      <c r="E73" s="12">
        <v>51.93</v>
      </c>
      <c r="F73" s="13">
        <v>59615</v>
      </c>
      <c r="G73" s="13">
        <v>3577686</v>
      </c>
      <c r="H73" s="13">
        <v>846011</v>
      </c>
      <c r="I73" s="13">
        <v>153991</v>
      </c>
      <c r="J73" s="13">
        <v>664244</v>
      </c>
      <c r="K73" s="13">
        <v>82</v>
      </c>
      <c r="L73" s="13">
        <v>962229</v>
      </c>
      <c r="M73" s="13">
        <v>8939</v>
      </c>
      <c r="N73" s="13">
        <v>1177773</v>
      </c>
      <c r="O73" s="13">
        <v>43109</v>
      </c>
      <c r="P73" s="13">
        <v>0</v>
      </c>
      <c r="Q73" s="13">
        <v>7434064</v>
      </c>
      <c r="R73" s="13">
        <v>2460952</v>
      </c>
      <c r="S73" s="13">
        <v>22615580</v>
      </c>
      <c r="T73" s="13">
        <v>13215554</v>
      </c>
      <c r="U73" s="11"/>
      <c r="V73"/>
      <c r="W73"/>
      <c r="X73" s="12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</row>
    <row r="74" spans="1:39" ht="12.75">
      <c r="A74">
        <v>169</v>
      </c>
      <c r="B74" t="s">
        <v>86</v>
      </c>
      <c r="C74" s="11">
        <v>7140</v>
      </c>
      <c r="D74" s="11">
        <v>2008</v>
      </c>
      <c r="E74" s="12">
        <v>28.62</v>
      </c>
      <c r="F74" s="13">
        <v>2389</v>
      </c>
      <c r="G74" s="13">
        <v>923326</v>
      </c>
      <c r="H74" s="13">
        <v>180334</v>
      </c>
      <c r="I74" s="13">
        <v>0</v>
      </c>
      <c r="J74" s="13">
        <v>81846</v>
      </c>
      <c r="K74" s="13">
        <v>291</v>
      </c>
      <c r="L74" s="13">
        <v>90662</v>
      </c>
      <c r="M74" s="13">
        <v>0</v>
      </c>
      <c r="N74" s="13">
        <v>153017</v>
      </c>
      <c r="O74" s="13">
        <v>657597</v>
      </c>
      <c r="P74" s="13">
        <v>0</v>
      </c>
      <c r="Q74" s="13">
        <v>2087073</v>
      </c>
      <c r="R74" s="13">
        <v>14884</v>
      </c>
      <c r="S74" s="13">
        <v>2087073</v>
      </c>
      <c r="T74" s="13">
        <v>2087073</v>
      </c>
      <c r="U74" s="11"/>
      <c r="V74"/>
      <c r="W74"/>
      <c r="X74" s="12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</row>
    <row r="75" spans="1:39" ht="12.75">
      <c r="A75">
        <v>170</v>
      </c>
      <c r="B75" t="s">
        <v>111</v>
      </c>
      <c r="C75" s="11">
        <v>7140</v>
      </c>
      <c r="D75" s="11">
        <v>2008</v>
      </c>
      <c r="E75" s="12">
        <v>144.31</v>
      </c>
      <c r="F75" s="13">
        <v>287297</v>
      </c>
      <c r="G75" s="13">
        <v>8452284</v>
      </c>
      <c r="H75" s="13">
        <v>2401528</v>
      </c>
      <c r="I75" s="13">
        <v>1065510</v>
      </c>
      <c r="J75" s="13">
        <v>10782509</v>
      </c>
      <c r="K75" s="13">
        <v>16250</v>
      </c>
      <c r="L75" s="13">
        <v>1701835</v>
      </c>
      <c r="M75" s="13">
        <v>191417</v>
      </c>
      <c r="N75" s="13">
        <v>897515</v>
      </c>
      <c r="O75" s="13">
        <v>77621</v>
      </c>
      <c r="P75" s="13">
        <v>71187</v>
      </c>
      <c r="Q75" s="13">
        <v>25515282</v>
      </c>
      <c r="R75" s="13">
        <v>12428214</v>
      </c>
      <c r="S75" s="13">
        <v>114533888</v>
      </c>
      <c r="T75" s="13">
        <v>64301889</v>
      </c>
      <c r="U75" s="11"/>
      <c r="V75"/>
      <c r="W75"/>
      <c r="X75" s="12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</row>
    <row r="76" spans="1:39" ht="12.75">
      <c r="A76">
        <v>172</v>
      </c>
      <c r="B76" t="s">
        <v>140</v>
      </c>
      <c r="C76" s="11">
        <v>7140</v>
      </c>
      <c r="D76" s="11">
        <v>2008</v>
      </c>
      <c r="E76" s="12">
        <v>14.95</v>
      </c>
      <c r="F76" s="13">
        <v>18760</v>
      </c>
      <c r="G76" s="13">
        <v>916826</v>
      </c>
      <c r="H76" s="13">
        <v>222784</v>
      </c>
      <c r="I76" s="13">
        <v>386995</v>
      </c>
      <c r="J76" s="13">
        <v>209034</v>
      </c>
      <c r="K76" s="13">
        <v>4280</v>
      </c>
      <c r="L76" s="13">
        <v>172793</v>
      </c>
      <c r="M76" s="13">
        <v>2329</v>
      </c>
      <c r="N76" s="13">
        <v>127198</v>
      </c>
      <c r="O76" s="13">
        <v>11134</v>
      </c>
      <c r="P76" s="13">
        <v>0</v>
      </c>
      <c r="Q76" s="13">
        <v>2053373</v>
      </c>
      <c r="R76" s="13">
        <v>754904</v>
      </c>
      <c r="S76" s="13">
        <v>3645962</v>
      </c>
      <c r="T76" s="13">
        <v>274293</v>
      </c>
      <c r="U76" s="11"/>
      <c r="V76"/>
      <c r="W76"/>
      <c r="X76" s="12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</row>
    <row r="77" spans="1:39" ht="12.75">
      <c r="A77">
        <v>173</v>
      </c>
      <c r="B77" t="s">
        <v>96</v>
      </c>
      <c r="C77" s="11">
        <v>7140</v>
      </c>
      <c r="D77" s="11">
        <v>2008</v>
      </c>
      <c r="E77" s="12">
        <v>6.93</v>
      </c>
      <c r="F77" s="13">
        <v>3894</v>
      </c>
      <c r="G77" s="13">
        <v>424513</v>
      </c>
      <c r="H77" s="13">
        <v>90566</v>
      </c>
      <c r="I77" s="13">
        <v>77</v>
      </c>
      <c r="J77" s="13">
        <v>64458</v>
      </c>
      <c r="K77" s="13">
        <v>0</v>
      </c>
      <c r="L77" s="13">
        <v>77229</v>
      </c>
      <c r="M77" s="13">
        <v>50648</v>
      </c>
      <c r="N77" s="13">
        <v>46420</v>
      </c>
      <c r="O77" s="13">
        <v>5494</v>
      </c>
      <c r="P77" s="13">
        <v>0</v>
      </c>
      <c r="Q77" s="13">
        <v>759405</v>
      </c>
      <c r="R77" s="13">
        <v>403406</v>
      </c>
      <c r="S77" s="13">
        <v>1514833</v>
      </c>
      <c r="T77" s="13">
        <v>90036</v>
      </c>
      <c r="U77" s="11"/>
      <c r="V77"/>
      <c r="W77"/>
      <c r="X77" s="12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</row>
    <row r="78" spans="1:39" ht="12.75">
      <c r="A78">
        <v>175</v>
      </c>
      <c r="B78" t="s">
        <v>147</v>
      </c>
      <c r="C78" s="11">
        <v>7140</v>
      </c>
      <c r="D78" s="11">
        <v>2008</v>
      </c>
      <c r="E78" s="12">
        <v>4.42</v>
      </c>
      <c r="F78" s="13">
        <v>267558</v>
      </c>
      <c r="G78" s="13">
        <v>240064</v>
      </c>
      <c r="H78" s="13">
        <v>68339</v>
      </c>
      <c r="I78" s="13">
        <v>0</v>
      </c>
      <c r="J78" s="13">
        <v>11016</v>
      </c>
      <c r="K78" s="13">
        <v>1508</v>
      </c>
      <c r="L78" s="13">
        <v>3108057</v>
      </c>
      <c r="M78" s="13">
        <v>0</v>
      </c>
      <c r="N78" s="13">
        <v>429817</v>
      </c>
      <c r="O78" s="13">
        <v>147</v>
      </c>
      <c r="P78" s="13">
        <v>268495</v>
      </c>
      <c r="Q78" s="13">
        <v>3590453</v>
      </c>
      <c r="R78" s="13">
        <v>1856597</v>
      </c>
      <c r="S78" s="13">
        <v>28026211</v>
      </c>
      <c r="T78" s="13">
        <v>8940292</v>
      </c>
      <c r="U78" s="11"/>
      <c r="V78"/>
      <c r="W78"/>
      <c r="X78" s="12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</row>
    <row r="79" spans="1:39" ht="12.75">
      <c r="A79">
        <v>176</v>
      </c>
      <c r="B79" t="s">
        <v>113</v>
      </c>
      <c r="C79" s="11">
        <v>7140</v>
      </c>
      <c r="D79" s="11">
        <v>2008</v>
      </c>
      <c r="E79" s="12">
        <v>136.48</v>
      </c>
      <c r="F79" s="13">
        <v>422436</v>
      </c>
      <c r="G79" s="13">
        <v>11019159</v>
      </c>
      <c r="H79" s="13">
        <v>2424210</v>
      </c>
      <c r="I79" s="13">
        <v>0</v>
      </c>
      <c r="J79" s="13">
        <v>2458447</v>
      </c>
      <c r="K79" s="13">
        <v>20997</v>
      </c>
      <c r="L79" s="13">
        <v>1212354</v>
      </c>
      <c r="M79" s="13">
        <v>683832</v>
      </c>
      <c r="N79" s="13">
        <v>4077194</v>
      </c>
      <c r="O79" s="13">
        <v>10128</v>
      </c>
      <c r="P79" s="13">
        <v>2005273</v>
      </c>
      <c r="Q79" s="13">
        <v>19901048</v>
      </c>
      <c r="R79" s="13">
        <v>13065272</v>
      </c>
      <c r="S79" s="13">
        <v>109785156</v>
      </c>
      <c r="T79" s="13">
        <v>34569083</v>
      </c>
      <c r="U79" s="11"/>
      <c r="V79"/>
      <c r="W79"/>
      <c r="X79" s="12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</row>
    <row r="80" spans="1:39" ht="12.75">
      <c r="A80">
        <v>178</v>
      </c>
      <c r="B80" t="s">
        <v>130</v>
      </c>
      <c r="C80" s="11">
        <v>7140</v>
      </c>
      <c r="D80" s="11">
        <v>2008</v>
      </c>
      <c r="E80" s="12">
        <v>0.46</v>
      </c>
      <c r="F80" s="13">
        <v>49</v>
      </c>
      <c r="G80" s="13">
        <v>37430</v>
      </c>
      <c r="H80" s="13">
        <v>20742</v>
      </c>
      <c r="I80" s="13">
        <v>0</v>
      </c>
      <c r="J80" s="13">
        <v>297</v>
      </c>
      <c r="K80" s="13">
        <v>0</v>
      </c>
      <c r="L80" s="13">
        <v>24005</v>
      </c>
      <c r="M80" s="13">
        <v>7</v>
      </c>
      <c r="N80" s="13">
        <v>52482</v>
      </c>
      <c r="O80" s="13">
        <v>118</v>
      </c>
      <c r="P80" s="13">
        <v>0</v>
      </c>
      <c r="Q80" s="13">
        <v>135081</v>
      </c>
      <c r="R80" s="13">
        <v>213475</v>
      </c>
      <c r="S80" s="13">
        <v>148846</v>
      </c>
      <c r="T80" s="13">
        <v>9571</v>
      </c>
      <c r="U80" s="11"/>
      <c r="V80"/>
      <c r="W80"/>
      <c r="X80" s="12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</row>
    <row r="81" spans="1:39" ht="12.75">
      <c r="A81">
        <v>180</v>
      </c>
      <c r="B81" t="s">
        <v>116</v>
      </c>
      <c r="C81" s="11">
        <v>7140</v>
      </c>
      <c r="D81" s="11">
        <v>2008</v>
      </c>
      <c r="E81" s="12">
        <v>23.96</v>
      </c>
      <c r="F81" s="13">
        <v>25359</v>
      </c>
      <c r="G81" s="13">
        <v>1223930</v>
      </c>
      <c r="H81" s="13">
        <v>305167</v>
      </c>
      <c r="I81" s="13">
        <v>429933</v>
      </c>
      <c r="J81" s="13">
        <v>285913</v>
      </c>
      <c r="K81" s="13">
        <v>1136</v>
      </c>
      <c r="L81" s="13">
        <v>344519</v>
      </c>
      <c r="M81" s="13">
        <v>100134</v>
      </c>
      <c r="N81" s="13">
        <v>115409</v>
      </c>
      <c r="O81" s="13">
        <v>3586</v>
      </c>
      <c r="P81" s="13">
        <v>8108</v>
      </c>
      <c r="Q81" s="13">
        <v>2801619</v>
      </c>
      <c r="R81" s="13">
        <v>1203180</v>
      </c>
      <c r="S81" s="13">
        <v>9766132</v>
      </c>
      <c r="T81" s="13">
        <v>2908361</v>
      </c>
      <c r="U81" s="11"/>
      <c r="V81"/>
      <c r="W81"/>
      <c r="X81" s="12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</row>
    <row r="82" spans="1:39" ht="12.75">
      <c r="A82">
        <v>183</v>
      </c>
      <c r="B82" t="s">
        <v>69</v>
      </c>
      <c r="C82" s="11">
        <v>7140</v>
      </c>
      <c r="D82" s="11">
        <v>2008</v>
      </c>
      <c r="E82" s="12">
        <v>30.82</v>
      </c>
      <c r="F82" s="13">
        <v>153529</v>
      </c>
      <c r="G82" s="13">
        <v>2310683</v>
      </c>
      <c r="H82" s="13">
        <v>467838</v>
      </c>
      <c r="I82" s="13">
        <v>14400</v>
      </c>
      <c r="J82" s="13">
        <v>1739738</v>
      </c>
      <c r="K82" s="13">
        <v>0</v>
      </c>
      <c r="L82" s="13">
        <v>99920</v>
      </c>
      <c r="M82" s="13">
        <v>14516</v>
      </c>
      <c r="N82" s="13">
        <v>257422</v>
      </c>
      <c r="O82" s="13">
        <v>29835</v>
      </c>
      <c r="P82" s="13">
        <v>0</v>
      </c>
      <c r="Q82" s="13">
        <v>4934352</v>
      </c>
      <c r="R82" s="13">
        <v>3197932</v>
      </c>
      <c r="S82" s="13">
        <v>23269677</v>
      </c>
      <c r="T82" s="13">
        <v>9324543</v>
      </c>
      <c r="U82" s="11"/>
      <c r="V82"/>
      <c r="W82"/>
      <c r="X82" s="12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</row>
    <row r="83" spans="1:39" ht="12.75">
      <c r="A83">
        <v>186</v>
      </c>
      <c r="B83" t="s">
        <v>136</v>
      </c>
      <c r="C83" s="11">
        <v>7140</v>
      </c>
      <c r="D83" s="11">
        <v>2008</v>
      </c>
      <c r="E83" s="12">
        <v>3.72</v>
      </c>
      <c r="F83" s="13">
        <v>3566</v>
      </c>
      <c r="G83" s="13">
        <v>210274</v>
      </c>
      <c r="H83" s="13">
        <v>36486</v>
      </c>
      <c r="I83" s="13">
        <v>0</v>
      </c>
      <c r="J83" s="13">
        <v>14352</v>
      </c>
      <c r="K83" s="13">
        <v>0</v>
      </c>
      <c r="L83" s="13">
        <v>8978</v>
      </c>
      <c r="M83" s="13">
        <v>558</v>
      </c>
      <c r="N83" s="13">
        <v>179461</v>
      </c>
      <c r="O83" s="13">
        <v>4915</v>
      </c>
      <c r="P83" s="13">
        <v>0</v>
      </c>
      <c r="Q83" s="13">
        <v>455024</v>
      </c>
      <c r="R83" s="13">
        <v>388302</v>
      </c>
      <c r="S83" s="13">
        <v>1674460</v>
      </c>
      <c r="T83" s="13">
        <v>6200</v>
      </c>
      <c r="U83" s="11"/>
      <c r="V83"/>
      <c r="W83"/>
      <c r="X83" s="12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</row>
    <row r="84" spans="1:39" ht="12.75">
      <c r="A84">
        <v>191</v>
      </c>
      <c r="B84" t="s">
        <v>105</v>
      </c>
      <c r="C84" s="11">
        <v>7140</v>
      </c>
      <c r="D84" s="11">
        <v>2008</v>
      </c>
      <c r="E84" s="12">
        <v>36.25</v>
      </c>
      <c r="F84" s="13">
        <v>28050</v>
      </c>
      <c r="G84" s="13">
        <v>1874321</v>
      </c>
      <c r="H84" s="13">
        <v>641863</v>
      </c>
      <c r="I84" s="13">
        <v>80400</v>
      </c>
      <c r="J84" s="13">
        <v>287585</v>
      </c>
      <c r="K84" s="13">
        <v>304</v>
      </c>
      <c r="L84" s="13">
        <v>483358</v>
      </c>
      <c r="M84" s="13">
        <v>0</v>
      </c>
      <c r="N84" s="13">
        <v>188883</v>
      </c>
      <c r="O84" s="13">
        <v>16550</v>
      </c>
      <c r="P84" s="13">
        <v>2977</v>
      </c>
      <c r="Q84" s="13">
        <v>3570287</v>
      </c>
      <c r="R84" s="13">
        <v>1540120</v>
      </c>
      <c r="S84" s="13">
        <v>15528766</v>
      </c>
      <c r="T84" s="13">
        <v>3017402</v>
      </c>
      <c r="U84" s="11"/>
      <c r="V84"/>
      <c r="W84"/>
      <c r="X84" s="12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</row>
    <row r="85" spans="1:39" ht="12.75">
      <c r="A85">
        <v>193</v>
      </c>
      <c r="B85" t="s">
        <v>150</v>
      </c>
      <c r="C85" s="11">
        <v>7140</v>
      </c>
      <c r="D85" s="11">
        <v>2008</v>
      </c>
      <c r="E85" s="12">
        <v>14.02</v>
      </c>
      <c r="F85" s="13">
        <v>0</v>
      </c>
      <c r="G85" s="13">
        <v>921365</v>
      </c>
      <c r="H85" s="13">
        <v>238256</v>
      </c>
      <c r="I85" s="13">
        <v>381003</v>
      </c>
      <c r="J85" s="13">
        <v>107662</v>
      </c>
      <c r="K85" s="13">
        <v>161</v>
      </c>
      <c r="L85" s="13">
        <v>1117490</v>
      </c>
      <c r="M85" s="13">
        <v>28392</v>
      </c>
      <c r="N85" s="13">
        <v>42835</v>
      </c>
      <c r="O85" s="13">
        <v>22223</v>
      </c>
      <c r="P85" s="13">
        <v>0</v>
      </c>
      <c r="Q85" s="13">
        <v>2859387</v>
      </c>
      <c r="R85" s="13">
        <v>1512461</v>
      </c>
      <c r="S85" s="13">
        <v>13246674</v>
      </c>
      <c r="T85" s="13">
        <v>820450</v>
      </c>
      <c r="U85" s="11"/>
      <c r="V85"/>
      <c r="W85"/>
      <c r="X85" s="12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</row>
    <row r="86" spans="1:39" ht="12.75">
      <c r="A86">
        <v>194</v>
      </c>
      <c r="B86" t="s">
        <v>153</v>
      </c>
      <c r="C86" s="11">
        <v>7140</v>
      </c>
      <c r="D86" s="11">
        <v>2008</v>
      </c>
      <c r="E86" s="12">
        <v>6.29</v>
      </c>
      <c r="F86" s="13">
        <v>0</v>
      </c>
      <c r="G86" s="13">
        <v>367404</v>
      </c>
      <c r="H86" s="13">
        <v>92148</v>
      </c>
      <c r="I86" s="13">
        <v>93004</v>
      </c>
      <c r="J86" s="13">
        <v>0</v>
      </c>
      <c r="K86" s="13">
        <v>0</v>
      </c>
      <c r="L86" s="13">
        <v>480957</v>
      </c>
      <c r="M86" s="13">
        <v>268</v>
      </c>
      <c r="N86" s="13">
        <v>40505</v>
      </c>
      <c r="O86" s="13">
        <v>5428</v>
      </c>
      <c r="P86" s="13">
        <v>556</v>
      </c>
      <c r="Q86" s="13">
        <v>1079158</v>
      </c>
      <c r="R86" s="13">
        <v>667491</v>
      </c>
      <c r="S86" s="13">
        <v>6320548</v>
      </c>
      <c r="T86" s="13">
        <v>682634</v>
      </c>
      <c r="U86" s="11"/>
      <c r="V86"/>
      <c r="W86"/>
      <c r="X86" s="12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</row>
    <row r="87" spans="1:39" ht="12.75">
      <c r="A87">
        <v>195</v>
      </c>
      <c r="B87" t="s">
        <v>128</v>
      </c>
      <c r="C87" s="11">
        <v>7140</v>
      </c>
      <c r="D87" s="11">
        <v>2008</v>
      </c>
      <c r="E87" s="12">
        <v>5.5</v>
      </c>
      <c r="F87" s="13">
        <v>2326</v>
      </c>
      <c r="G87" s="13">
        <v>373321</v>
      </c>
      <c r="H87" s="13">
        <v>62446</v>
      </c>
      <c r="I87" s="13">
        <v>0</v>
      </c>
      <c r="J87" s="13">
        <v>18790</v>
      </c>
      <c r="K87" s="13">
        <v>0</v>
      </c>
      <c r="L87" s="13">
        <v>3210</v>
      </c>
      <c r="M87" s="13">
        <v>0</v>
      </c>
      <c r="N87" s="13">
        <v>11368</v>
      </c>
      <c r="O87" s="13">
        <v>2309</v>
      </c>
      <c r="P87" s="13">
        <v>0</v>
      </c>
      <c r="Q87" s="13">
        <v>471444</v>
      </c>
      <c r="R87" s="13">
        <v>283329</v>
      </c>
      <c r="S87" s="13">
        <v>336696</v>
      </c>
      <c r="T87" s="13">
        <v>28058</v>
      </c>
      <c r="U87" s="11"/>
      <c r="V87"/>
      <c r="W87"/>
      <c r="X87" s="12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</row>
    <row r="88" spans="1:39" ht="12.75">
      <c r="A88">
        <v>197</v>
      </c>
      <c r="B88" t="s">
        <v>70</v>
      </c>
      <c r="C88" s="11">
        <v>7140</v>
      </c>
      <c r="D88" s="11">
        <v>2008</v>
      </c>
      <c r="E88" s="12">
        <v>33.48</v>
      </c>
      <c r="F88" s="13">
        <v>46362</v>
      </c>
      <c r="G88" s="13">
        <v>2993973</v>
      </c>
      <c r="H88" s="13">
        <v>237022</v>
      </c>
      <c r="I88" s="13">
        <v>-8340</v>
      </c>
      <c r="J88" s="13">
        <v>68250</v>
      </c>
      <c r="K88" s="13">
        <v>33245</v>
      </c>
      <c r="L88" s="13">
        <v>697940</v>
      </c>
      <c r="M88" s="13">
        <v>109852</v>
      </c>
      <c r="N88" s="13">
        <v>463065</v>
      </c>
      <c r="O88" s="13">
        <v>970176</v>
      </c>
      <c r="P88" s="13">
        <v>0</v>
      </c>
      <c r="Q88" s="13">
        <v>5565183</v>
      </c>
      <c r="R88" s="13">
        <v>3987321</v>
      </c>
      <c r="S88" s="13">
        <v>25701374</v>
      </c>
      <c r="T88" s="13">
        <v>5751625</v>
      </c>
      <c r="U88" s="11"/>
      <c r="V88"/>
      <c r="W88"/>
      <c r="X88" s="12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</row>
    <row r="89" spans="1:39" ht="12.75">
      <c r="A89">
        <v>198</v>
      </c>
      <c r="B89" t="s">
        <v>112</v>
      </c>
      <c r="C89" s="11">
        <v>7140</v>
      </c>
      <c r="D89" s="11">
        <v>2008</v>
      </c>
      <c r="E89" s="12">
        <v>15.47</v>
      </c>
      <c r="F89" s="13">
        <v>122582</v>
      </c>
      <c r="G89" s="13">
        <v>901279</v>
      </c>
      <c r="H89" s="13">
        <v>210810</v>
      </c>
      <c r="I89" s="13">
        <v>900</v>
      </c>
      <c r="J89" s="13">
        <v>35925</v>
      </c>
      <c r="K89" s="13">
        <v>0</v>
      </c>
      <c r="L89" s="13">
        <v>249504</v>
      </c>
      <c r="M89" s="13">
        <v>323269</v>
      </c>
      <c r="N89" s="13">
        <v>74015</v>
      </c>
      <c r="O89" s="13">
        <v>7873</v>
      </c>
      <c r="P89" s="13">
        <v>0</v>
      </c>
      <c r="Q89" s="13">
        <v>1803575</v>
      </c>
      <c r="R89" s="13">
        <v>890882</v>
      </c>
      <c r="S89" s="13">
        <v>5480269</v>
      </c>
      <c r="T89" s="13">
        <v>389572</v>
      </c>
      <c r="U89" s="11"/>
      <c r="V89"/>
      <c r="W89"/>
      <c r="X89" s="12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</row>
    <row r="90" spans="1:39" ht="12.75">
      <c r="A90">
        <v>199</v>
      </c>
      <c r="B90" t="s">
        <v>125</v>
      </c>
      <c r="C90" s="11">
        <v>7140</v>
      </c>
      <c r="D90" s="11">
        <v>2008</v>
      </c>
      <c r="E90" s="12">
        <v>12.2</v>
      </c>
      <c r="F90" s="13">
        <v>11499</v>
      </c>
      <c r="G90" s="13">
        <v>685804</v>
      </c>
      <c r="H90" s="13">
        <v>146231</v>
      </c>
      <c r="I90" s="13">
        <v>0</v>
      </c>
      <c r="J90" s="13">
        <v>13815</v>
      </c>
      <c r="K90" s="13">
        <v>0</v>
      </c>
      <c r="L90" s="13">
        <v>46387</v>
      </c>
      <c r="M90" s="13">
        <v>10257</v>
      </c>
      <c r="N90" s="13">
        <v>74165</v>
      </c>
      <c r="O90" s="13">
        <v>56023</v>
      </c>
      <c r="P90" s="13">
        <v>0</v>
      </c>
      <c r="Q90" s="13">
        <v>1032682</v>
      </c>
      <c r="R90" s="13">
        <v>772643</v>
      </c>
      <c r="S90" s="13">
        <v>5953309</v>
      </c>
      <c r="T90" s="13">
        <v>741860</v>
      </c>
      <c r="U90" s="11"/>
      <c r="V90"/>
      <c r="W90"/>
      <c r="X90" s="12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</row>
    <row r="91" spans="1:39" ht="12.75">
      <c r="A91">
        <v>201</v>
      </c>
      <c r="B91" t="s">
        <v>157</v>
      </c>
      <c r="C91" s="11">
        <v>7140</v>
      </c>
      <c r="D91" s="11">
        <v>2008</v>
      </c>
      <c r="E91" s="12">
        <v>44.11</v>
      </c>
      <c r="F91" s="13">
        <v>143119</v>
      </c>
      <c r="G91" s="13">
        <v>2551376</v>
      </c>
      <c r="H91" s="13">
        <v>675352</v>
      </c>
      <c r="I91" s="13">
        <v>0</v>
      </c>
      <c r="J91" s="13">
        <v>173507</v>
      </c>
      <c r="K91" s="13">
        <v>1426</v>
      </c>
      <c r="L91" s="13">
        <v>705864</v>
      </c>
      <c r="M91" s="13">
        <v>8517</v>
      </c>
      <c r="N91" s="13">
        <v>1209871</v>
      </c>
      <c r="O91" s="13">
        <v>32004</v>
      </c>
      <c r="P91" s="13">
        <v>4937</v>
      </c>
      <c r="Q91" s="13">
        <v>5352980</v>
      </c>
      <c r="R91" s="13">
        <v>6719931</v>
      </c>
      <c r="S91" s="13">
        <v>49672579</v>
      </c>
      <c r="T91" s="13">
        <v>13875590</v>
      </c>
      <c r="U91" s="11"/>
      <c r="V91"/>
      <c r="W91"/>
      <c r="X91" s="12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</row>
    <row r="92" spans="1:39" ht="12.75">
      <c r="A92">
        <v>202</v>
      </c>
      <c r="B92" t="s">
        <v>156</v>
      </c>
      <c r="C92" s="11">
        <v>7140</v>
      </c>
      <c r="D92" s="11">
        <v>2008</v>
      </c>
      <c r="E92" s="12">
        <v>0</v>
      </c>
      <c r="F92" s="13">
        <v>0</v>
      </c>
      <c r="G92" s="13">
        <v>0</v>
      </c>
      <c r="H92" s="13">
        <v>0</v>
      </c>
      <c r="I92" s="13">
        <v>0</v>
      </c>
      <c r="J92" s="13">
        <v>23</v>
      </c>
      <c r="K92" s="13">
        <v>0</v>
      </c>
      <c r="L92" s="13">
        <v>157988</v>
      </c>
      <c r="M92" s="13">
        <v>0</v>
      </c>
      <c r="N92" s="13">
        <v>0</v>
      </c>
      <c r="O92" s="13">
        <v>0</v>
      </c>
      <c r="P92" s="13">
        <v>0</v>
      </c>
      <c r="Q92" s="13">
        <v>158011</v>
      </c>
      <c r="R92" s="13">
        <v>30984</v>
      </c>
      <c r="S92" s="13">
        <v>504235</v>
      </c>
      <c r="T92" s="13">
        <v>504235</v>
      </c>
      <c r="U92" s="11"/>
      <c r="V92"/>
      <c r="W92"/>
      <c r="X92" s="12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</row>
    <row r="93" spans="1:39" ht="12.75">
      <c r="A93">
        <v>204</v>
      </c>
      <c r="B93" t="s">
        <v>124</v>
      </c>
      <c r="C93" s="11">
        <v>7140</v>
      </c>
      <c r="D93" s="11">
        <v>2008</v>
      </c>
      <c r="E93" s="12">
        <v>37.05</v>
      </c>
      <c r="F93" s="13">
        <v>0</v>
      </c>
      <c r="G93" s="13">
        <v>1884256</v>
      </c>
      <c r="H93" s="13">
        <v>578236</v>
      </c>
      <c r="I93" s="13">
        <v>108614</v>
      </c>
      <c r="J93" s="13">
        <v>274977</v>
      </c>
      <c r="K93" s="13">
        <v>7149</v>
      </c>
      <c r="L93" s="13">
        <v>1092482</v>
      </c>
      <c r="M93" s="13">
        <v>0</v>
      </c>
      <c r="N93" s="13">
        <v>387611</v>
      </c>
      <c r="O93" s="13">
        <v>304812</v>
      </c>
      <c r="P93" s="13">
        <v>0</v>
      </c>
      <c r="Q93" s="13">
        <v>4638137</v>
      </c>
      <c r="R93" s="13">
        <v>1085958</v>
      </c>
      <c r="S93" s="13">
        <v>7505329</v>
      </c>
      <c r="T93" s="13">
        <v>10443</v>
      </c>
      <c r="U93" s="11"/>
      <c r="V93"/>
      <c r="W93"/>
      <c r="X93" s="12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</row>
    <row r="94" spans="1:39" ht="12.75">
      <c r="A94">
        <v>205</v>
      </c>
      <c r="B94" t="s">
        <v>160</v>
      </c>
      <c r="C94" s="11">
        <v>7140</v>
      </c>
      <c r="D94" s="11">
        <v>2008</v>
      </c>
      <c r="E94" s="12">
        <v>6.25</v>
      </c>
      <c r="F94" s="13">
        <v>21336</v>
      </c>
      <c r="G94" s="13">
        <v>297208</v>
      </c>
      <c r="H94" s="13">
        <v>44205</v>
      </c>
      <c r="I94" s="13">
        <v>0</v>
      </c>
      <c r="J94" s="13">
        <v>235443</v>
      </c>
      <c r="K94" s="13">
        <v>8820</v>
      </c>
      <c r="L94" s="13">
        <v>36084</v>
      </c>
      <c r="M94" s="13">
        <v>10769</v>
      </c>
      <c r="N94" s="13">
        <v>120524</v>
      </c>
      <c r="O94" s="13">
        <v>2404</v>
      </c>
      <c r="P94" s="13">
        <v>0</v>
      </c>
      <c r="Q94" s="13">
        <v>755457</v>
      </c>
      <c r="R94" s="13">
        <v>362568</v>
      </c>
      <c r="S94" s="13">
        <v>644360</v>
      </c>
      <c r="T94" s="13">
        <v>203589</v>
      </c>
      <c r="U94" s="11"/>
      <c r="V94"/>
      <c r="W94"/>
      <c r="X94" s="12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</row>
    <row r="95" spans="1:39" ht="12.75">
      <c r="A95">
        <v>206</v>
      </c>
      <c r="B95" t="s">
        <v>127</v>
      </c>
      <c r="C95" s="11">
        <v>7140</v>
      </c>
      <c r="D95" s="11">
        <v>2008</v>
      </c>
      <c r="E95" s="12">
        <v>6.4</v>
      </c>
      <c r="F95" s="13">
        <v>10900</v>
      </c>
      <c r="G95" s="13">
        <v>483790</v>
      </c>
      <c r="H95" s="13">
        <v>117523</v>
      </c>
      <c r="I95" s="13">
        <v>209203</v>
      </c>
      <c r="J95" s="13">
        <v>45895</v>
      </c>
      <c r="K95" s="13">
        <v>0</v>
      </c>
      <c r="L95" s="13">
        <v>99005</v>
      </c>
      <c r="M95" s="13">
        <v>0</v>
      </c>
      <c r="N95" s="13">
        <v>114853</v>
      </c>
      <c r="O95" s="13">
        <v>7509</v>
      </c>
      <c r="P95" s="13">
        <v>160</v>
      </c>
      <c r="Q95" s="13">
        <v>1077618</v>
      </c>
      <c r="R95" s="13">
        <v>710206</v>
      </c>
      <c r="S95" s="13">
        <v>2462462</v>
      </c>
      <c r="T95" s="13">
        <v>235599</v>
      </c>
      <c r="U95" s="11"/>
      <c r="V95"/>
      <c r="W95"/>
      <c r="X95" s="12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</row>
    <row r="96" spans="1:39" ht="12.75">
      <c r="A96">
        <v>207</v>
      </c>
      <c r="B96" t="s">
        <v>126</v>
      </c>
      <c r="C96" s="11">
        <v>7140</v>
      </c>
      <c r="D96" s="11">
        <v>2008</v>
      </c>
      <c r="E96" s="12">
        <v>34.28</v>
      </c>
      <c r="F96" s="13">
        <v>144087</v>
      </c>
      <c r="G96" s="13">
        <v>2276660</v>
      </c>
      <c r="H96" s="13">
        <v>539882</v>
      </c>
      <c r="I96" s="13">
        <v>522062</v>
      </c>
      <c r="J96" s="13">
        <v>3075220</v>
      </c>
      <c r="K96" s="13">
        <v>1392</v>
      </c>
      <c r="L96" s="13">
        <v>2116822</v>
      </c>
      <c r="M96" s="13">
        <v>395399</v>
      </c>
      <c r="N96" s="13">
        <v>162148</v>
      </c>
      <c r="O96" s="13">
        <v>22064</v>
      </c>
      <c r="P96" s="13">
        <v>2043335</v>
      </c>
      <c r="Q96" s="13">
        <v>7068314</v>
      </c>
      <c r="R96" s="13">
        <v>2858924</v>
      </c>
      <c r="S96" s="13">
        <v>36251079</v>
      </c>
      <c r="T96" s="13">
        <v>18786388</v>
      </c>
      <c r="U96" s="11"/>
      <c r="V96"/>
      <c r="W96"/>
      <c r="X96" s="12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</row>
    <row r="97" spans="1:39" ht="12.75">
      <c r="A97">
        <v>208</v>
      </c>
      <c r="B97" t="s">
        <v>135</v>
      </c>
      <c r="C97" s="11">
        <v>7140</v>
      </c>
      <c r="D97" s="11">
        <v>2008</v>
      </c>
      <c r="E97" s="12">
        <v>29.77</v>
      </c>
      <c r="F97" s="13">
        <v>53875</v>
      </c>
      <c r="G97" s="13">
        <v>1783462</v>
      </c>
      <c r="H97" s="13">
        <v>379758</v>
      </c>
      <c r="I97" s="13">
        <v>26510</v>
      </c>
      <c r="J97" s="13">
        <v>134514</v>
      </c>
      <c r="K97" s="13">
        <v>0</v>
      </c>
      <c r="L97" s="13">
        <v>312263</v>
      </c>
      <c r="M97" s="13">
        <v>0</v>
      </c>
      <c r="N97" s="13">
        <v>1325705</v>
      </c>
      <c r="O97" s="13">
        <v>11275</v>
      </c>
      <c r="P97" s="13">
        <v>0</v>
      </c>
      <c r="Q97" s="13">
        <v>3973487</v>
      </c>
      <c r="R97" s="13">
        <v>1365462</v>
      </c>
      <c r="S97" s="13">
        <v>10600605</v>
      </c>
      <c r="T97" s="13">
        <v>2890262</v>
      </c>
      <c r="U97" s="11"/>
      <c r="V97"/>
      <c r="W97"/>
      <c r="X97" s="12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</row>
    <row r="98" spans="1:39" ht="12.75">
      <c r="A98">
        <v>209</v>
      </c>
      <c r="B98" t="s">
        <v>165</v>
      </c>
      <c r="C98" s="11"/>
      <c r="D98" s="11">
        <v>2008</v>
      </c>
      <c r="E98" s="12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1"/>
      <c r="V98"/>
      <c r="W98"/>
      <c r="X98" s="12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</row>
    <row r="99" spans="1:20" ht="12.75">
      <c r="A99" s="9">
        <v>904</v>
      </c>
      <c r="B99" s="9" t="s">
        <v>129</v>
      </c>
      <c r="C99" s="9">
        <v>7140</v>
      </c>
      <c r="D99" s="9">
        <v>2008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-4</v>
      </c>
      <c r="M99" s="9">
        <v>0</v>
      </c>
      <c r="N99" s="9">
        <v>0</v>
      </c>
      <c r="O99" s="9">
        <v>0</v>
      </c>
      <c r="P99" s="9">
        <v>0</v>
      </c>
      <c r="Q99" s="9">
        <v>-4</v>
      </c>
      <c r="R99" s="9">
        <v>-1</v>
      </c>
      <c r="S99" s="9">
        <v>0</v>
      </c>
      <c r="T99" s="9">
        <v>0</v>
      </c>
    </row>
    <row r="100" spans="1:20" ht="12.75">
      <c r="A100" s="9">
        <v>915</v>
      </c>
      <c r="B100" s="9" t="s">
        <v>146</v>
      </c>
      <c r="C100" s="9">
        <v>7140</v>
      </c>
      <c r="D100" s="9">
        <v>2008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</row>
    <row r="101" spans="1:20" ht="12.75">
      <c r="A101" s="9">
        <v>919</v>
      </c>
      <c r="B101" s="9" t="s">
        <v>163</v>
      </c>
      <c r="C101" s="9">
        <v>7140</v>
      </c>
      <c r="D101" s="9">
        <v>2008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</row>
    <row r="104" spans="1:39" ht="12.75">
      <c r="A104" s="10" t="s">
        <v>31</v>
      </c>
      <c r="B104" s="10" t="s">
        <v>46</v>
      </c>
      <c r="C104" s="10" t="s">
        <v>47</v>
      </c>
      <c r="D104" s="10" t="s">
        <v>48</v>
      </c>
      <c r="E104" s="10" t="s">
        <v>49</v>
      </c>
      <c r="F104" s="10" t="s">
        <v>50</v>
      </c>
      <c r="G104" s="10" t="s">
        <v>51</v>
      </c>
      <c r="H104" s="10" t="s">
        <v>52</v>
      </c>
      <c r="I104" s="10" t="s">
        <v>53</v>
      </c>
      <c r="J104" s="10" t="s">
        <v>54</v>
      </c>
      <c r="K104" s="10" t="s">
        <v>55</v>
      </c>
      <c r="L104" s="10" t="s">
        <v>56</v>
      </c>
      <c r="M104" s="10" t="s">
        <v>57</v>
      </c>
      <c r="N104" s="10" t="s">
        <v>58</v>
      </c>
      <c r="O104" s="10" t="s">
        <v>59</v>
      </c>
      <c r="P104" s="10" t="s">
        <v>60</v>
      </c>
      <c r="Q104" s="10" t="s">
        <v>61</v>
      </c>
      <c r="R104" s="10" t="s">
        <v>62</v>
      </c>
      <c r="S104" s="10" t="s">
        <v>63</v>
      </c>
      <c r="T104" s="10" t="s">
        <v>64</v>
      </c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</row>
    <row r="105" spans="1:39" ht="12.75">
      <c r="A105">
        <v>1</v>
      </c>
      <c r="B105" t="s">
        <v>144</v>
      </c>
      <c r="C105" s="11">
        <v>7140</v>
      </c>
      <c r="D105" s="11">
        <v>2009</v>
      </c>
      <c r="E105" s="16">
        <v>138</v>
      </c>
      <c r="F105" s="17">
        <v>502037</v>
      </c>
      <c r="G105" s="17">
        <v>10122871</v>
      </c>
      <c r="H105" s="17">
        <v>3919687</v>
      </c>
      <c r="I105" s="17">
        <v>23660</v>
      </c>
      <c r="J105" s="17">
        <v>1855719</v>
      </c>
      <c r="K105" s="17">
        <v>20282</v>
      </c>
      <c r="L105" s="17">
        <v>3984197</v>
      </c>
      <c r="M105" s="17">
        <v>265073</v>
      </c>
      <c r="N105" s="17">
        <v>354384</v>
      </c>
      <c r="O105" s="17">
        <v>284832</v>
      </c>
      <c r="P105" s="17">
        <v>5082120</v>
      </c>
      <c r="Q105" s="17">
        <v>15748585</v>
      </c>
      <c r="R105" s="17">
        <v>9355853</v>
      </c>
      <c r="S105" s="17">
        <v>98156421</v>
      </c>
      <c r="T105" s="17">
        <v>35893065</v>
      </c>
      <c r="V105"/>
      <c r="W105"/>
      <c r="X105" s="12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</row>
    <row r="106" spans="1:20" ht="12.75">
      <c r="A106">
        <v>3</v>
      </c>
      <c r="B106" t="s">
        <v>159</v>
      </c>
      <c r="C106" s="11">
        <v>7140</v>
      </c>
      <c r="D106" s="11">
        <v>2009</v>
      </c>
      <c r="E106" s="18">
        <v>55</v>
      </c>
      <c r="F106" s="19">
        <v>732809</v>
      </c>
      <c r="G106" s="19">
        <v>3736065</v>
      </c>
      <c r="H106" s="19">
        <v>1418765</v>
      </c>
      <c r="I106" s="19">
        <v>0</v>
      </c>
      <c r="J106" s="19">
        <v>3734052</v>
      </c>
      <c r="K106" s="19">
        <v>7081</v>
      </c>
      <c r="L106" s="19">
        <v>364477</v>
      </c>
      <c r="M106" s="19">
        <v>10189</v>
      </c>
      <c r="N106" s="19">
        <v>512740</v>
      </c>
      <c r="O106" s="19">
        <v>147022</v>
      </c>
      <c r="P106" s="19">
        <v>3312</v>
      </c>
      <c r="Q106" s="19">
        <v>9927079</v>
      </c>
      <c r="R106" s="19">
        <v>5797543</v>
      </c>
      <c r="S106" s="19">
        <v>77919293</v>
      </c>
      <c r="T106" s="19">
        <v>40839761</v>
      </c>
    </row>
    <row r="107" spans="1:39" ht="12.75">
      <c r="A107">
        <v>8</v>
      </c>
      <c r="B107" t="s">
        <v>91</v>
      </c>
      <c r="C107" s="11">
        <v>7140</v>
      </c>
      <c r="D107" s="11">
        <v>2009</v>
      </c>
      <c r="E107" s="16">
        <v>6.78</v>
      </c>
      <c r="F107" s="17">
        <v>4431</v>
      </c>
      <c r="G107" s="17">
        <v>431169</v>
      </c>
      <c r="H107" s="17">
        <v>99195</v>
      </c>
      <c r="I107" s="17">
        <v>94404</v>
      </c>
      <c r="J107" s="17">
        <v>10200</v>
      </c>
      <c r="K107" s="17">
        <v>41982</v>
      </c>
      <c r="L107" s="17">
        <v>50843</v>
      </c>
      <c r="M107" s="17">
        <v>43863</v>
      </c>
      <c r="N107" s="17">
        <v>0</v>
      </c>
      <c r="O107" s="17">
        <v>15415</v>
      </c>
      <c r="P107" s="17">
        <v>0</v>
      </c>
      <c r="Q107" s="17">
        <v>787071</v>
      </c>
      <c r="R107" s="17">
        <v>370954</v>
      </c>
      <c r="S107" s="17">
        <v>1572897</v>
      </c>
      <c r="T107" s="17">
        <v>80164</v>
      </c>
      <c r="V107"/>
      <c r="W107"/>
      <c r="X107" s="12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</row>
    <row r="108" spans="1:20" ht="12.75">
      <c r="A108">
        <v>10</v>
      </c>
      <c r="B108" t="s">
        <v>118</v>
      </c>
      <c r="C108" s="11">
        <v>7140</v>
      </c>
      <c r="D108" s="11">
        <v>2009</v>
      </c>
      <c r="E108" s="16">
        <v>139.52</v>
      </c>
      <c r="F108" s="17">
        <v>183371</v>
      </c>
      <c r="G108" s="17">
        <v>14024249</v>
      </c>
      <c r="H108" s="17">
        <v>3478482</v>
      </c>
      <c r="I108" s="17">
        <v>3682</v>
      </c>
      <c r="J108" s="17">
        <v>3872771</v>
      </c>
      <c r="K108" s="17">
        <v>48665</v>
      </c>
      <c r="L108" s="17">
        <v>162564</v>
      </c>
      <c r="M108" s="17">
        <v>211374</v>
      </c>
      <c r="N108" s="17">
        <v>931356</v>
      </c>
      <c r="O108" s="17">
        <v>4050838</v>
      </c>
      <c r="P108" s="17">
        <v>113827</v>
      </c>
      <c r="Q108" s="17">
        <v>26670154</v>
      </c>
      <c r="R108" s="17">
        <v>8123363</v>
      </c>
      <c r="S108" s="17">
        <v>69808507</v>
      </c>
      <c r="T108" s="17">
        <v>22599763</v>
      </c>
    </row>
    <row r="109" spans="1:39" ht="12.75">
      <c r="A109">
        <v>14</v>
      </c>
      <c r="B109" t="s">
        <v>158</v>
      </c>
      <c r="C109" s="11">
        <v>7140</v>
      </c>
      <c r="D109" s="11">
        <v>2009</v>
      </c>
      <c r="E109" s="16">
        <v>70.54</v>
      </c>
      <c r="F109" s="17">
        <v>76529</v>
      </c>
      <c r="G109" s="17">
        <v>4485212</v>
      </c>
      <c r="H109" s="17">
        <v>1267427</v>
      </c>
      <c r="I109" s="17">
        <v>240</v>
      </c>
      <c r="J109" s="17">
        <v>2517400</v>
      </c>
      <c r="K109" s="17">
        <v>1216</v>
      </c>
      <c r="L109" s="17">
        <v>1530969</v>
      </c>
      <c r="M109" s="17">
        <v>2647</v>
      </c>
      <c r="N109" s="17">
        <v>1079782</v>
      </c>
      <c r="O109" s="17">
        <v>700789</v>
      </c>
      <c r="P109" s="17">
        <v>21939</v>
      </c>
      <c r="Q109" s="17">
        <v>11563743</v>
      </c>
      <c r="R109" s="17">
        <v>11918400</v>
      </c>
      <c r="S109" s="17">
        <v>49551936</v>
      </c>
      <c r="T109" s="17">
        <v>24028517</v>
      </c>
      <c r="V109"/>
      <c r="W109"/>
      <c r="X109" s="12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</row>
    <row r="110" spans="1:39" ht="12.75">
      <c r="A110">
        <v>20</v>
      </c>
      <c r="B110" t="s">
        <v>85</v>
      </c>
      <c r="C110" s="11">
        <v>7140</v>
      </c>
      <c r="D110" s="11">
        <v>2009</v>
      </c>
      <c r="E110" s="16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V110"/>
      <c r="W110"/>
      <c r="X110" s="12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</row>
    <row r="111" spans="1:39" ht="12.75">
      <c r="A111">
        <v>21</v>
      </c>
      <c r="B111" t="s">
        <v>97</v>
      </c>
      <c r="C111" s="11">
        <v>7140</v>
      </c>
      <c r="D111" s="11">
        <v>2009</v>
      </c>
      <c r="E111" s="16">
        <v>7.8</v>
      </c>
      <c r="F111" s="17">
        <v>12599</v>
      </c>
      <c r="G111" s="17">
        <v>445013</v>
      </c>
      <c r="H111" s="17">
        <v>103498</v>
      </c>
      <c r="I111" s="17">
        <v>143063</v>
      </c>
      <c r="J111" s="17">
        <v>14570</v>
      </c>
      <c r="K111" s="17">
        <v>103</v>
      </c>
      <c r="L111" s="17">
        <v>125373</v>
      </c>
      <c r="M111" s="17">
        <v>0</v>
      </c>
      <c r="N111" s="17">
        <v>39045</v>
      </c>
      <c r="O111" s="17">
        <v>5099</v>
      </c>
      <c r="P111" s="17">
        <v>0</v>
      </c>
      <c r="Q111" s="17">
        <v>875764</v>
      </c>
      <c r="R111" s="17">
        <v>317652</v>
      </c>
      <c r="S111" s="17">
        <v>1336130</v>
      </c>
      <c r="T111" s="17">
        <v>62659</v>
      </c>
      <c r="V111"/>
      <c r="W111"/>
      <c r="X111" s="12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</row>
    <row r="112" spans="1:39" ht="12.75">
      <c r="A112">
        <v>22</v>
      </c>
      <c r="B112" t="s">
        <v>94</v>
      </c>
      <c r="C112" s="11">
        <v>7140</v>
      </c>
      <c r="D112" s="11">
        <v>2009</v>
      </c>
      <c r="E112" s="16">
        <v>17.9</v>
      </c>
      <c r="F112" s="17">
        <v>52987</v>
      </c>
      <c r="G112" s="17">
        <v>1244113</v>
      </c>
      <c r="H112" s="17">
        <v>341606</v>
      </c>
      <c r="I112" s="17">
        <v>57190</v>
      </c>
      <c r="J112" s="17">
        <v>77421</v>
      </c>
      <c r="K112" s="17">
        <v>6752</v>
      </c>
      <c r="L112" s="17">
        <v>251123</v>
      </c>
      <c r="M112" s="17">
        <v>390469</v>
      </c>
      <c r="N112" s="17">
        <v>94939</v>
      </c>
      <c r="O112" s="17">
        <v>77839</v>
      </c>
      <c r="P112" s="17">
        <v>15001</v>
      </c>
      <c r="Q112" s="17">
        <v>2526451</v>
      </c>
      <c r="R112" s="17">
        <v>1102979</v>
      </c>
      <c r="S112" s="17">
        <v>7022937</v>
      </c>
      <c r="T112" s="17">
        <v>824591</v>
      </c>
      <c r="V112"/>
      <c r="W112"/>
      <c r="X112" s="12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</row>
    <row r="113" spans="1:39" ht="12.75">
      <c r="A113">
        <v>23</v>
      </c>
      <c r="B113" t="s">
        <v>143</v>
      </c>
      <c r="C113" s="11">
        <v>7140</v>
      </c>
      <c r="D113" s="11">
        <v>2009</v>
      </c>
      <c r="E113" s="16">
        <v>6.31</v>
      </c>
      <c r="F113" s="17">
        <v>5784</v>
      </c>
      <c r="G113" s="17">
        <v>342865</v>
      </c>
      <c r="H113" s="17">
        <v>80443</v>
      </c>
      <c r="I113" s="17">
        <v>322149</v>
      </c>
      <c r="J113" s="17">
        <v>10701</v>
      </c>
      <c r="K113" s="17">
        <v>832</v>
      </c>
      <c r="L113" s="17">
        <v>3209</v>
      </c>
      <c r="M113" s="17">
        <v>0</v>
      </c>
      <c r="N113" s="17">
        <v>18561</v>
      </c>
      <c r="O113" s="17">
        <v>84101</v>
      </c>
      <c r="P113" s="17">
        <v>0</v>
      </c>
      <c r="Q113" s="17">
        <v>862861</v>
      </c>
      <c r="R113" s="17">
        <v>291589</v>
      </c>
      <c r="S113" s="17">
        <v>1689558</v>
      </c>
      <c r="T113" s="17">
        <v>147468</v>
      </c>
      <c r="V113"/>
      <c r="W113"/>
      <c r="X113" s="12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</row>
    <row r="114" spans="1:20" ht="12.75">
      <c r="A114">
        <v>26</v>
      </c>
      <c r="B114" t="s">
        <v>103</v>
      </c>
      <c r="C114" s="11">
        <v>7140</v>
      </c>
      <c r="D114" s="11">
        <v>2009</v>
      </c>
      <c r="E114" s="16">
        <v>59.65</v>
      </c>
      <c r="F114" s="17">
        <v>172702</v>
      </c>
      <c r="G114" s="17">
        <v>3444415</v>
      </c>
      <c r="H114" s="17">
        <v>948697</v>
      </c>
      <c r="I114" s="17">
        <v>0</v>
      </c>
      <c r="J114" s="17">
        <v>1605750</v>
      </c>
      <c r="K114" s="17">
        <v>0</v>
      </c>
      <c r="L114" s="17">
        <v>64287</v>
      </c>
      <c r="M114" s="17">
        <v>2268</v>
      </c>
      <c r="N114" s="17">
        <v>940221</v>
      </c>
      <c r="O114" s="17">
        <v>7573</v>
      </c>
      <c r="P114" s="17">
        <v>1904</v>
      </c>
      <c r="Q114" s="17">
        <v>7011307</v>
      </c>
      <c r="R114" s="17">
        <v>4902321</v>
      </c>
      <c r="S114" s="17">
        <v>31677460</v>
      </c>
      <c r="T114" s="17">
        <v>7423061</v>
      </c>
    </row>
    <row r="115" spans="1:39" ht="12.75">
      <c r="A115">
        <v>29</v>
      </c>
      <c r="B115" t="s">
        <v>87</v>
      </c>
      <c r="C115" s="11">
        <v>7140</v>
      </c>
      <c r="D115" s="11">
        <v>2009</v>
      </c>
      <c r="E115" s="16">
        <v>144.17</v>
      </c>
      <c r="F115" s="17">
        <v>332150</v>
      </c>
      <c r="G115" s="17">
        <v>9478743</v>
      </c>
      <c r="H115" s="17">
        <v>2586053</v>
      </c>
      <c r="I115" s="17">
        <v>0</v>
      </c>
      <c r="J115" s="17">
        <v>6153040</v>
      </c>
      <c r="K115" s="17">
        <v>40901</v>
      </c>
      <c r="L115" s="17">
        <v>938655</v>
      </c>
      <c r="M115" s="17">
        <v>839</v>
      </c>
      <c r="N115" s="17">
        <v>3832643</v>
      </c>
      <c r="O115" s="17">
        <v>49480</v>
      </c>
      <c r="P115" s="17">
        <v>156289</v>
      </c>
      <c r="Q115" s="17">
        <v>22924065</v>
      </c>
      <c r="R115" s="17">
        <v>20151914</v>
      </c>
      <c r="S115" s="17">
        <v>106289959</v>
      </c>
      <c r="T115" s="17">
        <v>70348594</v>
      </c>
      <c r="V115"/>
      <c r="W115"/>
      <c r="X115" s="12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</row>
    <row r="116" spans="1:39" ht="12.75">
      <c r="A116">
        <v>32</v>
      </c>
      <c r="B116" t="s">
        <v>108</v>
      </c>
      <c r="C116" s="11">
        <v>7140</v>
      </c>
      <c r="D116" s="11">
        <v>2009</v>
      </c>
      <c r="E116" s="16">
        <v>91</v>
      </c>
      <c r="F116" s="17">
        <v>326279</v>
      </c>
      <c r="G116" s="17">
        <v>6064763</v>
      </c>
      <c r="H116" s="17">
        <v>1490914</v>
      </c>
      <c r="I116" s="17">
        <v>0</v>
      </c>
      <c r="J116" s="17">
        <v>4160449</v>
      </c>
      <c r="K116" s="17">
        <v>2899</v>
      </c>
      <c r="L116" s="17">
        <v>1301791</v>
      </c>
      <c r="M116" s="17">
        <v>66600</v>
      </c>
      <c r="N116" s="17">
        <v>2838074</v>
      </c>
      <c r="O116" s="17">
        <v>32292</v>
      </c>
      <c r="P116" s="17">
        <v>134361</v>
      </c>
      <c r="Q116" s="17">
        <v>15823421</v>
      </c>
      <c r="R116" s="17">
        <v>14281238</v>
      </c>
      <c r="S116" s="17">
        <v>111619128</v>
      </c>
      <c r="T116" s="17">
        <v>48801422</v>
      </c>
      <c r="V116"/>
      <c r="W116"/>
      <c r="X116" s="12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</row>
    <row r="117" spans="1:39" ht="12.75">
      <c r="A117">
        <v>35</v>
      </c>
      <c r="B117" t="s">
        <v>145</v>
      </c>
      <c r="C117" s="11">
        <v>7140</v>
      </c>
      <c r="D117" s="11">
        <v>2009</v>
      </c>
      <c r="E117" s="16">
        <v>16.88</v>
      </c>
      <c r="F117" s="17">
        <v>21100</v>
      </c>
      <c r="G117" s="17">
        <v>1080872</v>
      </c>
      <c r="H117" s="17">
        <v>217058</v>
      </c>
      <c r="I117" s="17">
        <v>39669</v>
      </c>
      <c r="J117" s="17">
        <v>106758</v>
      </c>
      <c r="K117" s="17">
        <v>0</v>
      </c>
      <c r="L117" s="17">
        <v>89683</v>
      </c>
      <c r="M117" s="17">
        <v>59973</v>
      </c>
      <c r="N117" s="17">
        <v>92110</v>
      </c>
      <c r="O117" s="17">
        <v>2628</v>
      </c>
      <c r="P117" s="17">
        <v>48874</v>
      </c>
      <c r="Q117" s="17">
        <v>1639877</v>
      </c>
      <c r="R117" s="17">
        <v>1443632</v>
      </c>
      <c r="S117" s="17">
        <v>9273675</v>
      </c>
      <c r="T117" s="17">
        <v>1214041</v>
      </c>
      <c r="V117"/>
      <c r="W117"/>
      <c r="X117" s="12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</row>
    <row r="118" spans="1:39" ht="12.75">
      <c r="A118">
        <v>37</v>
      </c>
      <c r="B118" t="s">
        <v>77</v>
      </c>
      <c r="C118" s="11">
        <v>7140</v>
      </c>
      <c r="D118" s="11">
        <v>2009</v>
      </c>
      <c r="E118" s="18">
        <v>32.79</v>
      </c>
      <c r="F118" s="20">
        <v>55059</v>
      </c>
      <c r="G118" s="20">
        <v>2091143</v>
      </c>
      <c r="H118" s="20">
        <v>502897</v>
      </c>
      <c r="I118" s="20">
        <v>403618</v>
      </c>
      <c r="J118" s="20">
        <v>88516</v>
      </c>
      <c r="K118" s="20">
        <v>0</v>
      </c>
      <c r="L118" s="20">
        <v>1301929</v>
      </c>
      <c r="M118" s="20">
        <v>61373</v>
      </c>
      <c r="N118" s="20">
        <v>158129</v>
      </c>
      <c r="O118" s="20">
        <v>3149</v>
      </c>
      <c r="P118" s="20">
        <v>226570</v>
      </c>
      <c r="Q118" s="20">
        <v>4384184</v>
      </c>
      <c r="R118" s="20">
        <v>3300818</v>
      </c>
      <c r="S118" s="20">
        <v>28024772</v>
      </c>
      <c r="T118" s="20">
        <v>8771787</v>
      </c>
      <c r="V118"/>
      <c r="W118"/>
      <c r="X118" s="12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</row>
    <row r="119" spans="1:39" ht="12.75">
      <c r="A119">
        <v>38</v>
      </c>
      <c r="B119" t="s">
        <v>139</v>
      </c>
      <c r="C119" s="11">
        <v>7140</v>
      </c>
      <c r="D119" s="11">
        <v>2009</v>
      </c>
      <c r="E119" s="16">
        <v>59.5</v>
      </c>
      <c r="F119" s="17">
        <v>18083</v>
      </c>
      <c r="G119" s="17">
        <v>3516658</v>
      </c>
      <c r="H119" s="17">
        <v>1022701</v>
      </c>
      <c r="I119" s="17">
        <v>2151197</v>
      </c>
      <c r="J119" s="17">
        <v>200073</v>
      </c>
      <c r="K119" s="17">
        <v>8849</v>
      </c>
      <c r="L119" s="17">
        <v>822064</v>
      </c>
      <c r="M119" s="17">
        <v>170180</v>
      </c>
      <c r="N119" s="17">
        <v>707015</v>
      </c>
      <c r="O119" s="17">
        <v>732185</v>
      </c>
      <c r="P119" s="17">
        <v>2044</v>
      </c>
      <c r="Q119" s="17">
        <v>9328878</v>
      </c>
      <c r="R119" s="17">
        <v>3140092</v>
      </c>
      <c r="S119" s="17">
        <v>19408789</v>
      </c>
      <c r="T119" s="17">
        <v>2267896</v>
      </c>
      <c r="V119"/>
      <c r="W119"/>
      <c r="X119" s="12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</row>
    <row r="120" spans="1:39" ht="12.75">
      <c r="A120">
        <v>39</v>
      </c>
      <c r="B120" t="s">
        <v>89</v>
      </c>
      <c r="C120" s="11">
        <v>7140</v>
      </c>
      <c r="D120" s="11">
        <v>2009</v>
      </c>
      <c r="E120" s="16">
        <v>31.3</v>
      </c>
      <c r="F120" s="17">
        <v>53839</v>
      </c>
      <c r="G120" s="17">
        <v>2012891</v>
      </c>
      <c r="H120" s="17">
        <v>328297</v>
      </c>
      <c r="I120" s="17">
        <v>1414283</v>
      </c>
      <c r="J120" s="17">
        <v>1064045</v>
      </c>
      <c r="K120" s="17">
        <v>1890</v>
      </c>
      <c r="L120" s="17">
        <v>593670</v>
      </c>
      <c r="M120" s="17">
        <v>9061</v>
      </c>
      <c r="N120" s="17">
        <v>969029</v>
      </c>
      <c r="O120" s="17">
        <v>6447</v>
      </c>
      <c r="P120" s="17">
        <v>0</v>
      </c>
      <c r="Q120" s="17">
        <v>6399613</v>
      </c>
      <c r="R120" s="17">
        <v>2310292</v>
      </c>
      <c r="S120" s="17">
        <v>25191144</v>
      </c>
      <c r="T120" s="17">
        <v>6054427</v>
      </c>
      <c r="V120"/>
      <c r="W120"/>
      <c r="X120" s="12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</row>
    <row r="121" spans="1:39" ht="12.75">
      <c r="A121">
        <v>43</v>
      </c>
      <c r="B121" t="s">
        <v>119</v>
      </c>
      <c r="C121" s="11">
        <v>7140</v>
      </c>
      <c r="D121" s="11">
        <v>2009</v>
      </c>
      <c r="E121" s="18">
        <v>13.19</v>
      </c>
      <c r="F121" s="19">
        <v>122056</v>
      </c>
      <c r="G121" s="19">
        <v>894281</v>
      </c>
      <c r="H121" s="19">
        <v>306094</v>
      </c>
      <c r="I121" s="19">
        <v>373915</v>
      </c>
      <c r="J121" s="19">
        <v>163814</v>
      </c>
      <c r="K121" s="19">
        <v>0</v>
      </c>
      <c r="L121" s="19">
        <v>314124</v>
      </c>
      <c r="M121" s="19">
        <v>156058</v>
      </c>
      <c r="N121" s="19">
        <v>115583</v>
      </c>
      <c r="O121" s="19">
        <v>20956</v>
      </c>
      <c r="P121" s="19">
        <v>0</v>
      </c>
      <c r="Q121" s="19">
        <v>2344825</v>
      </c>
      <c r="R121" s="19">
        <v>1046537</v>
      </c>
      <c r="S121" s="19">
        <v>8332486</v>
      </c>
      <c r="T121" s="19">
        <v>1796027</v>
      </c>
      <c r="V121"/>
      <c r="W121"/>
      <c r="X121" s="12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</row>
    <row r="122" spans="1:20" ht="12.75">
      <c r="A122">
        <v>45</v>
      </c>
      <c r="B122" t="s">
        <v>74</v>
      </c>
      <c r="C122" s="11">
        <v>7140</v>
      </c>
      <c r="D122" s="11">
        <v>2009</v>
      </c>
      <c r="E122" s="16">
        <v>4.45</v>
      </c>
      <c r="F122" s="17">
        <v>7826</v>
      </c>
      <c r="G122" s="17">
        <v>262790</v>
      </c>
      <c r="H122" s="17">
        <v>57977</v>
      </c>
      <c r="I122" s="17">
        <v>289573</v>
      </c>
      <c r="J122" s="17">
        <v>21087</v>
      </c>
      <c r="K122" s="17">
        <v>0</v>
      </c>
      <c r="L122" s="17">
        <v>98936</v>
      </c>
      <c r="M122" s="17">
        <v>0</v>
      </c>
      <c r="N122" s="17">
        <v>9485</v>
      </c>
      <c r="O122" s="17">
        <v>2213</v>
      </c>
      <c r="P122" s="17">
        <v>0</v>
      </c>
      <c r="Q122" s="17">
        <v>742061</v>
      </c>
      <c r="R122" s="17">
        <v>236027</v>
      </c>
      <c r="S122" s="17">
        <v>1635051</v>
      </c>
      <c r="T122" s="17">
        <v>70383</v>
      </c>
    </row>
    <row r="123" spans="1:39" ht="12.75">
      <c r="A123">
        <v>46</v>
      </c>
      <c r="B123" t="s">
        <v>104</v>
      </c>
      <c r="C123" s="11">
        <v>7140</v>
      </c>
      <c r="D123" s="11">
        <v>2009</v>
      </c>
      <c r="E123" s="16">
        <v>11.56</v>
      </c>
      <c r="F123" s="17">
        <v>30771</v>
      </c>
      <c r="G123" s="17">
        <v>770390</v>
      </c>
      <c r="H123" s="17">
        <v>150846</v>
      </c>
      <c r="I123" s="17">
        <v>109220</v>
      </c>
      <c r="J123" s="17">
        <v>82306</v>
      </c>
      <c r="K123" s="17">
        <v>30295</v>
      </c>
      <c r="L123" s="17">
        <v>537662</v>
      </c>
      <c r="M123" s="17">
        <v>238752</v>
      </c>
      <c r="N123" s="17">
        <v>80906</v>
      </c>
      <c r="O123" s="17">
        <v>14251</v>
      </c>
      <c r="P123" s="17">
        <v>0</v>
      </c>
      <c r="Q123" s="17">
        <v>2014628</v>
      </c>
      <c r="R123" s="17">
        <v>877515</v>
      </c>
      <c r="S123" s="17">
        <v>6163164</v>
      </c>
      <c r="T123" s="17">
        <v>233703</v>
      </c>
      <c r="V123"/>
      <c r="W123"/>
      <c r="X123" s="12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</row>
    <row r="124" spans="1:39" ht="12.75">
      <c r="A124">
        <v>50</v>
      </c>
      <c r="B124" t="s">
        <v>154</v>
      </c>
      <c r="C124" s="11">
        <v>7140</v>
      </c>
      <c r="D124" s="11">
        <v>2009</v>
      </c>
      <c r="E124" s="16">
        <v>31.6</v>
      </c>
      <c r="F124" s="17">
        <v>41418</v>
      </c>
      <c r="G124" s="17">
        <v>3168802</v>
      </c>
      <c r="H124" s="17">
        <v>72715</v>
      </c>
      <c r="I124" s="17">
        <v>0</v>
      </c>
      <c r="J124" s="17">
        <v>210980</v>
      </c>
      <c r="K124" s="17">
        <v>2369</v>
      </c>
      <c r="L124" s="17">
        <v>929407</v>
      </c>
      <c r="M124" s="17">
        <v>285024</v>
      </c>
      <c r="N124" s="17">
        <v>284861</v>
      </c>
      <c r="O124" s="17">
        <v>18275</v>
      </c>
      <c r="P124" s="17">
        <v>0</v>
      </c>
      <c r="Q124" s="17">
        <v>4972433</v>
      </c>
      <c r="R124" s="17">
        <v>3083028</v>
      </c>
      <c r="S124" s="17">
        <v>14124958</v>
      </c>
      <c r="T124" s="17">
        <v>1626430</v>
      </c>
      <c r="V124"/>
      <c r="W124"/>
      <c r="X124" s="12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</row>
    <row r="125" spans="1:20" ht="12.75">
      <c r="A125">
        <v>54</v>
      </c>
      <c r="B125" t="s">
        <v>81</v>
      </c>
      <c r="C125" s="11">
        <v>7140</v>
      </c>
      <c r="D125" s="11">
        <v>2009</v>
      </c>
      <c r="E125" s="16">
        <v>5.8</v>
      </c>
      <c r="F125" s="17">
        <v>2782</v>
      </c>
      <c r="G125" s="17">
        <v>638187</v>
      </c>
      <c r="H125" s="17">
        <v>194742</v>
      </c>
      <c r="I125" s="17">
        <v>12164</v>
      </c>
      <c r="J125" s="17">
        <v>6562</v>
      </c>
      <c r="K125" s="17">
        <v>22369</v>
      </c>
      <c r="L125" s="17">
        <v>77409</v>
      </c>
      <c r="M125" s="17">
        <v>20094</v>
      </c>
      <c r="N125" s="17">
        <v>172382</v>
      </c>
      <c r="O125" s="17">
        <v>13299</v>
      </c>
      <c r="P125" s="17">
        <v>0</v>
      </c>
      <c r="Q125" s="17">
        <v>1157208</v>
      </c>
      <c r="R125" s="17">
        <v>273930</v>
      </c>
      <c r="S125" s="17">
        <v>2648732</v>
      </c>
      <c r="T125" s="17">
        <v>109767</v>
      </c>
    </row>
    <row r="126" spans="1:20" ht="12.75">
      <c r="A126">
        <v>56</v>
      </c>
      <c r="B126" t="s">
        <v>122</v>
      </c>
      <c r="C126" s="11">
        <v>7140</v>
      </c>
      <c r="D126" s="11">
        <v>2009</v>
      </c>
      <c r="E126" s="16">
        <v>6.09</v>
      </c>
      <c r="F126" s="17">
        <v>6480</v>
      </c>
      <c r="G126" s="17">
        <v>539089</v>
      </c>
      <c r="H126" s="17">
        <v>152566</v>
      </c>
      <c r="I126" s="17">
        <v>0</v>
      </c>
      <c r="J126" s="17">
        <v>25350</v>
      </c>
      <c r="K126" s="17">
        <v>563</v>
      </c>
      <c r="L126" s="17">
        <v>177407</v>
      </c>
      <c r="M126" s="17">
        <v>86</v>
      </c>
      <c r="N126" s="17">
        <v>145023</v>
      </c>
      <c r="O126" s="17">
        <v>6775</v>
      </c>
      <c r="P126" s="17">
        <v>0</v>
      </c>
      <c r="Q126" s="17">
        <v>1046859</v>
      </c>
      <c r="R126" s="17">
        <v>586888</v>
      </c>
      <c r="S126" s="17">
        <v>1633150</v>
      </c>
      <c r="T126" s="17">
        <v>141083</v>
      </c>
    </row>
    <row r="127" spans="1:39" ht="12.75">
      <c r="A127">
        <v>58</v>
      </c>
      <c r="B127" t="s">
        <v>123</v>
      </c>
      <c r="C127" s="11">
        <v>7140</v>
      </c>
      <c r="D127" s="11">
        <v>2009</v>
      </c>
      <c r="E127" s="16">
        <v>62.03</v>
      </c>
      <c r="F127" s="17">
        <v>1346069</v>
      </c>
      <c r="G127" s="17">
        <v>3545054</v>
      </c>
      <c r="H127" s="17">
        <v>938200</v>
      </c>
      <c r="I127" s="17">
        <v>484566</v>
      </c>
      <c r="J127" s="17">
        <v>176973</v>
      </c>
      <c r="K127" s="17">
        <v>2538</v>
      </c>
      <c r="L127" s="17">
        <v>691883</v>
      </c>
      <c r="M127" s="17">
        <v>1055</v>
      </c>
      <c r="N127" s="17">
        <v>1041367</v>
      </c>
      <c r="O127" s="17">
        <v>24114</v>
      </c>
      <c r="P127" s="17">
        <v>16949</v>
      </c>
      <c r="Q127" s="17">
        <v>6888801</v>
      </c>
      <c r="R127" s="17">
        <v>3116283</v>
      </c>
      <c r="S127" s="17">
        <v>28571643</v>
      </c>
      <c r="T127" s="17">
        <v>10608778</v>
      </c>
      <c r="V127"/>
      <c r="W127"/>
      <c r="X127" s="12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</row>
    <row r="128" spans="1:39" ht="12.75">
      <c r="A128">
        <v>63</v>
      </c>
      <c r="B128" t="s">
        <v>84</v>
      </c>
      <c r="C128" s="11">
        <v>7140</v>
      </c>
      <c r="D128" s="11">
        <v>2009</v>
      </c>
      <c r="E128" s="16">
        <v>25.46</v>
      </c>
      <c r="F128" s="17">
        <v>77937</v>
      </c>
      <c r="G128" s="17">
        <v>1490735</v>
      </c>
      <c r="H128" s="17">
        <v>529616</v>
      </c>
      <c r="I128" s="17">
        <v>35050</v>
      </c>
      <c r="J128" s="17">
        <v>133377</v>
      </c>
      <c r="K128" s="17">
        <v>0</v>
      </c>
      <c r="L128" s="17">
        <v>624817</v>
      </c>
      <c r="M128" s="17">
        <v>171938</v>
      </c>
      <c r="N128" s="17">
        <v>322381</v>
      </c>
      <c r="O128" s="17">
        <v>2427</v>
      </c>
      <c r="P128" s="17">
        <v>0</v>
      </c>
      <c r="Q128" s="17">
        <v>3310341</v>
      </c>
      <c r="R128" s="17">
        <v>1976954</v>
      </c>
      <c r="S128" s="17">
        <v>18766458</v>
      </c>
      <c r="T128" s="17">
        <v>4752704</v>
      </c>
      <c r="V128"/>
      <c r="W128"/>
      <c r="X128" s="12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</row>
    <row r="129" spans="1:39" ht="12.75">
      <c r="A129">
        <v>78</v>
      </c>
      <c r="B129" t="s">
        <v>109</v>
      </c>
      <c r="C129" s="11">
        <v>7140</v>
      </c>
      <c r="D129" s="11">
        <v>2009</v>
      </c>
      <c r="E129" s="16">
        <v>21.93</v>
      </c>
      <c r="F129" s="17">
        <v>53185</v>
      </c>
      <c r="G129" s="17">
        <v>1768289</v>
      </c>
      <c r="H129" s="17">
        <v>464648</v>
      </c>
      <c r="I129" s="17">
        <v>904822</v>
      </c>
      <c r="J129" s="17">
        <v>41311</v>
      </c>
      <c r="K129" s="17">
        <v>0</v>
      </c>
      <c r="L129" s="17">
        <v>276284</v>
      </c>
      <c r="M129" s="17">
        <v>3539</v>
      </c>
      <c r="N129" s="17">
        <v>161161</v>
      </c>
      <c r="O129" s="17">
        <v>9211</v>
      </c>
      <c r="P129" s="17">
        <v>0</v>
      </c>
      <c r="Q129" s="17">
        <v>3629265</v>
      </c>
      <c r="R129" s="17">
        <v>1539657</v>
      </c>
      <c r="S129" s="17">
        <v>9967102</v>
      </c>
      <c r="T129" s="17">
        <v>1520668</v>
      </c>
      <c r="V129"/>
      <c r="W129"/>
      <c r="X129" s="12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</row>
    <row r="130" spans="1:39" ht="12.75">
      <c r="A130">
        <v>79</v>
      </c>
      <c r="B130" t="s">
        <v>99</v>
      </c>
      <c r="C130" s="11">
        <v>7140</v>
      </c>
      <c r="D130" s="11">
        <v>2009</v>
      </c>
      <c r="E130" s="16">
        <v>7.9</v>
      </c>
      <c r="F130" s="17">
        <v>0</v>
      </c>
      <c r="G130" s="17">
        <v>538229</v>
      </c>
      <c r="H130" s="17">
        <v>169914</v>
      </c>
      <c r="I130" s="17">
        <v>409026</v>
      </c>
      <c r="J130" s="17">
        <v>25022</v>
      </c>
      <c r="K130" s="17">
        <v>0</v>
      </c>
      <c r="L130" s="17">
        <v>495967</v>
      </c>
      <c r="M130" s="17">
        <v>240464</v>
      </c>
      <c r="N130" s="17">
        <v>112260</v>
      </c>
      <c r="O130" s="17">
        <v>5619</v>
      </c>
      <c r="P130" s="17">
        <v>0</v>
      </c>
      <c r="Q130" s="17">
        <v>1996501</v>
      </c>
      <c r="R130" s="17">
        <v>865539</v>
      </c>
      <c r="S130" s="17">
        <v>6094194</v>
      </c>
      <c r="T130" s="17">
        <v>599170</v>
      </c>
      <c r="V130"/>
      <c r="W130"/>
      <c r="X130" s="12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</row>
    <row r="131" spans="1:39" ht="12.75">
      <c r="A131">
        <v>80</v>
      </c>
      <c r="B131" t="s">
        <v>100</v>
      </c>
      <c r="C131" s="11">
        <v>7140</v>
      </c>
      <c r="D131" s="11">
        <v>2009</v>
      </c>
      <c r="E131" s="18">
        <v>0.87</v>
      </c>
      <c r="F131" s="19">
        <v>795</v>
      </c>
      <c r="G131" s="19">
        <v>52792</v>
      </c>
      <c r="H131" s="19">
        <v>13833</v>
      </c>
      <c r="I131" s="19">
        <v>17764</v>
      </c>
      <c r="J131" s="19">
        <v>2366</v>
      </c>
      <c r="K131" s="19">
        <v>7358</v>
      </c>
      <c r="L131" s="19">
        <v>14821</v>
      </c>
      <c r="M131" s="19">
        <v>0</v>
      </c>
      <c r="N131" s="19">
        <v>22459</v>
      </c>
      <c r="O131" s="19">
        <v>357</v>
      </c>
      <c r="P131" s="19">
        <v>0</v>
      </c>
      <c r="Q131" s="19">
        <v>131750</v>
      </c>
      <c r="R131" s="19">
        <v>59863</v>
      </c>
      <c r="S131" s="19">
        <v>157298</v>
      </c>
      <c r="T131" s="19">
        <v>14627</v>
      </c>
      <c r="V131"/>
      <c r="W131"/>
      <c r="X131" s="12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</row>
    <row r="132" spans="1:20" ht="12.75">
      <c r="A132">
        <v>81</v>
      </c>
      <c r="B132" t="s">
        <v>83</v>
      </c>
      <c r="C132" s="11">
        <v>7140</v>
      </c>
      <c r="D132" s="11">
        <v>2009</v>
      </c>
      <c r="E132" s="16">
        <v>42.99</v>
      </c>
      <c r="F132" s="17">
        <v>71176</v>
      </c>
      <c r="G132" s="17">
        <v>2911293</v>
      </c>
      <c r="H132" s="17">
        <v>764306</v>
      </c>
      <c r="I132" s="17">
        <v>5040</v>
      </c>
      <c r="J132" s="17">
        <v>793449</v>
      </c>
      <c r="K132" s="17">
        <v>4016</v>
      </c>
      <c r="L132" s="17">
        <v>1077218</v>
      </c>
      <c r="M132" s="17">
        <v>1320</v>
      </c>
      <c r="N132" s="17">
        <v>418210</v>
      </c>
      <c r="O132" s="17">
        <v>11036</v>
      </c>
      <c r="P132" s="17">
        <v>0</v>
      </c>
      <c r="Q132" s="17">
        <v>5985888</v>
      </c>
      <c r="R132" s="17">
        <v>3346572</v>
      </c>
      <c r="S132" s="17">
        <v>34481003</v>
      </c>
      <c r="T132" s="17">
        <v>20516309</v>
      </c>
    </row>
    <row r="133" spans="1:39" ht="12.75">
      <c r="A133">
        <v>82</v>
      </c>
      <c r="B133" t="s">
        <v>82</v>
      </c>
      <c r="C133" s="11">
        <v>7140</v>
      </c>
      <c r="D133" s="11">
        <v>2009</v>
      </c>
      <c r="E133" s="16">
        <v>0.94</v>
      </c>
      <c r="F133" s="17">
        <v>817</v>
      </c>
      <c r="G133" s="17">
        <v>41291</v>
      </c>
      <c r="H133" s="17">
        <v>11181</v>
      </c>
      <c r="I133" s="17">
        <v>0</v>
      </c>
      <c r="J133" s="17">
        <v>2656</v>
      </c>
      <c r="K133" s="17">
        <v>0</v>
      </c>
      <c r="L133" s="17">
        <v>5683</v>
      </c>
      <c r="M133" s="17">
        <v>0</v>
      </c>
      <c r="N133" s="17">
        <v>1078</v>
      </c>
      <c r="O133" s="17">
        <v>355</v>
      </c>
      <c r="P133" s="17">
        <v>0</v>
      </c>
      <c r="Q133" s="17">
        <v>62244</v>
      </c>
      <c r="R133" s="17">
        <v>35851</v>
      </c>
      <c r="S133" s="17">
        <v>139317</v>
      </c>
      <c r="T133" s="17">
        <v>0</v>
      </c>
      <c r="V133"/>
      <c r="W133"/>
      <c r="X133" s="12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</row>
    <row r="134" spans="1:20" ht="12.75">
      <c r="A134">
        <v>84</v>
      </c>
      <c r="B134" t="s">
        <v>151</v>
      </c>
      <c r="C134" s="11">
        <v>7140</v>
      </c>
      <c r="D134" s="11">
        <v>2009</v>
      </c>
      <c r="E134" s="16">
        <v>102.4</v>
      </c>
      <c r="F134" s="17">
        <v>189314</v>
      </c>
      <c r="G134" s="17">
        <v>6848327</v>
      </c>
      <c r="H134" s="17">
        <v>1955585</v>
      </c>
      <c r="I134" s="17">
        <v>-52104</v>
      </c>
      <c r="J134" s="17">
        <v>665254</v>
      </c>
      <c r="K134" s="17">
        <v>5305</v>
      </c>
      <c r="L134" s="17">
        <v>3034058</v>
      </c>
      <c r="M134" s="17">
        <v>21433</v>
      </c>
      <c r="N134" s="17">
        <v>1659792</v>
      </c>
      <c r="O134" s="17">
        <v>50363</v>
      </c>
      <c r="P134" s="17">
        <v>24318</v>
      </c>
      <c r="Q134" s="17">
        <v>14163695</v>
      </c>
      <c r="R134" s="17">
        <v>7714882</v>
      </c>
      <c r="S134" s="17">
        <v>86338938</v>
      </c>
      <c r="T134" s="17">
        <v>27065084</v>
      </c>
    </row>
    <row r="135" spans="1:39" ht="12.75">
      <c r="A135">
        <v>85</v>
      </c>
      <c r="B135" t="s">
        <v>133</v>
      </c>
      <c r="C135" s="11">
        <v>7140</v>
      </c>
      <c r="D135" s="11">
        <v>2009</v>
      </c>
      <c r="E135" s="16">
        <v>14.31</v>
      </c>
      <c r="F135" s="17">
        <v>96702</v>
      </c>
      <c r="G135" s="17">
        <v>911402</v>
      </c>
      <c r="H135" s="17">
        <v>248009</v>
      </c>
      <c r="I135" s="17">
        <v>185780</v>
      </c>
      <c r="J135" s="17">
        <v>100846</v>
      </c>
      <c r="K135" s="17">
        <v>0</v>
      </c>
      <c r="L135" s="17">
        <v>184951</v>
      </c>
      <c r="M135" s="17">
        <v>5986</v>
      </c>
      <c r="N135" s="17">
        <v>49215</v>
      </c>
      <c r="O135" s="17">
        <v>17088</v>
      </c>
      <c r="P135" s="17">
        <v>895</v>
      </c>
      <c r="Q135" s="17">
        <v>1702382</v>
      </c>
      <c r="R135" s="17">
        <v>829111</v>
      </c>
      <c r="S135" s="17">
        <v>6675773</v>
      </c>
      <c r="T135" s="17">
        <v>1005007</v>
      </c>
      <c r="V135"/>
      <c r="W135"/>
      <c r="X135" s="12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</row>
    <row r="136" spans="1:39" ht="12.75">
      <c r="A136">
        <v>96</v>
      </c>
      <c r="B136" t="s">
        <v>110</v>
      </c>
      <c r="C136" s="11">
        <v>7140</v>
      </c>
      <c r="D136" s="11">
        <v>2009</v>
      </c>
      <c r="E136" s="16">
        <v>6.85</v>
      </c>
      <c r="F136" s="17">
        <v>26740</v>
      </c>
      <c r="G136" s="17">
        <v>438931</v>
      </c>
      <c r="H136" s="17">
        <v>99214</v>
      </c>
      <c r="I136" s="17">
        <v>225</v>
      </c>
      <c r="J136" s="17">
        <v>51669</v>
      </c>
      <c r="K136" s="17">
        <v>4747</v>
      </c>
      <c r="L136" s="17">
        <v>401417</v>
      </c>
      <c r="M136" s="17">
        <v>0</v>
      </c>
      <c r="N136" s="17">
        <v>42173</v>
      </c>
      <c r="O136" s="17">
        <v>7088</v>
      </c>
      <c r="P136" s="17">
        <v>0</v>
      </c>
      <c r="Q136" s="17">
        <v>1045464</v>
      </c>
      <c r="R136" s="17">
        <v>447673</v>
      </c>
      <c r="S136" s="17">
        <v>3301361</v>
      </c>
      <c r="T136" s="17">
        <v>348283</v>
      </c>
      <c r="V136"/>
      <c r="W136"/>
      <c r="X136" s="12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</row>
    <row r="137" spans="1:20" ht="12.75">
      <c r="A137">
        <v>102</v>
      </c>
      <c r="B137" t="s">
        <v>161</v>
      </c>
      <c r="C137" s="11">
        <v>7140</v>
      </c>
      <c r="D137" s="11">
        <v>2009</v>
      </c>
      <c r="E137" s="16">
        <v>19.48</v>
      </c>
      <c r="F137" s="17">
        <v>25524</v>
      </c>
      <c r="G137" s="17">
        <v>1148290</v>
      </c>
      <c r="H137" s="17">
        <v>301441</v>
      </c>
      <c r="I137" s="17">
        <v>0</v>
      </c>
      <c r="J137" s="17">
        <v>28538</v>
      </c>
      <c r="K137" s="17">
        <v>0</v>
      </c>
      <c r="L137" s="17">
        <v>80587</v>
      </c>
      <c r="M137" s="17">
        <v>58950</v>
      </c>
      <c r="N137" s="17">
        <v>109737</v>
      </c>
      <c r="O137" s="17">
        <v>229801</v>
      </c>
      <c r="P137" s="17">
        <v>0</v>
      </c>
      <c r="Q137" s="17">
        <v>1957344</v>
      </c>
      <c r="R137" s="17">
        <v>1072124</v>
      </c>
      <c r="S137" s="17">
        <v>12378234</v>
      </c>
      <c r="T137" s="17">
        <v>4448527</v>
      </c>
    </row>
    <row r="138" spans="1:20" ht="12.75">
      <c r="A138">
        <v>104</v>
      </c>
      <c r="B138" t="s">
        <v>115</v>
      </c>
      <c r="C138" s="11">
        <v>7140</v>
      </c>
      <c r="D138" s="11">
        <v>2009</v>
      </c>
      <c r="E138" s="16">
        <v>19.9</v>
      </c>
      <c r="F138" s="17">
        <v>27242</v>
      </c>
      <c r="G138" s="17">
        <v>1316086</v>
      </c>
      <c r="H138" s="17">
        <v>334722</v>
      </c>
      <c r="I138" s="17">
        <v>3350</v>
      </c>
      <c r="J138" s="17">
        <v>114711</v>
      </c>
      <c r="K138" s="17">
        <v>0</v>
      </c>
      <c r="L138" s="17">
        <v>496245</v>
      </c>
      <c r="M138" s="17">
        <v>167908</v>
      </c>
      <c r="N138" s="17">
        <v>165302</v>
      </c>
      <c r="O138" s="17">
        <v>3375</v>
      </c>
      <c r="P138" s="17">
        <v>0</v>
      </c>
      <c r="Q138" s="17">
        <v>2601699</v>
      </c>
      <c r="R138" s="17">
        <v>1339825</v>
      </c>
      <c r="S138" s="17">
        <v>7363385</v>
      </c>
      <c r="T138" s="17">
        <v>987161</v>
      </c>
    </row>
    <row r="139" spans="1:39" ht="12.75">
      <c r="A139">
        <v>106</v>
      </c>
      <c r="B139" t="s">
        <v>72</v>
      </c>
      <c r="C139" s="11">
        <v>7140</v>
      </c>
      <c r="D139" s="11">
        <v>2009</v>
      </c>
      <c r="E139" s="16">
        <v>15.45</v>
      </c>
      <c r="F139" s="17">
        <v>183750</v>
      </c>
      <c r="G139" s="17">
        <v>1098881</v>
      </c>
      <c r="H139" s="17">
        <v>234825</v>
      </c>
      <c r="I139" s="17">
        <v>0</v>
      </c>
      <c r="J139" s="17">
        <v>116798</v>
      </c>
      <c r="K139" s="17">
        <v>2634</v>
      </c>
      <c r="L139" s="17">
        <v>273318</v>
      </c>
      <c r="M139" s="17">
        <v>74564</v>
      </c>
      <c r="N139" s="17">
        <v>80139</v>
      </c>
      <c r="O139" s="17">
        <v>4172</v>
      </c>
      <c r="P139" s="17">
        <v>0</v>
      </c>
      <c r="Q139" s="17">
        <v>1885331</v>
      </c>
      <c r="R139" s="17">
        <v>1201035</v>
      </c>
      <c r="S139" s="17">
        <v>5993138</v>
      </c>
      <c r="T139" s="17">
        <v>891359</v>
      </c>
      <c r="V139"/>
      <c r="W139"/>
      <c r="X139" s="12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</row>
    <row r="140" spans="1:39" ht="12.75">
      <c r="A140">
        <v>107</v>
      </c>
      <c r="B140" t="s">
        <v>98</v>
      </c>
      <c r="C140" s="11">
        <v>7140</v>
      </c>
      <c r="D140" s="11">
        <v>2009</v>
      </c>
      <c r="E140" s="16">
        <v>6.5</v>
      </c>
      <c r="F140" s="17">
        <v>17739</v>
      </c>
      <c r="G140" s="17">
        <v>697093</v>
      </c>
      <c r="H140" s="17">
        <v>157850</v>
      </c>
      <c r="I140" s="17">
        <v>7929</v>
      </c>
      <c r="J140" s="17">
        <v>41284</v>
      </c>
      <c r="K140" s="17">
        <v>0</v>
      </c>
      <c r="L140" s="17">
        <v>356746</v>
      </c>
      <c r="M140" s="17">
        <v>138393</v>
      </c>
      <c r="N140" s="17">
        <v>15992</v>
      </c>
      <c r="O140" s="17">
        <v>3466</v>
      </c>
      <c r="P140" s="17">
        <v>0</v>
      </c>
      <c r="Q140" s="17">
        <v>1418753</v>
      </c>
      <c r="R140" s="17">
        <v>461983</v>
      </c>
      <c r="S140" s="17">
        <v>4190364</v>
      </c>
      <c r="T140" s="17">
        <v>241702</v>
      </c>
      <c r="V140"/>
      <c r="W140"/>
      <c r="X140" s="12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</row>
    <row r="141" spans="1:39" ht="12.75">
      <c r="A141"/>
      <c r="B141"/>
      <c r="C141" s="11"/>
      <c r="D141" s="11"/>
      <c r="E141" s="16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V141"/>
      <c r="W141"/>
      <c r="X141" s="12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</row>
    <row r="142" spans="1:20" ht="12.75">
      <c r="A142">
        <v>111</v>
      </c>
      <c r="B142" t="s">
        <v>78</v>
      </c>
      <c r="C142" s="11">
        <v>7140</v>
      </c>
      <c r="D142" s="11">
        <v>2009</v>
      </c>
      <c r="E142" s="16">
        <v>2.52</v>
      </c>
      <c r="F142" s="17">
        <v>10604</v>
      </c>
      <c r="G142" s="17">
        <v>163220</v>
      </c>
      <c r="H142" s="17">
        <v>30914</v>
      </c>
      <c r="I142" s="17">
        <v>0</v>
      </c>
      <c r="J142" s="17">
        <v>22167</v>
      </c>
      <c r="K142" s="17">
        <v>-2156</v>
      </c>
      <c r="L142" s="17">
        <v>10022</v>
      </c>
      <c r="M142" s="17">
        <v>0</v>
      </c>
      <c r="N142" s="17">
        <v>7779</v>
      </c>
      <c r="O142" s="17">
        <v>20888</v>
      </c>
      <c r="P142" s="17">
        <v>0</v>
      </c>
      <c r="Q142" s="17">
        <v>252834</v>
      </c>
      <c r="R142" s="17">
        <v>114023</v>
      </c>
      <c r="S142" s="17">
        <v>311338</v>
      </c>
      <c r="T142" s="17">
        <v>13576</v>
      </c>
    </row>
    <row r="143" spans="1:39" ht="12.75">
      <c r="A143">
        <v>125</v>
      </c>
      <c r="B143" t="s">
        <v>101</v>
      </c>
      <c r="C143" s="11">
        <v>7140</v>
      </c>
      <c r="D143" s="11">
        <v>2009</v>
      </c>
      <c r="E143" s="16">
        <v>8.47</v>
      </c>
      <c r="F143" s="17">
        <v>32171</v>
      </c>
      <c r="G143" s="17">
        <v>544055</v>
      </c>
      <c r="H143" s="17">
        <v>132045</v>
      </c>
      <c r="I143" s="17">
        <v>-15</v>
      </c>
      <c r="J143" s="17">
        <v>38869</v>
      </c>
      <c r="K143" s="17">
        <v>0</v>
      </c>
      <c r="L143" s="17">
        <v>593736</v>
      </c>
      <c r="M143" s="17">
        <v>0</v>
      </c>
      <c r="N143" s="17">
        <v>326216</v>
      </c>
      <c r="O143" s="17">
        <v>1381</v>
      </c>
      <c r="P143" s="17">
        <v>290</v>
      </c>
      <c r="Q143" s="17">
        <v>1635997</v>
      </c>
      <c r="R143" s="17">
        <v>853759</v>
      </c>
      <c r="S143" s="17">
        <v>7357466</v>
      </c>
      <c r="T143" s="17">
        <v>624629</v>
      </c>
      <c r="V143"/>
      <c r="W143"/>
      <c r="X143" s="12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</row>
    <row r="144" spans="1:39" ht="12.75">
      <c r="A144">
        <v>126</v>
      </c>
      <c r="B144" t="s">
        <v>132</v>
      </c>
      <c r="C144" s="11">
        <v>7140</v>
      </c>
      <c r="D144" s="11">
        <v>2009</v>
      </c>
      <c r="E144" s="16">
        <v>44.93</v>
      </c>
      <c r="F144" s="17">
        <v>85087</v>
      </c>
      <c r="G144" s="17">
        <v>2943843</v>
      </c>
      <c r="H144" s="17">
        <v>927240</v>
      </c>
      <c r="I144" s="17">
        <v>188665</v>
      </c>
      <c r="J144" s="17">
        <v>987612</v>
      </c>
      <c r="K144" s="17">
        <v>16546</v>
      </c>
      <c r="L144" s="17">
        <v>588852</v>
      </c>
      <c r="M144" s="17">
        <v>137412</v>
      </c>
      <c r="N144" s="17">
        <v>495598</v>
      </c>
      <c r="O144" s="17">
        <v>13301</v>
      </c>
      <c r="P144" s="17">
        <v>172230</v>
      </c>
      <c r="Q144" s="17">
        <v>6126839</v>
      </c>
      <c r="R144" s="17">
        <v>4781140</v>
      </c>
      <c r="S144" s="17">
        <v>32678367</v>
      </c>
      <c r="T144" s="17">
        <v>8444634</v>
      </c>
      <c r="V144"/>
      <c r="W144"/>
      <c r="X144" s="12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</row>
    <row r="145" spans="1:39" ht="12.75">
      <c r="A145">
        <v>128</v>
      </c>
      <c r="B145" t="s">
        <v>142</v>
      </c>
      <c r="C145" s="11">
        <v>7140</v>
      </c>
      <c r="D145" s="11">
        <v>2009</v>
      </c>
      <c r="E145" s="16">
        <v>212.24</v>
      </c>
      <c r="F145" s="17">
        <v>372553</v>
      </c>
      <c r="G145" s="17">
        <v>14939323</v>
      </c>
      <c r="H145" s="17">
        <v>3974741</v>
      </c>
      <c r="I145" s="17">
        <v>0</v>
      </c>
      <c r="J145" s="17">
        <v>7406466</v>
      </c>
      <c r="K145" s="17">
        <v>7026</v>
      </c>
      <c r="L145" s="17">
        <v>3928903</v>
      </c>
      <c r="M145" s="17">
        <v>211219</v>
      </c>
      <c r="N145" s="17">
        <v>6066295</v>
      </c>
      <c r="O145" s="17">
        <v>88033</v>
      </c>
      <c r="P145" s="17">
        <v>1787790</v>
      </c>
      <c r="Q145" s="17">
        <v>34834216</v>
      </c>
      <c r="R145" s="17">
        <v>19208368</v>
      </c>
      <c r="S145" s="17">
        <v>113655098</v>
      </c>
      <c r="T145" s="17">
        <v>39438764</v>
      </c>
      <c r="V145"/>
      <c r="W145"/>
      <c r="X145" s="12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</row>
    <row r="146" spans="1:39" ht="12.75">
      <c r="A146">
        <v>129</v>
      </c>
      <c r="B146" t="s">
        <v>155</v>
      </c>
      <c r="C146" s="11">
        <v>7140</v>
      </c>
      <c r="D146" s="11">
        <v>2009</v>
      </c>
      <c r="E146" s="16">
        <v>3.48</v>
      </c>
      <c r="F146" s="17">
        <v>3682</v>
      </c>
      <c r="G146" s="17">
        <v>269924</v>
      </c>
      <c r="H146" s="17">
        <v>60085</v>
      </c>
      <c r="I146" s="17">
        <v>0</v>
      </c>
      <c r="J146" s="17">
        <v>3557</v>
      </c>
      <c r="K146" s="17">
        <v>0</v>
      </c>
      <c r="L146" s="17">
        <v>322243</v>
      </c>
      <c r="M146" s="17">
        <v>183703</v>
      </c>
      <c r="N146" s="17">
        <v>13462</v>
      </c>
      <c r="O146" s="17">
        <v>630</v>
      </c>
      <c r="P146" s="17">
        <v>0</v>
      </c>
      <c r="Q146" s="17">
        <v>853604</v>
      </c>
      <c r="R146" s="17">
        <v>366617</v>
      </c>
      <c r="S146" s="17">
        <v>2055215</v>
      </c>
      <c r="T146" s="17">
        <v>123302</v>
      </c>
      <c r="V146"/>
      <c r="W146"/>
      <c r="X146" s="12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</row>
    <row r="147" spans="1:39" ht="12.75">
      <c r="A147">
        <v>130</v>
      </c>
      <c r="B147" t="s">
        <v>138</v>
      </c>
      <c r="C147" s="11">
        <v>7140</v>
      </c>
      <c r="D147" s="11">
        <v>2009</v>
      </c>
      <c r="E147" s="16">
        <v>93.9</v>
      </c>
      <c r="F147" s="17">
        <v>92270</v>
      </c>
      <c r="G147" s="17">
        <v>5406410</v>
      </c>
      <c r="H147" s="17">
        <v>1541027</v>
      </c>
      <c r="I147" s="17">
        <v>27864</v>
      </c>
      <c r="J147" s="17">
        <v>2485300</v>
      </c>
      <c r="K147" s="17">
        <v>23099</v>
      </c>
      <c r="L147" s="17">
        <v>2211315</v>
      </c>
      <c r="M147" s="17">
        <v>616855</v>
      </c>
      <c r="N147" s="17">
        <v>2333691</v>
      </c>
      <c r="O147" s="17">
        <v>51133</v>
      </c>
      <c r="P147" s="17">
        <v>0</v>
      </c>
      <c r="Q147" s="17">
        <v>14696694</v>
      </c>
      <c r="R147" s="17">
        <v>7001498</v>
      </c>
      <c r="S147" s="17">
        <v>63716866</v>
      </c>
      <c r="T147" s="17">
        <v>19286779</v>
      </c>
      <c r="V147"/>
      <c r="W147"/>
      <c r="X147" s="12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</row>
    <row r="148" spans="1:39" ht="12.75">
      <c r="A148">
        <v>131</v>
      </c>
      <c r="B148" t="s">
        <v>102</v>
      </c>
      <c r="C148" s="11">
        <v>7140</v>
      </c>
      <c r="D148" s="11">
        <v>2009</v>
      </c>
      <c r="E148" s="16">
        <v>50.59</v>
      </c>
      <c r="F148" s="17">
        <v>135985</v>
      </c>
      <c r="G148" s="17">
        <v>3407838</v>
      </c>
      <c r="H148" s="17">
        <v>869608</v>
      </c>
      <c r="I148" s="17">
        <v>13878</v>
      </c>
      <c r="J148" s="17">
        <v>158653</v>
      </c>
      <c r="K148" s="17">
        <v>0</v>
      </c>
      <c r="L148" s="17">
        <v>530511</v>
      </c>
      <c r="M148" s="17">
        <v>282378</v>
      </c>
      <c r="N148" s="17">
        <v>731093</v>
      </c>
      <c r="O148" s="17">
        <v>17947</v>
      </c>
      <c r="P148" s="17">
        <v>12036</v>
      </c>
      <c r="Q148" s="17">
        <v>5999870</v>
      </c>
      <c r="R148" s="17">
        <v>3743038</v>
      </c>
      <c r="S148" s="17">
        <v>37793264</v>
      </c>
      <c r="T148" s="17">
        <v>13582700</v>
      </c>
      <c r="V148"/>
      <c r="W148"/>
      <c r="X148" s="12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</row>
    <row r="149" spans="1:39" ht="12.75">
      <c r="A149">
        <v>132</v>
      </c>
      <c r="B149" t="s">
        <v>107</v>
      </c>
      <c r="C149" s="11">
        <v>7140</v>
      </c>
      <c r="D149" s="11">
        <v>2009</v>
      </c>
      <c r="E149" s="16">
        <v>42.32</v>
      </c>
      <c r="F149" s="17">
        <v>153341</v>
      </c>
      <c r="G149" s="17">
        <v>2843151</v>
      </c>
      <c r="H149" s="17">
        <v>652564</v>
      </c>
      <c r="I149" s="17">
        <v>22815</v>
      </c>
      <c r="J149" s="17">
        <v>581748</v>
      </c>
      <c r="K149" s="17">
        <v>9023</v>
      </c>
      <c r="L149" s="17">
        <v>308540</v>
      </c>
      <c r="M149" s="17">
        <v>416887</v>
      </c>
      <c r="N149" s="17">
        <v>1606632</v>
      </c>
      <c r="O149" s="17">
        <v>13848</v>
      </c>
      <c r="P149" s="17">
        <v>5046</v>
      </c>
      <c r="Q149" s="17">
        <v>6450162</v>
      </c>
      <c r="R149" s="17">
        <v>7018498</v>
      </c>
      <c r="S149" s="17">
        <v>46147589</v>
      </c>
      <c r="T149" s="17">
        <v>15241244</v>
      </c>
      <c r="V149"/>
      <c r="W149"/>
      <c r="X149" s="12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</row>
    <row r="150" spans="1:39" ht="12.75">
      <c r="A150">
        <v>134</v>
      </c>
      <c r="B150" t="s">
        <v>88</v>
      </c>
      <c r="C150" s="11">
        <v>7140</v>
      </c>
      <c r="D150" s="11">
        <v>2009</v>
      </c>
      <c r="E150" s="16">
        <v>23.38</v>
      </c>
      <c r="F150" s="17">
        <v>33646</v>
      </c>
      <c r="G150" s="17">
        <v>1358368</v>
      </c>
      <c r="H150" s="17">
        <v>326271</v>
      </c>
      <c r="I150" s="17">
        <v>634800</v>
      </c>
      <c r="J150" s="17">
        <v>102656</v>
      </c>
      <c r="K150" s="17">
        <v>3318</v>
      </c>
      <c r="L150" s="17">
        <v>433842</v>
      </c>
      <c r="M150" s="17">
        <v>0</v>
      </c>
      <c r="N150" s="17">
        <v>866284</v>
      </c>
      <c r="O150" s="17">
        <v>14094</v>
      </c>
      <c r="P150" s="17">
        <v>18493</v>
      </c>
      <c r="Q150" s="17">
        <v>3721140</v>
      </c>
      <c r="R150" s="17">
        <v>1185079</v>
      </c>
      <c r="S150" s="17">
        <v>9222514</v>
      </c>
      <c r="T150" s="17">
        <v>1428974</v>
      </c>
      <c r="V150"/>
      <c r="W150"/>
      <c r="X150" s="12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</row>
    <row r="151" spans="1:39" ht="12.75">
      <c r="A151">
        <v>137</v>
      </c>
      <c r="B151" t="s">
        <v>93</v>
      </c>
      <c r="C151" s="11">
        <v>7140</v>
      </c>
      <c r="D151" s="11">
        <v>2009</v>
      </c>
      <c r="E151" s="16">
        <v>6.14</v>
      </c>
      <c r="F151" s="17">
        <v>0</v>
      </c>
      <c r="G151" s="17">
        <v>344163</v>
      </c>
      <c r="H151" s="17">
        <v>77667</v>
      </c>
      <c r="I151" s="17">
        <v>107961</v>
      </c>
      <c r="J151" s="17">
        <v>33159</v>
      </c>
      <c r="K151" s="17">
        <v>664</v>
      </c>
      <c r="L151" s="17">
        <v>51745</v>
      </c>
      <c r="M151" s="17">
        <v>0</v>
      </c>
      <c r="N151" s="17">
        <v>26050</v>
      </c>
      <c r="O151" s="17">
        <v>6154</v>
      </c>
      <c r="P151" s="17">
        <v>2</v>
      </c>
      <c r="Q151" s="17">
        <v>647561</v>
      </c>
      <c r="R151" s="17">
        <v>248574</v>
      </c>
      <c r="S151" s="17">
        <v>1409900</v>
      </c>
      <c r="T151" s="17">
        <v>189989</v>
      </c>
      <c r="V151"/>
      <c r="W151"/>
      <c r="X151" s="12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</row>
    <row r="152" spans="1:39" ht="12.75">
      <c r="A152">
        <v>138</v>
      </c>
      <c r="B152" t="s">
        <v>164</v>
      </c>
      <c r="C152" s="11">
        <v>7140</v>
      </c>
      <c r="D152" s="11">
        <v>2009</v>
      </c>
      <c r="E152" s="16">
        <v>63.45</v>
      </c>
      <c r="F152" s="17">
        <v>84457</v>
      </c>
      <c r="G152" s="17">
        <v>4082523</v>
      </c>
      <c r="H152" s="17">
        <v>916418</v>
      </c>
      <c r="I152" s="17">
        <v>90175</v>
      </c>
      <c r="J152" s="17">
        <v>2133056</v>
      </c>
      <c r="K152" s="17">
        <v>19980</v>
      </c>
      <c r="L152" s="17">
        <v>299056</v>
      </c>
      <c r="M152" s="17">
        <v>308179</v>
      </c>
      <c r="N152" s="17">
        <v>237012</v>
      </c>
      <c r="O152" s="17">
        <v>39352</v>
      </c>
      <c r="P152" s="17">
        <v>2670</v>
      </c>
      <c r="Q152" s="17">
        <v>8123081</v>
      </c>
      <c r="R152" s="17">
        <v>4631648</v>
      </c>
      <c r="S152" s="17">
        <v>48282227</v>
      </c>
      <c r="T152" s="17">
        <v>17184207</v>
      </c>
      <c r="V152"/>
      <c r="W152"/>
      <c r="X152" s="12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</row>
    <row r="153" spans="1:39" ht="12.75">
      <c r="A153">
        <v>139</v>
      </c>
      <c r="B153" t="s">
        <v>149</v>
      </c>
      <c r="C153" s="11">
        <v>7140</v>
      </c>
      <c r="D153" s="11">
        <v>2009</v>
      </c>
      <c r="E153" s="16">
        <v>5.51</v>
      </c>
      <c r="F153" s="17">
        <v>228795</v>
      </c>
      <c r="G153" s="17">
        <v>524957</v>
      </c>
      <c r="H153" s="17">
        <v>130586</v>
      </c>
      <c r="I153" s="17">
        <v>13</v>
      </c>
      <c r="J153" s="17">
        <v>1093851</v>
      </c>
      <c r="K153" s="17">
        <v>247</v>
      </c>
      <c r="L153" s="17">
        <v>9132200</v>
      </c>
      <c r="M153" s="17">
        <v>491</v>
      </c>
      <c r="N153" s="17">
        <v>72198</v>
      </c>
      <c r="O153" s="17">
        <v>609</v>
      </c>
      <c r="P153" s="17">
        <v>0</v>
      </c>
      <c r="Q153" s="17">
        <v>10955152</v>
      </c>
      <c r="R153" s="17">
        <v>4427247</v>
      </c>
      <c r="S153" s="17">
        <v>63718257</v>
      </c>
      <c r="T153" s="17">
        <v>26216623</v>
      </c>
      <c r="V153"/>
      <c r="W153"/>
      <c r="X153" s="12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</row>
    <row r="154" spans="1:39" ht="12.75">
      <c r="A154">
        <v>140</v>
      </c>
      <c r="B154" t="s">
        <v>90</v>
      </c>
      <c r="C154" s="11">
        <v>7140</v>
      </c>
      <c r="D154" s="11">
        <v>2009</v>
      </c>
      <c r="E154" s="16">
        <v>18.03</v>
      </c>
      <c r="F154" s="17">
        <v>252532</v>
      </c>
      <c r="G154" s="17">
        <v>1056947</v>
      </c>
      <c r="H154" s="17">
        <v>261027</v>
      </c>
      <c r="I154" s="17">
        <v>0</v>
      </c>
      <c r="J154" s="17">
        <v>110999</v>
      </c>
      <c r="K154" s="17">
        <v>0</v>
      </c>
      <c r="L154" s="17">
        <v>1004175</v>
      </c>
      <c r="M154" s="17">
        <v>173796</v>
      </c>
      <c r="N154" s="17">
        <v>125719</v>
      </c>
      <c r="O154" s="17">
        <v>5249</v>
      </c>
      <c r="P154" s="17">
        <v>0</v>
      </c>
      <c r="Q154" s="17">
        <v>2737912</v>
      </c>
      <c r="R154" s="17">
        <v>1267139</v>
      </c>
      <c r="S154" s="17">
        <v>16506346</v>
      </c>
      <c r="T154" s="17">
        <v>1267325</v>
      </c>
      <c r="V154"/>
      <c r="W154"/>
      <c r="X154" s="12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</row>
    <row r="155" spans="1:39" ht="12.75">
      <c r="A155"/>
      <c r="B155"/>
      <c r="C155" s="11"/>
      <c r="D155" s="11"/>
      <c r="E155" s="16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V155"/>
      <c r="W155"/>
      <c r="X155" s="12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</row>
    <row r="156" spans="1:39" ht="12.75">
      <c r="A156">
        <v>142</v>
      </c>
      <c r="B156" t="s">
        <v>131</v>
      </c>
      <c r="C156" s="11">
        <v>7140</v>
      </c>
      <c r="D156" s="11">
        <v>2009</v>
      </c>
      <c r="E156" s="16">
        <v>84.54</v>
      </c>
      <c r="F156" s="17">
        <v>22551095</v>
      </c>
      <c r="G156" s="17">
        <v>5513847</v>
      </c>
      <c r="H156" s="17">
        <v>1611949</v>
      </c>
      <c r="I156" s="17">
        <v>7875</v>
      </c>
      <c r="J156" s="17">
        <v>1257446</v>
      </c>
      <c r="K156" s="17">
        <v>0</v>
      </c>
      <c r="L156" s="17">
        <v>2061756</v>
      </c>
      <c r="M156" s="17">
        <v>29989</v>
      </c>
      <c r="N156" s="17">
        <v>1447137</v>
      </c>
      <c r="O156" s="17">
        <v>40944</v>
      </c>
      <c r="P156" s="17">
        <v>18375</v>
      </c>
      <c r="Q156" s="17">
        <v>11952568</v>
      </c>
      <c r="R156" s="17">
        <v>5539310</v>
      </c>
      <c r="S156" s="17">
        <v>57933878</v>
      </c>
      <c r="T156" s="17">
        <v>37629553</v>
      </c>
      <c r="V156"/>
      <c r="W156"/>
      <c r="X156" s="12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</row>
    <row r="157" spans="1:39" ht="12.75">
      <c r="A157">
        <v>145</v>
      </c>
      <c r="B157" t="s">
        <v>148</v>
      </c>
      <c r="C157" s="11">
        <v>7140</v>
      </c>
      <c r="D157" s="11">
        <v>2009</v>
      </c>
      <c r="E157" s="16">
        <v>74.37</v>
      </c>
      <c r="F157" s="17">
        <v>258229</v>
      </c>
      <c r="G157" s="17">
        <v>5638494</v>
      </c>
      <c r="H157" s="17">
        <v>1618637</v>
      </c>
      <c r="I157" s="17">
        <v>21000</v>
      </c>
      <c r="J157" s="17">
        <v>14437628</v>
      </c>
      <c r="K157" s="17">
        <v>474</v>
      </c>
      <c r="L157" s="17">
        <v>468616</v>
      </c>
      <c r="M157" s="17">
        <v>5870</v>
      </c>
      <c r="N157" s="17">
        <v>2011120</v>
      </c>
      <c r="O157" s="17">
        <v>43210</v>
      </c>
      <c r="P157" s="17">
        <v>3478</v>
      </c>
      <c r="Q157" s="17">
        <v>24241571</v>
      </c>
      <c r="R157" s="17">
        <v>9800774</v>
      </c>
      <c r="S157" s="17">
        <v>73860794</v>
      </c>
      <c r="T157" s="17">
        <v>33353890</v>
      </c>
      <c r="V157"/>
      <c r="W157"/>
      <c r="X157" s="12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</row>
    <row r="158" spans="1:39" ht="12.75">
      <c r="A158">
        <v>147</v>
      </c>
      <c r="B158" t="s">
        <v>137</v>
      </c>
      <c r="C158" s="11">
        <v>7140</v>
      </c>
      <c r="D158" s="11">
        <v>2009</v>
      </c>
      <c r="E158" s="16">
        <v>9</v>
      </c>
      <c r="F158" s="17">
        <v>22454</v>
      </c>
      <c r="G158" s="17">
        <v>542706</v>
      </c>
      <c r="H158" s="17">
        <v>151050</v>
      </c>
      <c r="I158" s="17">
        <v>643243</v>
      </c>
      <c r="J158" s="17">
        <v>208453</v>
      </c>
      <c r="K158" s="17">
        <v>0</v>
      </c>
      <c r="L158" s="17">
        <v>860759</v>
      </c>
      <c r="M158" s="17">
        <v>163527</v>
      </c>
      <c r="N158" s="17">
        <v>101242</v>
      </c>
      <c r="O158" s="17">
        <v>127</v>
      </c>
      <c r="P158" s="17">
        <v>0</v>
      </c>
      <c r="Q158" s="17">
        <v>2671107</v>
      </c>
      <c r="R158" s="17">
        <v>1269553</v>
      </c>
      <c r="S158" s="17">
        <v>12755670</v>
      </c>
      <c r="T158" s="17">
        <v>962634</v>
      </c>
      <c r="V158"/>
      <c r="W158"/>
      <c r="X158" s="12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</row>
    <row r="159" spans="1:39" ht="12.75">
      <c r="A159">
        <v>148</v>
      </c>
      <c r="B159" t="s">
        <v>134</v>
      </c>
      <c r="C159" s="11">
        <v>7140</v>
      </c>
      <c r="D159" s="11">
        <v>2009</v>
      </c>
      <c r="E159" s="16">
        <v>1.4</v>
      </c>
      <c r="F159" s="17">
        <v>1695</v>
      </c>
      <c r="G159" s="17">
        <v>143154</v>
      </c>
      <c r="H159" s="17">
        <v>18072</v>
      </c>
      <c r="I159" s="17">
        <v>34548</v>
      </c>
      <c r="J159" s="17">
        <v>6092</v>
      </c>
      <c r="K159" s="17">
        <v>0</v>
      </c>
      <c r="L159" s="17">
        <v>39221</v>
      </c>
      <c r="M159" s="17">
        <v>0</v>
      </c>
      <c r="N159" s="17">
        <v>16673</v>
      </c>
      <c r="O159" s="17">
        <v>5024</v>
      </c>
      <c r="P159" s="17">
        <v>0</v>
      </c>
      <c r="Q159" s="17">
        <v>262784</v>
      </c>
      <c r="R159" s="17">
        <v>210106</v>
      </c>
      <c r="S159" s="17">
        <v>583718</v>
      </c>
      <c r="T159" s="17">
        <v>583718</v>
      </c>
      <c r="V159"/>
      <c r="W159"/>
      <c r="X159" s="12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</row>
    <row r="160" spans="1:39" ht="12.75">
      <c r="A160">
        <v>150</v>
      </c>
      <c r="B160" t="s">
        <v>75</v>
      </c>
      <c r="C160" s="11">
        <v>7140</v>
      </c>
      <c r="D160" s="11">
        <v>2009</v>
      </c>
      <c r="E160" s="16">
        <v>4.76</v>
      </c>
      <c r="F160" s="17">
        <v>5283</v>
      </c>
      <c r="G160" s="17">
        <v>313786</v>
      </c>
      <c r="H160" s="17">
        <v>80367</v>
      </c>
      <c r="I160" s="17">
        <v>219263</v>
      </c>
      <c r="J160" s="17">
        <v>30719</v>
      </c>
      <c r="K160" s="17">
        <v>13007</v>
      </c>
      <c r="L160" s="17">
        <v>273315</v>
      </c>
      <c r="M160" s="17">
        <v>0</v>
      </c>
      <c r="N160" s="17">
        <v>222633</v>
      </c>
      <c r="O160" s="17">
        <v>16855</v>
      </c>
      <c r="P160" s="17">
        <v>0</v>
      </c>
      <c r="Q160" s="17">
        <v>1169945</v>
      </c>
      <c r="R160" s="17">
        <v>387413</v>
      </c>
      <c r="S160" s="17">
        <v>3053309</v>
      </c>
      <c r="T160" s="17">
        <v>151947</v>
      </c>
      <c r="V160"/>
      <c r="W160"/>
      <c r="X160" s="12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</row>
    <row r="161" spans="1:39" ht="12.75">
      <c r="A161">
        <v>152</v>
      </c>
      <c r="B161" t="s">
        <v>95</v>
      </c>
      <c r="C161" s="11">
        <v>7140</v>
      </c>
      <c r="D161" s="11">
        <v>2009</v>
      </c>
      <c r="E161" s="16">
        <v>21.71</v>
      </c>
      <c r="F161" s="17">
        <v>23168</v>
      </c>
      <c r="G161" s="17">
        <v>1421381</v>
      </c>
      <c r="H161" s="17">
        <v>498407</v>
      </c>
      <c r="I161" s="17">
        <v>64400</v>
      </c>
      <c r="J161" s="17">
        <v>98772</v>
      </c>
      <c r="K161" s="17">
        <v>631</v>
      </c>
      <c r="L161" s="17">
        <v>332105</v>
      </c>
      <c r="M161" s="17">
        <v>75723</v>
      </c>
      <c r="N161" s="17">
        <v>127096</v>
      </c>
      <c r="O161" s="17">
        <v>7136</v>
      </c>
      <c r="P161" s="17">
        <v>95</v>
      </c>
      <c r="Q161" s="17">
        <v>2625556</v>
      </c>
      <c r="R161" s="17">
        <v>2040390</v>
      </c>
      <c r="S161" s="17">
        <v>10934632</v>
      </c>
      <c r="T161" s="17">
        <v>1270947</v>
      </c>
      <c r="V161"/>
      <c r="W161"/>
      <c r="X161" s="12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</row>
    <row r="162" spans="1:39" ht="12.75">
      <c r="A162">
        <v>153</v>
      </c>
      <c r="B162" t="s">
        <v>121</v>
      </c>
      <c r="C162" s="11">
        <v>7140</v>
      </c>
      <c r="D162" s="11">
        <v>2009</v>
      </c>
      <c r="E162" s="18">
        <v>6.53</v>
      </c>
      <c r="F162" s="19">
        <v>38725</v>
      </c>
      <c r="G162" s="19">
        <v>391092</v>
      </c>
      <c r="H162" s="19">
        <v>94966</v>
      </c>
      <c r="I162" s="19">
        <v>0</v>
      </c>
      <c r="J162" s="19">
        <v>58487</v>
      </c>
      <c r="K162" s="19">
        <v>0</v>
      </c>
      <c r="L162" s="19">
        <v>710279</v>
      </c>
      <c r="M162" s="19">
        <v>0</v>
      </c>
      <c r="N162" s="19">
        <v>41980</v>
      </c>
      <c r="O162" s="19">
        <v>778</v>
      </c>
      <c r="P162" s="19">
        <v>0</v>
      </c>
      <c r="Q162" s="19">
        <v>1297582</v>
      </c>
      <c r="R162" s="19">
        <v>730574</v>
      </c>
      <c r="S162" s="19">
        <v>4668900</v>
      </c>
      <c r="T162" s="19">
        <v>480327</v>
      </c>
      <c r="V162"/>
      <c r="W162"/>
      <c r="X162" s="12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</row>
    <row r="163" spans="1:39" ht="12.75">
      <c r="A163">
        <v>155</v>
      </c>
      <c r="B163" t="s">
        <v>117</v>
      </c>
      <c r="C163" s="11">
        <v>7140</v>
      </c>
      <c r="D163" s="11">
        <v>2009</v>
      </c>
      <c r="E163" s="16">
        <v>161.54</v>
      </c>
      <c r="F163" s="17">
        <v>261775</v>
      </c>
      <c r="G163" s="17">
        <v>6869939</v>
      </c>
      <c r="H163" s="17">
        <v>2156250</v>
      </c>
      <c r="I163" s="17">
        <v>670487</v>
      </c>
      <c r="J163" s="17">
        <v>3191510</v>
      </c>
      <c r="K163" s="17">
        <v>768</v>
      </c>
      <c r="L163" s="17">
        <v>1899554</v>
      </c>
      <c r="M163" s="17">
        <v>1418137</v>
      </c>
      <c r="N163" s="17">
        <v>1836611</v>
      </c>
      <c r="O163" s="17">
        <v>44970</v>
      </c>
      <c r="P163" s="17">
        <v>970796</v>
      </c>
      <c r="Q163" s="17">
        <v>17117430</v>
      </c>
      <c r="R163" s="17">
        <v>11965119</v>
      </c>
      <c r="S163" s="17">
        <v>90464591</v>
      </c>
      <c r="T163" s="17">
        <v>29555662</v>
      </c>
      <c r="V163"/>
      <c r="W163"/>
      <c r="X163" s="12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</row>
    <row r="164" spans="1:39" ht="12.75">
      <c r="A164">
        <v>156</v>
      </c>
      <c r="B164" t="s">
        <v>120</v>
      </c>
      <c r="C164" s="11">
        <v>7140</v>
      </c>
      <c r="D164" s="11">
        <v>2009</v>
      </c>
      <c r="E164" s="16">
        <v>24.3</v>
      </c>
      <c r="F164" s="17">
        <v>23981</v>
      </c>
      <c r="G164" s="17">
        <v>1335705</v>
      </c>
      <c r="H164" s="17">
        <v>299438</v>
      </c>
      <c r="I164" s="17">
        <v>468</v>
      </c>
      <c r="J164" s="17">
        <v>78895</v>
      </c>
      <c r="K164" s="17">
        <v>8839</v>
      </c>
      <c r="L164" s="17">
        <v>314539</v>
      </c>
      <c r="M164" s="17">
        <v>200</v>
      </c>
      <c r="N164" s="17">
        <v>155486</v>
      </c>
      <c r="O164" s="17">
        <v>10252</v>
      </c>
      <c r="P164" s="17">
        <v>0</v>
      </c>
      <c r="Q164" s="17">
        <v>2203822</v>
      </c>
      <c r="R164" s="17">
        <v>1593221</v>
      </c>
      <c r="S164" s="17">
        <v>12827533</v>
      </c>
      <c r="T164" s="17">
        <v>961466</v>
      </c>
      <c r="V164"/>
      <c r="W164"/>
      <c r="X164" s="12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</row>
    <row r="165" spans="1:20" ht="12.75">
      <c r="A165">
        <v>157</v>
      </c>
      <c r="B165" t="s">
        <v>141</v>
      </c>
      <c r="C165" s="11">
        <v>7140</v>
      </c>
      <c r="D165" s="11">
        <v>2009</v>
      </c>
      <c r="E165" s="16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14949</v>
      </c>
      <c r="S165" s="17">
        <v>159739</v>
      </c>
      <c r="T165" s="17">
        <v>159739</v>
      </c>
    </row>
    <row r="166" spans="1:39" ht="12.75">
      <c r="A166">
        <v>158</v>
      </c>
      <c r="B166" t="s">
        <v>71</v>
      </c>
      <c r="C166" s="11">
        <v>7140</v>
      </c>
      <c r="D166" s="11">
        <v>2009</v>
      </c>
      <c r="E166" s="16">
        <v>2.62</v>
      </c>
      <c r="F166" s="17">
        <v>2974</v>
      </c>
      <c r="G166" s="17">
        <v>174724</v>
      </c>
      <c r="H166" s="17">
        <v>37523</v>
      </c>
      <c r="I166" s="17">
        <v>88963</v>
      </c>
      <c r="J166" s="17">
        <v>6776</v>
      </c>
      <c r="K166" s="17">
        <v>0</v>
      </c>
      <c r="L166" s="17">
        <v>35256</v>
      </c>
      <c r="M166" s="17">
        <v>0</v>
      </c>
      <c r="N166" s="17">
        <v>16939</v>
      </c>
      <c r="O166" s="17">
        <v>19140</v>
      </c>
      <c r="P166" s="17">
        <v>0</v>
      </c>
      <c r="Q166" s="17">
        <v>379321</v>
      </c>
      <c r="R166" s="17">
        <v>150030</v>
      </c>
      <c r="S166" s="17">
        <v>426850</v>
      </c>
      <c r="T166" s="17">
        <v>5989</v>
      </c>
      <c r="V166"/>
      <c r="W166"/>
      <c r="X166" s="12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</row>
    <row r="167" spans="1:39" ht="12.75">
      <c r="A167">
        <v>159</v>
      </c>
      <c r="B167" t="s">
        <v>106</v>
      </c>
      <c r="C167" s="11">
        <v>7140</v>
      </c>
      <c r="D167" s="11">
        <v>2009</v>
      </c>
      <c r="E167" s="16">
        <v>76</v>
      </c>
      <c r="F167" s="17">
        <v>137639</v>
      </c>
      <c r="G167" s="17">
        <v>5286057</v>
      </c>
      <c r="H167" s="17">
        <v>1559526</v>
      </c>
      <c r="I167" s="17">
        <v>629065</v>
      </c>
      <c r="J167" s="17">
        <v>2873388</v>
      </c>
      <c r="K167" s="17">
        <v>7815</v>
      </c>
      <c r="L167" s="17">
        <v>604010</v>
      </c>
      <c r="M167" s="17">
        <v>42152</v>
      </c>
      <c r="N167" s="17">
        <v>506088</v>
      </c>
      <c r="O167" s="17">
        <v>23493</v>
      </c>
      <c r="P167" s="17">
        <v>17444</v>
      </c>
      <c r="Q167" s="17">
        <v>11514150</v>
      </c>
      <c r="R167" s="17">
        <v>6991481</v>
      </c>
      <c r="S167" s="17">
        <v>69638877</v>
      </c>
      <c r="T167" s="17">
        <v>31564715</v>
      </c>
      <c r="V167"/>
      <c r="W167"/>
      <c r="X167" s="12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</row>
    <row r="168" spans="1:39" ht="12.75">
      <c r="A168">
        <v>161</v>
      </c>
      <c r="B168" t="s">
        <v>162</v>
      </c>
      <c r="C168" s="11">
        <v>7140</v>
      </c>
      <c r="D168" s="11">
        <v>2009</v>
      </c>
      <c r="E168" s="16">
        <v>96.52</v>
      </c>
      <c r="F168" s="17">
        <v>111399</v>
      </c>
      <c r="G168" s="17">
        <v>6161891</v>
      </c>
      <c r="H168" s="17">
        <v>1378914</v>
      </c>
      <c r="I168" s="17">
        <v>1465428</v>
      </c>
      <c r="J168" s="17">
        <v>6583291</v>
      </c>
      <c r="K168" s="17">
        <v>22483</v>
      </c>
      <c r="L168" s="17">
        <v>1025774</v>
      </c>
      <c r="M168" s="17">
        <v>1244143</v>
      </c>
      <c r="N168" s="17">
        <v>1942772</v>
      </c>
      <c r="O168" s="17">
        <v>67931</v>
      </c>
      <c r="P168" s="17">
        <v>2024</v>
      </c>
      <c r="Q168" s="17">
        <v>19890603</v>
      </c>
      <c r="R168" s="17">
        <v>9205609</v>
      </c>
      <c r="S168" s="17">
        <v>94288060</v>
      </c>
      <c r="T168" s="17">
        <v>32389291</v>
      </c>
      <c r="V168"/>
      <c r="W168"/>
      <c r="X168" s="12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</row>
    <row r="169" spans="1:39" ht="12.75">
      <c r="A169">
        <v>162</v>
      </c>
      <c r="B169" t="s">
        <v>152</v>
      </c>
      <c r="C169" s="11">
        <v>7140</v>
      </c>
      <c r="D169" s="11">
        <v>2009</v>
      </c>
      <c r="E169" s="16">
        <v>91.45</v>
      </c>
      <c r="F169" s="17">
        <v>185917</v>
      </c>
      <c r="G169" s="17">
        <v>7346309</v>
      </c>
      <c r="H169" s="17">
        <v>2279185</v>
      </c>
      <c r="I169" s="17">
        <v>240000</v>
      </c>
      <c r="J169" s="17">
        <v>5780235</v>
      </c>
      <c r="K169" s="17">
        <v>28429</v>
      </c>
      <c r="L169" s="17">
        <v>1596464</v>
      </c>
      <c r="M169" s="17">
        <v>3518</v>
      </c>
      <c r="N169" s="17">
        <v>599504</v>
      </c>
      <c r="O169" s="17">
        <v>42217</v>
      </c>
      <c r="P169" s="17">
        <v>14660</v>
      </c>
      <c r="Q169" s="17">
        <v>17901201</v>
      </c>
      <c r="R169" s="17">
        <v>7639927</v>
      </c>
      <c r="S169" s="17">
        <v>123995686</v>
      </c>
      <c r="T169" s="17">
        <v>69960207</v>
      </c>
      <c r="V169"/>
      <c r="W169"/>
      <c r="X169" s="12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</row>
    <row r="170" spans="1:39" ht="12.75">
      <c r="A170">
        <v>164</v>
      </c>
      <c r="B170" t="s">
        <v>79</v>
      </c>
      <c r="C170" s="11">
        <v>7140</v>
      </c>
      <c r="D170" s="11">
        <v>2009</v>
      </c>
      <c r="E170" s="18">
        <v>118.48</v>
      </c>
      <c r="F170" s="19">
        <v>297138</v>
      </c>
      <c r="G170" s="19">
        <v>8046661</v>
      </c>
      <c r="H170" s="19">
        <v>1987731</v>
      </c>
      <c r="I170" s="19">
        <v>681540</v>
      </c>
      <c r="J170" s="19">
        <v>4603395</v>
      </c>
      <c r="K170" s="19">
        <v>27885</v>
      </c>
      <c r="L170" s="19">
        <v>1730664</v>
      </c>
      <c r="M170" s="19">
        <v>956635</v>
      </c>
      <c r="N170" s="19">
        <v>1907639</v>
      </c>
      <c r="O170" s="19">
        <v>36201</v>
      </c>
      <c r="P170" s="19">
        <v>310864</v>
      </c>
      <c r="Q170" s="19">
        <v>19667487</v>
      </c>
      <c r="R170" s="19">
        <v>12941182</v>
      </c>
      <c r="S170" s="19">
        <v>93140359</v>
      </c>
      <c r="T170" s="19">
        <v>37592517</v>
      </c>
      <c r="V170"/>
      <c r="W170"/>
      <c r="X170" s="12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</row>
    <row r="171" spans="1:39" ht="12.75">
      <c r="A171">
        <v>165</v>
      </c>
      <c r="B171" t="s">
        <v>92</v>
      </c>
      <c r="C171" s="11">
        <v>7140</v>
      </c>
      <c r="D171" s="11">
        <v>2009</v>
      </c>
      <c r="E171" s="16">
        <v>6.22</v>
      </c>
      <c r="F171" s="17">
        <v>4322</v>
      </c>
      <c r="G171" s="17">
        <v>435442</v>
      </c>
      <c r="H171" s="17">
        <v>93426</v>
      </c>
      <c r="I171" s="17">
        <v>246969</v>
      </c>
      <c r="J171" s="17">
        <v>21268</v>
      </c>
      <c r="K171" s="17">
        <v>970</v>
      </c>
      <c r="L171" s="17">
        <v>98478</v>
      </c>
      <c r="M171" s="17">
        <v>135601</v>
      </c>
      <c r="N171" s="17">
        <v>51729</v>
      </c>
      <c r="O171" s="17">
        <v>155469</v>
      </c>
      <c r="P171" s="17">
        <v>0</v>
      </c>
      <c r="Q171" s="17">
        <v>1239352</v>
      </c>
      <c r="R171" s="17">
        <v>548997</v>
      </c>
      <c r="S171" s="17">
        <v>2508475</v>
      </c>
      <c r="T171" s="17">
        <v>306394</v>
      </c>
      <c r="V171"/>
      <c r="W171"/>
      <c r="X171" s="12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</row>
    <row r="172" spans="1:39" ht="12.75">
      <c r="A172">
        <v>167</v>
      </c>
      <c r="B172" t="s">
        <v>80</v>
      </c>
      <c r="C172" s="11">
        <v>7140</v>
      </c>
      <c r="D172" s="11">
        <v>2009</v>
      </c>
      <c r="E172" s="16">
        <v>3.76</v>
      </c>
      <c r="F172" s="17">
        <v>10276</v>
      </c>
      <c r="G172" s="17">
        <v>135857</v>
      </c>
      <c r="H172" s="17">
        <v>31451</v>
      </c>
      <c r="I172" s="17">
        <v>140223</v>
      </c>
      <c r="J172" s="17">
        <v>4750</v>
      </c>
      <c r="K172" s="17">
        <v>0</v>
      </c>
      <c r="L172" s="17">
        <v>128884</v>
      </c>
      <c r="M172" s="17">
        <v>0</v>
      </c>
      <c r="N172" s="17">
        <v>12230</v>
      </c>
      <c r="O172" s="17">
        <v>5538</v>
      </c>
      <c r="P172" s="17">
        <v>0</v>
      </c>
      <c r="Q172" s="17">
        <v>458933</v>
      </c>
      <c r="R172" s="17">
        <v>339303</v>
      </c>
      <c r="S172" s="17">
        <v>1040393</v>
      </c>
      <c r="T172" s="17">
        <v>53427</v>
      </c>
      <c r="V172"/>
      <c r="W172"/>
      <c r="X172" s="12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</row>
    <row r="173" spans="1:39" ht="12.75">
      <c r="A173">
        <v>168</v>
      </c>
      <c r="B173" t="s">
        <v>73</v>
      </c>
      <c r="C173" s="11">
        <v>7140</v>
      </c>
      <c r="D173" s="11">
        <v>2009</v>
      </c>
      <c r="E173" s="16">
        <v>53.17</v>
      </c>
      <c r="F173" s="17">
        <v>63992</v>
      </c>
      <c r="G173" s="17">
        <v>3840479</v>
      </c>
      <c r="H173" s="17">
        <v>893336</v>
      </c>
      <c r="I173" s="17">
        <v>512677</v>
      </c>
      <c r="J173" s="17">
        <v>389066</v>
      </c>
      <c r="K173" s="17">
        <v>0</v>
      </c>
      <c r="L173" s="17">
        <v>1070048</v>
      </c>
      <c r="M173" s="17">
        <v>9206</v>
      </c>
      <c r="N173" s="17">
        <v>1105399</v>
      </c>
      <c r="O173" s="17">
        <v>53995</v>
      </c>
      <c r="P173" s="17">
        <v>0</v>
      </c>
      <c r="Q173" s="17">
        <v>7874206</v>
      </c>
      <c r="R173" s="17">
        <v>2595620</v>
      </c>
      <c r="S173" s="17">
        <v>22778189</v>
      </c>
      <c r="T173" s="17">
        <v>11922545</v>
      </c>
      <c r="V173"/>
      <c r="W173"/>
      <c r="X173" s="12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</row>
    <row r="174" spans="1:39" ht="12.75">
      <c r="A174"/>
      <c r="B174"/>
      <c r="C174" s="11"/>
      <c r="D174" s="11"/>
      <c r="E174" s="16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V174"/>
      <c r="W174"/>
      <c r="X174" s="12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</row>
    <row r="175" spans="1:39" ht="12.75">
      <c r="A175">
        <v>170</v>
      </c>
      <c r="B175" t="s">
        <v>111</v>
      </c>
      <c r="C175" s="11">
        <v>7140</v>
      </c>
      <c r="D175" s="11">
        <v>2009</v>
      </c>
      <c r="E175" s="16">
        <v>143.19</v>
      </c>
      <c r="F175" s="17">
        <v>295921</v>
      </c>
      <c r="G175" s="17">
        <v>8872712</v>
      </c>
      <c r="H175" s="17">
        <v>2679145</v>
      </c>
      <c r="I175" s="17">
        <v>1187758</v>
      </c>
      <c r="J175" s="17">
        <v>10582498</v>
      </c>
      <c r="K175" s="17">
        <v>19275</v>
      </c>
      <c r="L175" s="17">
        <v>2023394</v>
      </c>
      <c r="M175" s="17">
        <v>501283</v>
      </c>
      <c r="N175" s="17">
        <v>991614</v>
      </c>
      <c r="O175" s="17">
        <v>146996</v>
      </c>
      <c r="P175" s="17">
        <v>225932</v>
      </c>
      <c r="Q175" s="17">
        <v>26778743</v>
      </c>
      <c r="R175" s="17">
        <v>13120760</v>
      </c>
      <c r="S175" s="17">
        <v>127813041</v>
      </c>
      <c r="T175" s="17">
        <v>63660050</v>
      </c>
      <c r="V175"/>
      <c r="W175"/>
      <c r="X175" s="12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</row>
    <row r="176" spans="1:39" ht="12.75">
      <c r="A176">
        <v>172</v>
      </c>
      <c r="B176" t="s">
        <v>140</v>
      </c>
      <c r="C176" s="11">
        <v>7140</v>
      </c>
      <c r="D176" s="11">
        <v>2009</v>
      </c>
      <c r="E176" s="16">
        <v>15.19</v>
      </c>
      <c r="F176" s="17">
        <v>19641</v>
      </c>
      <c r="G176" s="17">
        <v>961378</v>
      </c>
      <c r="H176" s="17">
        <v>238079</v>
      </c>
      <c r="I176" s="17">
        <v>296979</v>
      </c>
      <c r="J176" s="17">
        <v>197696</v>
      </c>
      <c r="K176" s="17">
        <v>2437</v>
      </c>
      <c r="L176" s="17">
        <v>154922</v>
      </c>
      <c r="M176" s="17">
        <v>2313</v>
      </c>
      <c r="N176" s="17">
        <v>125905</v>
      </c>
      <c r="O176" s="17">
        <v>10307</v>
      </c>
      <c r="P176" s="17">
        <v>705</v>
      </c>
      <c r="Q176" s="17">
        <v>1989311</v>
      </c>
      <c r="R176" s="17">
        <v>772564</v>
      </c>
      <c r="S176" s="17">
        <v>4269254</v>
      </c>
      <c r="T176" s="17">
        <v>304628</v>
      </c>
      <c r="V176"/>
      <c r="W176"/>
      <c r="X176" s="12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</row>
    <row r="177" spans="1:39" ht="12.75">
      <c r="A177">
        <v>173</v>
      </c>
      <c r="B177" t="s">
        <v>96</v>
      </c>
      <c r="C177" s="11">
        <v>7140</v>
      </c>
      <c r="D177" s="11">
        <v>2009</v>
      </c>
      <c r="E177" s="16">
        <v>6.5</v>
      </c>
      <c r="F177" s="17">
        <v>0</v>
      </c>
      <c r="G177" s="17">
        <v>446742</v>
      </c>
      <c r="H177" s="17">
        <v>102921</v>
      </c>
      <c r="I177" s="17">
        <v>0</v>
      </c>
      <c r="J177" s="17">
        <v>33087</v>
      </c>
      <c r="K177" s="17">
        <v>0</v>
      </c>
      <c r="L177" s="17">
        <v>68614</v>
      </c>
      <c r="M177" s="17">
        <v>106162</v>
      </c>
      <c r="N177" s="17">
        <v>43320</v>
      </c>
      <c r="O177" s="17">
        <v>1922</v>
      </c>
      <c r="P177" s="17">
        <v>0</v>
      </c>
      <c r="Q177" s="17">
        <v>802768</v>
      </c>
      <c r="R177" s="17">
        <v>411103</v>
      </c>
      <c r="S177" s="17">
        <v>1640993</v>
      </c>
      <c r="T177" s="17">
        <v>72878</v>
      </c>
      <c r="V177"/>
      <c r="W177"/>
      <c r="X177" s="12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</row>
    <row r="178" spans="1:39" ht="12.75">
      <c r="A178">
        <v>175</v>
      </c>
      <c r="B178" t="s">
        <v>147</v>
      </c>
      <c r="C178" s="11">
        <v>7140</v>
      </c>
      <c r="D178" s="11">
        <v>2009</v>
      </c>
      <c r="E178" s="18">
        <v>3.97</v>
      </c>
      <c r="F178" s="20">
        <v>268246</v>
      </c>
      <c r="G178" s="20">
        <v>204860</v>
      </c>
      <c r="H178" s="20">
        <v>66840</v>
      </c>
      <c r="I178" s="20">
        <v>0</v>
      </c>
      <c r="J178" s="20">
        <v>6182</v>
      </c>
      <c r="K178" s="20">
        <v>1064</v>
      </c>
      <c r="L178" s="20">
        <v>2979544</v>
      </c>
      <c r="M178" s="20">
        <v>0</v>
      </c>
      <c r="N178" s="20">
        <v>304642</v>
      </c>
      <c r="O178" s="20">
        <v>-5</v>
      </c>
      <c r="P178" s="20">
        <v>235767</v>
      </c>
      <c r="Q178" s="20">
        <v>3327360</v>
      </c>
      <c r="R178" s="20">
        <v>1826257</v>
      </c>
      <c r="S178" s="20">
        <v>30165841</v>
      </c>
      <c r="T178" s="20">
        <v>11330483</v>
      </c>
      <c r="V178"/>
      <c r="W178"/>
      <c r="X178" s="12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</row>
    <row r="179" spans="1:39" ht="12.75">
      <c r="A179">
        <v>176</v>
      </c>
      <c r="B179" t="s">
        <v>113</v>
      </c>
      <c r="C179" s="11">
        <v>7140</v>
      </c>
      <c r="D179" s="11">
        <v>2009</v>
      </c>
      <c r="E179" s="16">
        <v>130.72</v>
      </c>
      <c r="F179" s="17">
        <v>438624</v>
      </c>
      <c r="G179" s="17">
        <v>10933301</v>
      </c>
      <c r="H179" s="17">
        <v>2961902</v>
      </c>
      <c r="I179" s="17">
        <v>281453</v>
      </c>
      <c r="J179" s="17">
        <v>3126130</v>
      </c>
      <c r="K179" s="17">
        <v>15478</v>
      </c>
      <c r="L179" s="17">
        <v>1238482</v>
      </c>
      <c r="M179" s="17">
        <v>445924</v>
      </c>
      <c r="N179" s="17">
        <v>4374650</v>
      </c>
      <c r="O179" s="17">
        <v>-115156</v>
      </c>
      <c r="P179" s="17">
        <v>2127388</v>
      </c>
      <c r="Q179" s="17">
        <v>21134776</v>
      </c>
      <c r="R179" s="17">
        <v>14538732</v>
      </c>
      <c r="S179" s="17">
        <v>110539348</v>
      </c>
      <c r="T179" s="17">
        <v>40781293</v>
      </c>
      <c r="V179"/>
      <c r="W179"/>
      <c r="X179" s="12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</row>
    <row r="180" spans="1:39" ht="12.75">
      <c r="A180"/>
      <c r="B180"/>
      <c r="C180" s="11"/>
      <c r="D180" s="11"/>
      <c r="E180" s="16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V180"/>
      <c r="W180"/>
      <c r="X180" s="12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</row>
    <row r="181" spans="1:20" ht="12.75">
      <c r="A181">
        <v>180</v>
      </c>
      <c r="B181" t="s">
        <v>116</v>
      </c>
      <c r="C181" s="11">
        <v>7140</v>
      </c>
      <c r="D181" s="11">
        <v>2009</v>
      </c>
      <c r="E181" s="16">
        <v>25.07</v>
      </c>
      <c r="F181" s="17">
        <v>32214</v>
      </c>
      <c r="G181" s="17">
        <v>1798154</v>
      </c>
      <c r="H181" s="17">
        <v>394354</v>
      </c>
      <c r="I181" s="17">
        <v>186735</v>
      </c>
      <c r="J181" s="17">
        <v>308264</v>
      </c>
      <c r="K181" s="17">
        <v>0</v>
      </c>
      <c r="L181" s="17">
        <v>420374</v>
      </c>
      <c r="M181" s="17">
        <v>34088</v>
      </c>
      <c r="N181" s="17">
        <v>116257</v>
      </c>
      <c r="O181" s="17">
        <v>1436</v>
      </c>
      <c r="P181" s="17">
        <v>1948</v>
      </c>
      <c r="Q181" s="17">
        <v>3257714</v>
      </c>
      <c r="R181" s="17">
        <v>2372726</v>
      </c>
      <c r="S181" s="17">
        <v>15140476</v>
      </c>
      <c r="T181" s="17">
        <v>4926558</v>
      </c>
    </row>
    <row r="182" spans="1:39" ht="12.75">
      <c r="A182">
        <v>183</v>
      </c>
      <c r="B182" t="s">
        <v>69</v>
      </c>
      <c r="C182" s="11">
        <v>7140</v>
      </c>
      <c r="D182" s="11">
        <v>2009</v>
      </c>
      <c r="E182" s="16">
        <v>31.07</v>
      </c>
      <c r="F182" s="17">
        <v>148035</v>
      </c>
      <c r="G182" s="17">
        <v>2405197</v>
      </c>
      <c r="H182" s="17">
        <v>489079</v>
      </c>
      <c r="I182" s="17">
        <v>-4800</v>
      </c>
      <c r="J182" s="17">
        <v>1226240</v>
      </c>
      <c r="K182" s="17">
        <v>0</v>
      </c>
      <c r="L182" s="17">
        <v>204998</v>
      </c>
      <c r="M182" s="17">
        <v>19903</v>
      </c>
      <c r="N182" s="17">
        <v>299776</v>
      </c>
      <c r="O182" s="17">
        <v>77434</v>
      </c>
      <c r="P182" s="17">
        <v>0</v>
      </c>
      <c r="Q182" s="17">
        <v>4717827</v>
      </c>
      <c r="R182" s="17">
        <v>3358303</v>
      </c>
      <c r="S182" s="17">
        <v>26553865</v>
      </c>
      <c r="T182" s="17">
        <v>11906838</v>
      </c>
      <c r="V182"/>
      <c r="W182"/>
      <c r="X182" s="12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</row>
    <row r="183" spans="1:39" ht="12.75">
      <c r="A183">
        <v>186</v>
      </c>
      <c r="B183" t="s">
        <v>136</v>
      </c>
      <c r="C183" s="11">
        <v>7140</v>
      </c>
      <c r="D183" s="11">
        <v>2009</v>
      </c>
      <c r="E183" s="16">
        <v>3.84</v>
      </c>
      <c r="F183" s="17">
        <v>3730</v>
      </c>
      <c r="G183" s="17">
        <v>241215</v>
      </c>
      <c r="H183" s="17">
        <v>44299</v>
      </c>
      <c r="I183" s="17">
        <v>0</v>
      </c>
      <c r="J183" s="17">
        <v>20417</v>
      </c>
      <c r="K183" s="17">
        <v>0</v>
      </c>
      <c r="L183" s="17">
        <v>18342</v>
      </c>
      <c r="M183" s="17">
        <v>442</v>
      </c>
      <c r="N183" s="17">
        <v>179735</v>
      </c>
      <c r="O183" s="17">
        <v>4888</v>
      </c>
      <c r="P183" s="17">
        <v>0</v>
      </c>
      <c r="Q183" s="17">
        <v>509338</v>
      </c>
      <c r="R183" s="17">
        <v>487593</v>
      </c>
      <c r="S183" s="17">
        <v>2004200</v>
      </c>
      <c r="T183" s="17">
        <v>8424</v>
      </c>
      <c r="V183"/>
      <c r="W183"/>
      <c r="X183" s="12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</row>
    <row r="184" spans="1:20" ht="12.75">
      <c r="A184">
        <v>191</v>
      </c>
      <c r="B184" t="s">
        <v>105</v>
      </c>
      <c r="C184" s="11">
        <v>7140</v>
      </c>
      <c r="D184" s="11">
        <v>2009</v>
      </c>
      <c r="E184" s="18">
        <v>37.73</v>
      </c>
      <c r="F184" s="19">
        <v>52279</v>
      </c>
      <c r="G184" s="19">
        <v>2019031</v>
      </c>
      <c r="H184" s="19">
        <v>559476</v>
      </c>
      <c r="I184" s="19">
        <v>54000</v>
      </c>
      <c r="J184" s="19">
        <v>461206</v>
      </c>
      <c r="K184" s="19">
        <v>3050</v>
      </c>
      <c r="L184" s="19">
        <v>419790</v>
      </c>
      <c r="M184" s="19">
        <v>0</v>
      </c>
      <c r="N184" s="19">
        <v>178331</v>
      </c>
      <c r="O184" s="19">
        <v>25383</v>
      </c>
      <c r="P184" s="19">
        <v>7739</v>
      </c>
      <c r="Q184" s="19">
        <v>3712528</v>
      </c>
      <c r="R184" s="19">
        <v>2568824</v>
      </c>
      <c r="S184" s="19">
        <v>17441198</v>
      </c>
      <c r="T184" s="19">
        <v>3467584</v>
      </c>
    </row>
    <row r="185" spans="1:39" ht="12.75">
      <c r="A185">
        <v>193</v>
      </c>
      <c r="B185" t="s">
        <v>150</v>
      </c>
      <c r="C185" s="11">
        <v>7140</v>
      </c>
      <c r="D185" s="11">
        <v>2009</v>
      </c>
      <c r="E185" s="16">
        <v>11.84</v>
      </c>
      <c r="F185" s="17">
        <v>0</v>
      </c>
      <c r="G185" s="17">
        <v>798787</v>
      </c>
      <c r="H185" s="17">
        <v>208572</v>
      </c>
      <c r="I185" s="17">
        <v>276109</v>
      </c>
      <c r="J185" s="17">
        <v>111260</v>
      </c>
      <c r="K185" s="17">
        <v>15</v>
      </c>
      <c r="L185" s="17">
        <v>1009433</v>
      </c>
      <c r="M185" s="17">
        <v>0</v>
      </c>
      <c r="N185" s="17">
        <v>88427</v>
      </c>
      <c r="O185" s="17">
        <v>132170</v>
      </c>
      <c r="P185" s="17">
        <v>0</v>
      </c>
      <c r="Q185" s="17">
        <v>2624773</v>
      </c>
      <c r="R185" s="17">
        <v>1655172</v>
      </c>
      <c r="S185" s="17">
        <v>13786808</v>
      </c>
      <c r="T185" s="17">
        <v>944770</v>
      </c>
      <c r="V185"/>
      <c r="W185"/>
      <c r="X185" s="12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</row>
    <row r="186" spans="1:39" ht="12.75">
      <c r="A186">
        <v>194</v>
      </c>
      <c r="B186" t="s">
        <v>153</v>
      </c>
      <c r="C186" s="11">
        <v>7140</v>
      </c>
      <c r="D186" s="11">
        <v>2009</v>
      </c>
      <c r="E186" s="16">
        <v>6.37</v>
      </c>
      <c r="F186" s="17">
        <v>0</v>
      </c>
      <c r="G186" s="17">
        <v>392652</v>
      </c>
      <c r="H186" s="17">
        <v>120090</v>
      </c>
      <c r="I186" s="17">
        <v>7764</v>
      </c>
      <c r="J186" s="17">
        <v>42339</v>
      </c>
      <c r="K186" s="17">
        <v>0</v>
      </c>
      <c r="L186" s="17">
        <v>575227</v>
      </c>
      <c r="M186" s="17">
        <v>0</v>
      </c>
      <c r="N186" s="17">
        <v>33615</v>
      </c>
      <c r="O186" s="17">
        <v>3763</v>
      </c>
      <c r="P186" s="17">
        <v>504</v>
      </c>
      <c r="Q186" s="17">
        <v>1174946</v>
      </c>
      <c r="R186" s="17">
        <v>826853</v>
      </c>
      <c r="S186" s="17">
        <v>7178986</v>
      </c>
      <c r="T186" s="17">
        <v>780122</v>
      </c>
      <c r="V186"/>
      <c r="W186"/>
      <c r="X186" s="12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</row>
    <row r="187" spans="1:20" ht="12.75">
      <c r="A187">
        <v>195</v>
      </c>
      <c r="B187" t="s">
        <v>128</v>
      </c>
      <c r="C187" s="11">
        <v>7140</v>
      </c>
      <c r="D187" s="11">
        <v>2009</v>
      </c>
      <c r="E187" s="16">
        <v>8</v>
      </c>
      <c r="F187" s="17">
        <v>2566</v>
      </c>
      <c r="G187" s="17">
        <v>466310</v>
      </c>
      <c r="H187" s="17">
        <v>82465</v>
      </c>
      <c r="I187" s="17">
        <v>71200</v>
      </c>
      <c r="J187" s="17">
        <v>40733</v>
      </c>
      <c r="K187" s="17">
        <v>0</v>
      </c>
      <c r="L187" s="17">
        <v>5164</v>
      </c>
      <c r="M187" s="17">
        <v>0</v>
      </c>
      <c r="N187" s="17">
        <v>5273</v>
      </c>
      <c r="O187" s="17">
        <v>19799</v>
      </c>
      <c r="P187" s="17">
        <v>0</v>
      </c>
      <c r="Q187" s="17">
        <v>690944</v>
      </c>
      <c r="R187" s="17">
        <v>328542</v>
      </c>
      <c r="S187" s="17">
        <v>653905</v>
      </c>
      <c r="T187" s="17">
        <v>57136</v>
      </c>
    </row>
    <row r="188" spans="1:39" ht="12.75">
      <c r="A188">
        <v>197</v>
      </c>
      <c r="B188" t="s">
        <v>70</v>
      </c>
      <c r="C188" s="11">
        <v>7140</v>
      </c>
      <c r="D188" s="11">
        <v>2009</v>
      </c>
      <c r="E188" s="16">
        <v>34.71</v>
      </c>
      <c r="F188" s="17">
        <v>55735</v>
      </c>
      <c r="G188" s="17">
        <v>2820613</v>
      </c>
      <c r="H188" s="17">
        <v>190961</v>
      </c>
      <c r="I188" s="17">
        <v>90</v>
      </c>
      <c r="J188" s="17">
        <v>386530</v>
      </c>
      <c r="K188" s="17">
        <v>25274</v>
      </c>
      <c r="L188" s="17">
        <v>896545</v>
      </c>
      <c r="M188" s="17">
        <v>43499</v>
      </c>
      <c r="N188" s="17">
        <v>597035</v>
      </c>
      <c r="O188" s="17">
        <v>289547</v>
      </c>
      <c r="P188" s="17">
        <v>0</v>
      </c>
      <c r="Q188" s="17">
        <v>5250094</v>
      </c>
      <c r="R188" s="17">
        <v>5515956</v>
      </c>
      <c r="S188" s="17">
        <v>32629707</v>
      </c>
      <c r="T188" s="17">
        <v>5623062</v>
      </c>
      <c r="V188"/>
      <c r="W188"/>
      <c r="X188" s="12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</row>
    <row r="189" spans="1:39" ht="12.75">
      <c r="A189">
        <v>198</v>
      </c>
      <c r="B189" t="s">
        <v>112</v>
      </c>
      <c r="C189" s="11">
        <v>7140</v>
      </c>
      <c r="D189" s="11">
        <v>2009</v>
      </c>
      <c r="E189" s="16">
        <v>16.17</v>
      </c>
      <c r="F189" s="17">
        <v>124488</v>
      </c>
      <c r="G189" s="17">
        <v>988651</v>
      </c>
      <c r="H189" s="17">
        <v>236035</v>
      </c>
      <c r="I189" s="17">
        <v>0</v>
      </c>
      <c r="J189" s="17">
        <v>33715</v>
      </c>
      <c r="K189" s="17">
        <v>889</v>
      </c>
      <c r="L189" s="17">
        <v>194127</v>
      </c>
      <c r="M189" s="17">
        <v>427778</v>
      </c>
      <c r="N189" s="17">
        <v>72128</v>
      </c>
      <c r="O189" s="17">
        <v>11105</v>
      </c>
      <c r="P189" s="17">
        <v>0</v>
      </c>
      <c r="Q189" s="17">
        <v>1964428</v>
      </c>
      <c r="R189" s="17">
        <v>862064</v>
      </c>
      <c r="S189" s="17">
        <v>5771719</v>
      </c>
      <c r="T189" s="17">
        <v>356158</v>
      </c>
      <c r="V189"/>
      <c r="W189"/>
      <c r="X189" s="12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</row>
    <row r="190" spans="1:39" ht="12.75">
      <c r="A190">
        <v>199</v>
      </c>
      <c r="B190" t="s">
        <v>125</v>
      </c>
      <c r="C190" s="11">
        <v>7140</v>
      </c>
      <c r="D190" s="11">
        <v>2009</v>
      </c>
      <c r="E190" s="16">
        <v>12.2</v>
      </c>
      <c r="F190" s="17">
        <v>12106</v>
      </c>
      <c r="G190" s="17">
        <v>713036</v>
      </c>
      <c r="H190" s="17">
        <v>167371</v>
      </c>
      <c r="I190" s="17">
        <v>0</v>
      </c>
      <c r="J190" s="17">
        <v>13152</v>
      </c>
      <c r="K190" s="17">
        <v>0</v>
      </c>
      <c r="L190" s="17">
        <v>52977</v>
      </c>
      <c r="M190" s="17">
        <v>43725</v>
      </c>
      <c r="N190" s="17">
        <v>78385</v>
      </c>
      <c r="O190" s="17">
        <v>211199</v>
      </c>
      <c r="P190" s="17">
        <v>0</v>
      </c>
      <c r="Q190" s="17">
        <v>1279845</v>
      </c>
      <c r="R190" s="17">
        <v>743265</v>
      </c>
      <c r="S190" s="17">
        <v>6492530</v>
      </c>
      <c r="T190" s="17">
        <v>849513</v>
      </c>
      <c r="V190"/>
      <c r="W190"/>
      <c r="X190" s="12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</row>
    <row r="191" spans="1:39" ht="12.75">
      <c r="A191">
        <v>201</v>
      </c>
      <c r="B191" t="s">
        <v>157</v>
      </c>
      <c r="C191" s="11">
        <v>7140</v>
      </c>
      <c r="D191" s="11">
        <v>2009</v>
      </c>
      <c r="E191" s="16">
        <v>39.94</v>
      </c>
      <c r="F191" s="17">
        <v>163318</v>
      </c>
      <c r="G191" s="17">
        <v>2601124</v>
      </c>
      <c r="H191" s="17">
        <v>647919</v>
      </c>
      <c r="I191" s="17">
        <v>0</v>
      </c>
      <c r="J191" s="17">
        <v>183903</v>
      </c>
      <c r="K191" s="17">
        <v>1864</v>
      </c>
      <c r="L191" s="17">
        <v>940779</v>
      </c>
      <c r="M191" s="17">
        <v>11836</v>
      </c>
      <c r="N191" s="17">
        <v>969673</v>
      </c>
      <c r="O191" s="17">
        <v>8823</v>
      </c>
      <c r="P191" s="17">
        <v>3153</v>
      </c>
      <c r="Q191" s="17">
        <v>5362768</v>
      </c>
      <c r="R191" s="17">
        <v>6146900</v>
      </c>
      <c r="S191" s="17">
        <v>56610657</v>
      </c>
      <c r="T191" s="17">
        <v>16515111</v>
      </c>
      <c r="V191"/>
      <c r="W191"/>
      <c r="X191" s="12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</row>
    <row r="192" spans="1:20" ht="12.75">
      <c r="A192">
        <v>202</v>
      </c>
      <c r="B192" t="s">
        <v>156</v>
      </c>
      <c r="C192" s="11">
        <v>7140</v>
      </c>
      <c r="D192" s="11">
        <v>2009</v>
      </c>
      <c r="E192" s="16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25</v>
      </c>
      <c r="K192" s="17">
        <v>0</v>
      </c>
      <c r="L192" s="17">
        <v>167086</v>
      </c>
      <c r="M192" s="17">
        <v>0</v>
      </c>
      <c r="N192" s="17">
        <v>0</v>
      </c>
      <c r="O192" s="17">
        <v>0</v>
      </c>
      <c r="P192" s="17">
        <v>0</v>
      </c>
      <c r="Q192" s="17">
        <v>167111</v>
      </c>
      <c r="R192" s="17">
        <v>44339</v>
      </c>
      <c r="S192" s="17">
        <v>594796</v>
      </c>
      <c r="T192" s="17">
        <v>594796</v>
      </c>
    </row>
    <row r="193" spans="1:20" ht="12.75">
      <c r="A193">
        <v>204</v>
      </c>
      <c r="B193" t="s">
        <v>124</v>
      </c>
      <c r="C193" s="11">
        <v>7140</v>
      </c>
      <c r="D193" s="11">
        <v>2009</v>
      </c>
      <c r="E193" s="12">
        <v>34.82</v>
      </c>
      <c r="F193" s="13">
        <v>0</v>
      </c>
      <c r="G193" s="13">
        <v>1892477</v>
      </c>
      <c r="H193" s="13">
        <v>585234</v>
      </c>
      <c r="I193" s="13">
        <v>66</v>
      </c>
      <c r="J193" s="13">
        <v>263442</v>
      </c>
      <c r="K193" s="13">
        <v>11172</v>
      </c>
      <c r="L193" s="13">
        <v>1440256</v>
      </c>
      <c r="M193" s="13">
        <v>0</v>
      </c>
      <c r="N193" s="13">
        <v>437190</v>
      </c>
      <c r="O193" s="13">
        <v>356128</v>
      </c>
      <c r="P193" s="13">
        <v>0</v>
      </c>
      <c r="Q193" s="13">
        <v>4985965</v>
      </c>
      <c r="R193" s="13">
        <v>1415460</v>
      </c>
      <c r="S193" s="13">
        <v>8788239</v>
      </c>
      <c r="T193" s="13">
        <v>10105</v>
      </c>
    </row>
    <row r="194" spans="1:39" ht="12.75">
      <c r="A194">
        <v>205</v>
      </c>
      <c r="B194" t="s">
        <v>160</v>
      </c>
      <c r="C194" s="11">
        <v>7140</v>
      </c>
      <c r="D194" s="11">
        <v>2009</v>
      </c>
      <c r="E194" s="16">
        <v>6.47</v>
      </c>
      <c r="F194" s="17">
        <v>52227</v>
      </c>
      <c r="G194" s="17">
        <v>225692</v>
      </c>
      <c r="H194" s="17">
        <v>47416</v>
      </c>
      <c r="I194" s="17">
        <v>0</v>
      </c>
      <c r="J194" s="17">
        <v>26362</v>
      </c>
      <c r="K194" s="17">
        <v>626</v>
      </c>
      <c r="L194" s="17">
        <v>494114</v>
      </c>
      <c r="M194" s="17">
        <v>5399</v>
      </c>
      <c r="N194" s="17">
        <v>25537</v>
      </c>
      <c r="O194" s="17">
        <v>2257</v>
      </c>
      <c r="P194" s="17">
        <v>0</v>
      </c>
      <c r="Q194" s="17">
        <v>827403</v>
      </c>
      <c r="R194" s="17">
        <v>496093</v>
      </c>
      <c r="S194" s="17">
        <v>5752365</v>
      </c>
      <c r="T194" s="17">
        <v>338289</v>
      </c>
      <c r="V194"/>
      <c r="W194"/>
      <c r="X194" s="12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</row>
    <row r="195" spans="1:39" ht="12.75">
      <c r="A195">
        <v>206</v>
      </c>
      <c r="B195" t="s">
        <v>127</v>
      </c>
      <c r="C195" s="11">
        <v>7140</v>
      </c>
      <c r="D195" s="11">
        <v>2009</v>
      </c>
      <c r="E195" s="16">
        <v>6.41</v>
      </c>
      <c r="F195" s="17">
        <v>10590</v>
      </c>
      <c r="G195" s="17">
        <v>505310</v>
      </c>
      <c r="H195" s="17">
        <v>123075</v>
      </c>
      <c r="I195" s="17">
        <v>209892</v>
      </c>
      <c r="J195" s="17">
        <v>40009</v>
      </c>
      <c r="K195" s="17">
        <v>0</v>
      </c>
      <c r="L195" s="17">
        <v>105056</v>
      </c>
      <c r="M195" s="17">
        <v>18599</v>
      </c>
      <c r="N195" s="17">
        <v>123345</v>
      </c>
      <c r="O195" s="17">
        <v>5945</v>
      </c>
      <c r="P195" s="17">
        <v>400</v>
      </c>
      <c r="Q195" s="17">
        <v>1130831</v>
      </c>
      <c r="R195" s="17">
        <v>817673</v>
      </c>
      <c r="S195" s="17">
        <v>2399626</v>
      </c>
      <c r="T195" s="17">
        <v>200445</v>
      </c>
      <c r="V195"/>
      <c r="W195"/>
      <c r="X195" s="12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</row>
    <row r="196" spans="1:39" ht="12.75">
      <c r="A196">
        <v>207</v>
      </c>
      <c r="B196" t="s">
        <v>126</v>
      </c>
      <c r="C196" s="11">
        <v>7140</v>
      </c>
      <c r="D196" s="11">
        <v>2009</v>
      </c>
      <c r="E196" s="16">
        <v>22.66</v>
      </c>
      <c r="F196" s="17">
        <v>151881</v>
      </c>
      <c r="G196" s="17">
        <v>2744160</v>
      </c>
      <c r="H196" s="17">
        <v>703738</v>
      </c>
      <c r="I196" s="17">
        <v>370203</v>
      </c>
      <c r="J196" s="17">
        <v>5001425</v>
      </c>
      <c r="K196" s="17">
        <v>195</v>
      </c>
      <c r="L196" s="17">
        <v>1394269</v>
      </c>
      <c r="M196" s="17">
        <v>439039</v>
      </c>
      <c r="N196" s="17">
        <v>165681</v>
      </c>
      <c r="O196" s="17">
        <v>14705</v>
      </c>
      <c r="P196" s="17">
        <v>2806915</v>
      </c>
      <c r="Q196" s="17">
        <v>8026500</v>
      </c>
      <c r="R196" s="17">
        <v>3674359</v>
      </c>
      <c r="S196" s="17">
        <v>46477679</v>
      </c>
      <c r="T196" s="17">
        <v>23030786</v>
      </c>
      <c r="V196"/>
      <c r="W196"/>
      <c r="X196" s="12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</row>
    <row r="197" spans="1:20" ht="12.75">
      <c r="A197">
        <v>208</v>
      </c>
      <c r="B197" t="s">
        <v>135</v>
      </c>
      <c r="C197" s="11">
        <v>7140</v>
      </c>
      <c r="D197" s="11">
        <v>2009</v>
      </c>
      <c r="E197" s="16">
        <v>32.42</v>
      </c>
      <c r="F197" s="17">
        <v>60345</v>
      </c>
      <c r="G197" s="17">
        <v>1973781</v>
      </c>
      <c r="H197" s="17">
        <v>410238</v>
      </c>
      <c r="I197" s="17">
        <v>22055</v>
      </c>
      <c r="J197" s="17">
        <v>141059</v>
      </c>
      <c r="K197" s="17">
        <v>0</v>
      </c>
      <c r="L197" s="17">
        <v>187439</v>
      </c>
      <c r="M197" s="17">
        <v>0</v>
      </c>
      <c r="N197" s="17">
        <v>1334520</v>
      </c>
      <c r="O197" s="17">
        <v>-10508</v>
      </c>
      <c r="P197" s="17">
        <v>0</v>
      </c>
      <c r="Q197" s="17">
        <v>4058584</v>
      </c>
      <c r="R197" s="17">
        <v>1441361</v>
      </c>
      <c r="S197" s="17">
        <v>11419409</v>
      </c>
      <c r="T197" s="17">
        <v>3279977</v>
      </c>
    </row>
    <row r="198" spans="1:20" ht="12.75">
      <c r="A198">
        <v>209</v>
      </c>
      <c r="B198" t="s">
        <v>165</v>
      </c>
      <c r="C198" s="11">
        <v>7140</v>
      </c>
      <c r="D198" s="11">
        <v>2009</v>
      </c>
      <c r="E198" s="12">
        <v>9.07</v>
      </c>
      <c r="F198" s="13">
        <v>10049</v>
      </c>
      <c r="G198" s="13">
        <v>615122</v>
      </c>
      <c r="H198" s="13">
        <v>105565</v>
      </c>
      <c r="I198" s="13">
        <v>0</v>
      </c>
      <c r="J198" s="13">
        <v>-103070</v>
      </c>
      <c r="K198" s="13">
        <v>320</v>
      </c>
      <c r="L198" s="13">
        <v>52969</v>
      </c>
      <c r="M198" s="13">
        <v>6481</v>
      </c>
      <c r="N198" s="13">
        <v>447894</v>
      </c>
      <c r="O198" s="13">
        <v>9291</v>
      </c>
      <c r="P198" s="13">
        <v>1400</v>
      </c>
      <c r="Q198" s="13">
        <v>1133172</v>
      </c>
      <c r="R198" s="13">
        <v>848824</v>
      </c>
      <c r="S198" s="13">
        <v>3540738</v>
      </c>
      <c r="T198" s="13">
        <v>1455935</v>
      </c>
    </row>
    <row r="199" spans="1:20" ht="12.75">
      <c r="A199">
        <v>904</v>
      </c>
      <c r="B199" t="s">
        <v>129</v>
      </c>
      <c r="C199">
        <v>7140</v>
      </c>
      <c r="D199" s="9">
        <v>2009</v>
      </c>
      <c r="E199" s="12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3328</v>
      </c>
      <c r="M199" s="13">
        <v>0</v>
      </c>
      <c r="N199" s="13">
        <v>0</v>
      </c>
      <c r="O199" s="13">
        <v>0</v>
      </c>
      <c r="P199" s="13">
        <v>0</v>
      </c>
      <c r="Q199" s="13">
        <v>3328</v>
      </c>
      <c r="R199" s="13">
        <v>1134</v>
      </c>
      <c r="S199" s="13">
        <v>0</v>
      </c>
      <c r="T199" s="13">
        <v>0</v>
      </c>
    </row>
    <row r="200" spans="1:20" ht="12.75">
      <c r="A200" s="15">
        <v>915</v>
      </c>
      <c r="B200" s="15" t="s">
        <v>146</v>
      </c>
      <c r="C200" s="15">
        <v>7140</v>
      </c>
      <c r="D200" s="15">
        <v>2009</v>
      </c>
      <c r="E200" s="18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</row>
    <row r="201" spans="1:20" ht="12.75">
      <c r="A201" s="9">
        <v>919</v>
      </c>
      <c r="B201" s="9" t="s">
        <v>163</v>
      </c>
      <c r="C201" s="9">
        <v>7140</v>
      </c>
      <c r="D201" s="9">
        <v>2009</v>
      </c>
      <c r="E201" s="18">
        <v>0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19">
        <v>0</v>
      </c>
      <c r="Q201" s="19">
        <v>0</v>
      </c>
      <c r="R201" s="19">
        <v>0</v>
      </c>
      <c r="S201" s="19">
        <v>0</v>
      </c>
      <c r="T201" s="19">
        <v>0</v>
      </c>
    </row>
    <row r="202" spans="1:20" ht="12.75">
      <c r="A202" s="15"/>
      <c r="B202" s="15"/>
      <c r="C202" s="15"/>
      <c r="D202" s="15"/>
      <c r="E202" s="18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</row>
    <row r="203" spans="1:20" ht="12.75">
      <c r="A203" s="15"/>
      <c r="B203" s="15"/>
      <c r="C203" s="15"/>
      <c r="D203" s="15"/>
      <c r="E203" s="16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</row>
    <row r="204" spans="1:20" ht="12.75">
      <c r="A204" s="15"/>
      <c r="B204" s="15"/>
      <c r="C204" s="15"/>
      <c r="D204" s="15"/>
      <c r="E204" s="16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</row>
    <row r="205" spans="1:20" ht="12.75">
      <c r="A205" s="15"/>
      <c r="B205" s="15"/>
      <c r="C205" s="15"/>
      <c r="D205" s="15"/>
      <c r="E205" s="16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</row>
    <row r="206" spans="1:20" ht="12.75">
      <c r="A206" s="15"/>
      <c r="B206" s="15"/>
      <c r="C206" s="15"/>
      <c r="D206" s="15"/>
      <c r="E206" s="16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</row>
    <row r="207" spans="1:20" ht="12.75">
      <c r="A207" s="15"/>
      <c r="B207" s="15"/>
      <c r="C207" s="15"/>
      <c r="D207" s="15"/>
      <c r="E207" s="16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</row>
    <row r="208" spans="1:20" ht="12.75">
      <c r="A208" s="15"/>
      <c r="B208" s="15"/>
      <c r="C208" s="15"/>
      <c r="D208" s="15"/>
      <c r="E208" s="16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</row>
    <row r="209" spans="1:20" ht="12.75">
      <c r="A209" s="15"/>
      <c r="B209" s="15"/>
      <c r="C209" s="15"/>
      <c r="D209" s="15"/>
      <c r="E209" s="16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</row>
    <row r="210" spans="1:20" ht="12.75">
      <c r="A210" s="15"/>
      <c r="B210" s="15"/>
      <c r="C210" s="15"/>
      <c r="D210" s="15"/>
      <c r="E210" s="16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</row>
    <row r="211" spans="1:20" ht="12.75">
      <c r="A211" s="15"/>
      <c r="B211" s="15"/>
      <c r="C211" s="15"/>
      <c r="D211" s="15"/>
      <c r="E211" s="16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</row>
    <row r="212" spans="1:20" ht="12.75">
      <c r="A212" s="15"/>
      <c r="B212" s="15"/>
      <c r="C212" s="15"/>
      <c r="D212" s="15"/>
      <c r="E212" s="16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</row>
    <row r="214" spans="1:20" ht="12.75">
      <c r="A214" s="15"/>
      <c r="B214" s="15"/>
      <c r="C214" s="15"/>
      <c r="D214" s="15"/>
      <c r="E214" s="16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</row>
    <row r="215" spans="1:20" ht="12.75">
      <c r="A215" s="15"/>
      <c r="B215" s="15"/>
      <c r="C215" s="15"/>
      <c r="D215" s="15"/>
      <c r="E215" s="16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</row>
    <row r="217" spans="1:20" ht="12.75">
      <c r="A217" s="15"/>
      <c r="B217" s="15"/>
      <c r="C217" s="15"/>
      <c r="D217" s="15"/>
      <c r="E217" s="16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</row>
    <row r="218" spans="1:20" ht="12.75">
      <c r="A218" s="15"/>
      <c r="B218" s="15"/>
      <c r="C218" s="15"/>
      <c r="D218" s="15"/>
      <c r="E218" s="16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</row>
    <row r="219" spans="1:20" ht="12.75">
      <c r="A219" s="15"/>
      <c r="B219" s="15"/>
      <c r="C219" s="15"/>
      <c r="D219" s="15"/>
      <c r="E219" s="16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</row>
    <row r="220" spans="1:20" ht="12.75">
      <c r="A220" s="15"/>
      <c r="B220" s="15"/>
      <c r="C220" s="15"/>
      <c r="D220" s="15"/>
      <c r="E220" s="16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</row>
    <row r="221" spans="1:20" ht="12.75">
      <c r="A221" s="15"/>
      <c r="B221" s="15"/>
      <c r="C221" s="15"/>
      <c r="D221" s="15"/>
      <c r="E221" s="16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</row>
    <row r="222" spans="1:20" ht="12.75">
      <c r="A222" s="15"/>
      <c r="B222" s="15"/>
      <c r="C222" s="15"/>
      <c r="D222" s="15"/>
      <c r="E222" s="16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</row>
    <row r="223" spans="1:20" ht="12.75">
      <c r="A223" s="15"/>
      <c r="B223" s="15"/>
      <c r="C223" s="15"/>
      <c r="D223" s="15"/>
      <c r="E223" s="16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</row>
    <row r="224" spans="1:20" ht="12.75">
      <c r="A224" s="15"/>
      <c r="B224" s="15"/>
      <c r="C224" s="15"/>
      <c r="D224" s="15"/>
      <c r="E224" s="16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</row>
    <row r="225" spans="1:20" ht="12.75">
      <c r="A225" s="15"/>
      <c r="B225" s="15"/>
      <c r="C225" s="15"/>
      <c r="D225" s="15"/>
      <c r="E225" s="16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</row>
    <row r="227" spans="1:20" ht="12.75">
      <c r="A227" s="15"/>
      <c r="B227" s="15"/>
      <c r="C227" s="15"/>
      <c r="D227" s="15"/>
      <c r="E227" s="16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</row>
    <row r="228" spans="1:20" ht="12.75">
      <c r="A228" s="15"/>
      <c r="B228" s="15"/>
      <c r="C228" s="15"/>
      <c r="D228" s="15"/>
      <c r="E228" s="16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</row>
    <row r="229" spans="1:20" ht="12.75">
      <c r="A229" s="15"/>
      <c r="B229" s="15"/>
      <c r="C229" s="15"/>
      <c r="D229" s="15"/>
      <c r="E229" s="16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</row>
    <row r="230" spans="1:20" ht="12.75">
      <c r="A230" s="15"/>
      <c r="B230" s="15"/>
      <c r="C230" s="15"/>
      <c r="D230" s="15"/>
      <c r="E230" s="16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</row>
    <row r="231" spans="1:20" ht="12.75">
      <c r="A231" s="15"/>
      <c r="B231" s="15"/>
      <c r="C231" s="15"/>
      <c r="D231" s="15"/>
      <c r="E231" s="16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</row>
    <row r="232" spans="1:20" ht="12.75">
      <c r="A232" s="15"/>
      <c r="B232" s="15"/>
      <c r="C232" s="15"/>
      <c r="D232" s="15"/>
      <c r="E232" s="16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</row>
    <row r="233" spans="1:20" ht="12.75">
      <c r="A233" s="15"/>
      <c r="B233" s="15"/>
      <c r="C233" s="15"/>
      <c r="D233" s="15"/>
      <c r="E233" s="16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</row>
    <row r="234" spans="1:20" ht="12.75">
      <c r="A234" s="15"/>
      <c r="B234" s="15"/>
      <c r="C234" s="15"/>
      <c r="D234" s="15"/>
      <c r="E234" s="16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</row>
    <row r="235" spans="1:20" ht="12.75">
      <c r="A235" s="15"/>
      <c r="B235" s="15"/>
      <c r="C235" s="15"/>
      <c r="D235" s="15"/>
      <c r="E235" s="16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</row>
    <row r="236" spans="1:20" ht="12.75">
      <c r="A236" s="15"/>
      <c r="B236" s="15"/>
      <c r="C236" s="15"/>
      <c r="D236" s="15"/>
      <c r="E236" s="16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</row>
    <row r="237" spans="1:20" ht="12.75">
      <c r="A237" s="15"/>
      <c r="B237" s="15"/>
      <c r="C237" s="15"/>
      <c r="D237" s="15"/>
      <c r="E237" s="16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</row>
    <row r="238" spans="1:20" ht="12.75">
      <c r="A238" s="15"/>
      <c r="B238" s="15"/>
      <c r="C238" s="15"/>
      <c r="D238" s="15"/>
      <c r="E238" s="16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</row>
    <row r="239" spans="1:20" ht="12.75">
      <c r="A239" s="15"/>
      <c r="B239" s="15"/>
      <c r="C239" s="15"/>
      <c r="D239" s="15"/>
      <c r="E239" s="16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</row>
    <row r="240" spans="1:20" ht="12.75">
      <c r="A240" s="15"/>
      <c r="B240" s="15"/>
      <c r="C240" s="15"/>
      <c r="D240" s="15"/>
      <c r="E240" s="16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</row>
    <row r="241" spans="1:20" ht="12.75">
      <c r="A241" s="15"/>
      <c r="B241" s="15"/>
      <c r="C241" s="15"/>
      <c r="D241" s="15"/>
      <c r="E241" s="16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</row>
    <row r="242" spans="1:20" ht="12.75">
      <c r="A242" s="15"/>
      <c r="B242" s="15"/>
      <c r="C242" s="15"/>
      <c r="D242" s="15"/>
      <c r="E242" s="16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</row>
    <row r="243" spans="1:20" ht="12.75">
      <c r="A243" s="15"/>
      <c r="B243" s="15"/>
      <c r="C243" s="15"/>
      <c r="D243" s="15"/>
      <c r="E243" s="16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</row>
    <row r="244" spans="1:20" ht="12.75">
      <c r="A244" s="15"/>
      <c r="B244" s="15"/>
      <c r="C244" s="15"/>
      <c r="D244" s="15"/>
      <c r="E244" s="16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</row>
    <row r="245" spans="1:20" ht="12.75">
      <c r="A245" s="15"/>
      <c r="B245" s="15"/>
      <c r="C245" s="15"/>
      <c r="D245" s="15"/>
      <c r="E245" s="16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</row>
    <row r="246" spans="1:20" ht="12.75">
      <c r="A246" s="15"/>
      <c r="B246" s="15"/>
      <c r="C246" s="15"/>
      <c r="D246" s="15"/>
      <c r="E246" s="16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</row>
    <row r="247" spans="1:20" ht="12.75">
      <c r="A247" s="15"/>
      <c r="B247" s="15"/>
      <c r="C247" s="15"/>
      <c r="D247" s="15"/>
      <c r="E247" s="16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</row>
    <row r="248" spans="1:20" ht="12.75">
      <c r="A248" s="15"/>
      <c r="B248" s="15"/>
      <c r="C248" s="15"/>
      <c r="D248" s="15"/>
      <c r="E248" s="16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</row>
    <row r="249" spans="1:20" ht="12.75">
      <c r="A249" s="15"/>
      <c r="B249" s="15"/>
      <c r="C249" s="15"/>
      <c r="D249" s="15"/>
      <c r="E249" s="16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</row>
    <row r="250" spans="1:20" ht="12.75">
      <c r="A250" s="15"/>
      <c r="B250" s="15"/>
      <c r="C250" s="15"/>
      <c r="D250" s="15"/>
      <c r="E250" s="16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</row>
    <row r="251" spans="1:20" ht="12.75">
      <c r="A251" s="15"/>
      <c r="B251" s="15"/>
      <c r="C251" s="15"/>
      <c r="D251" s="15"/>
      <c r="E251" s="16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</row>
    <row r="252" spans="1:20" ht="12.75">
      <c r="A252" s="15"/>
      <c r="B252" s="15"/>
      <c r="C252" s="15"/>
      <c r="D252" s="15"/>
      <c r="E252" s="16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</row>
    <row r="253" spans="1:20" ht="12.75">
      <c r="A253" s="15"/>
      <c r="B253" s="15"/>
      <c r="C253" s="15"/>
      <c r="D253" s="15"/>
      <c r="E253" s="16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</row>
    <row r="254" spans="1:20" ht="12.75">
      <c r="A254" s="15"/>
      <c r="B254" s="15"/>
      <c r="C254" s="15"/>
      <c r="D254" s="15"/>
      <c r="E254" s="16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</row>
    <row r="255" spans="1:20" ht="12.75">
      <c r="A255" s="15"/>
      <c r="B255" s="15"/>
      <c r="C255" s="15"/>
      <c r="D255" s="15"/>
      <c r="E255" s="16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</row>
    <row r="256" spans="1:20" ht="12.75">
      <c r="A256" s="15"/>
      <c r="B256" s="15"/>
      <c r="C256" s="15"/>
      <c r="D256" s="15"/>
      <c r="E256" s="16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</row>
    <row r="258" spans="1:20" ht="12.75">
      <c r="A258" s="15"/>
      <c r="B258" s="15"/>
      <c r="C258" s="15"/>
      <c r="D258" s="15"/>
      <c r="E258" s="16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</row>
    <row r="259" spans="1:20" ht="12.75">
      <c r="A259" s="15"/>
      <c r="B259" s="15"/>
      <c r="C259" s="15"/>
      <c r="D259" s="15"/>
      <c r="E259" s="16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</row>
    <row r="260" spans="1:20" ht="12.75">
      <c r="A260" s="15"/>
      <c r="B260" s="15"/>
      <c r="C260" s="15"/>
      <c r="D260" s="15"/>
      <c r="E260" s="16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</row>
    <row r="261" spans="1:20" ht="12.75">
      <c r="A261" s="15"/>
      <c r="B261" s="15"/>
      <c r="C261" s="15"/>
      <c r="D261" s="15"/>
      <c r="E261" s="16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</row>
    <row r="262" spans="1:20" ht="12.75">
      <c r="A262" s="15"/>
      <c r="B262" s="15"/>
      <c r="C262" s="15"/>
      <c r="D262" s="15"/>
      <c r="E262" s="16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</row>
    <row r="263" spans="1:20" ht="12.75">
      <c r="A263" s="15"/>
      <c r="B263" s="15"/>
      <c r="C263" s="15"/>
      <c r="D263" s="15"/>
      <c r="E263" s="16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</row>
    <row r="264" spans="1:20" ht="12.75">
      <c r="A264" s="15"/>
      <c r="B264" s="15"/>
      <c r="C264" s="15"/>
      <c r="D264" s="15"/>
      <c r="E264" s="16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</row>
    <row r="266" spans="1:20" ht="12.75">
      <c r="A266" s="15"/>
      <c r="B266" s="15"/>
      <c r="C266" s="15"/>
      <c r="D266" s="15"/>
      <c r="E266" s="16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</row>
    <row r="267" spans="1:20" ht="12.75">
      <c r="A267" s="15"/>
      <c r="B267" s="15"/>
      <c r="C267" s="15"/>
      <c r="D267" s="15"/>
      <c r="E267" s="16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</row>
    <row r="268" spans="1:20" ht="12.75">
      <c r="A268" s="15"/>
      <c r="B268" s="15"/>
      <c r="C268" s="15"/>
      <c r="D268" s="15"/>
      <c r="E268" s="16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</row>
    <row r="269" spans="1:20" ht="12.75">
      <c r="A269" s="15"/>
      <c r="B269" s="15"/>
      <c r="C269" s="15"/>
      <c r="D269" s="15"/>
      <c r="E269" s="16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</row>
    <row r="270" spans="1:20" ht="12.75">
      <c r="A270" s="15"/>
      <c r="B270" s="15"/>
      <c r="C270" s="15"/>
      <c r="D270" s="15"/>
      <c r="E270" s="16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</row>
    <row r="271" spans="1:20" ht="12.75">
      <c r="A271" s="15"/>
      <c r="B271" s="15"/>
      <c r="C271" s="15"/>
      <c r="D271" s="15"/>
      <c r="E271" s="16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</row>
    <row r="272" spans="1:20" ht="12.75">
      <c r="A272" s="15"/>
      <c r="B272" s="15"/>
      <c r="C272" s="15"/>
      <c r="D272" s="15"/>
      <c r="E272" s="16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</row>
    <row r="274" spans="1:20" ht="12.75">
      <c r="A274" s="15"/>
      <c r="B274" s="15"/>
      <c r="C274" s="15"/>
      <c r="D274" s="15"/>
      <c r="E274" s="16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</row>
    <row r="275" spans="1:20" ht="12.75">
      <c r="A275" s="15"/>
      <c r="B275" s="15"/>
      <c r="C275" s="15"/>
      <c r="D275" s="15"/>
      <c r="E275" s="16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</row>
    <row r="276" spans="1:20" ht="12.75">
      <c r="A276" s="15"/>
      <c r="B276" s="15"/>
      <c r="C276" s="15"/>
      <c r="D276" s="15"/>
      <c r="E276" s="16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</row>
    <row r="277" spans="1:20" ht="12.75">
      <c r="A277" s="15"/>
      <c r="B277" s="15"/>
      <c r="C277" s="15"/>
      <c r="D277" s="15"/>
      <c r="E277" s="16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</row>
    <row r="278" spans="1:20" ht="12.75">
      <c r="A278" s="15"/>
      <c r="B278" s="15"/>
      <c r="C278" s="15"/>
      <c r="D278" s="15"/>
      <c r="E278" s="16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</row>
    <row r="280" spans="1:20" ht="12.75">
      <c r="A280" s="15"/>
      <c r="B280" s="15"/>
      <c r="C280" s="15"/>
      <c r="D280" s="15"/>
      <c r="E280" s="16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</row>
    <row r="281" spans="1:20" ht="12.75">
      <c r="A281" s="15"/>
      <c r="B281" s="15"/>
      <c r="C281" s="15"/>
      <c r="D281" s="15"/>
      <c r="E281" s="16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</row>
    <row r="282" spans="1:20" ht="12.75">
      <c r="A282" s="15"/>
      <c r="B282" s="15"/>
      <c r="C282" s="15"/>
      <c r="D282" s="15"/>
      <c r="E282" s="16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</row>
    <row r="283" spans="1:20" ht="12.75">
      <c r="A283" s="15"/>
      <c r="B283" s="15"/>
      <c r="C283" s="15"/>
      <c r="D283" s="15"/>
      <c r="E283" s="16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</row>
    <row r="284" spans="1:20" ht="12.75">
      <c r="A284" s="15"/>
      <c r="B284" s="15"/>
      <c r="C284" s="15"/>
      <c r="D284" s="15"/>
      <c r="E284" s="16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</row>
    <row r="285" spans="1:20" ht="12.75">
      <c r="A285" s="15"/>
      <c r="B285" s="15"/>
      <c r="C285" s="15"/>
      <c r="D285" s="15"/>
      <c r="E285" s="16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</row>
    <row r="286" spans="1:20" ht="12.75">
      <c r="A286" s="15"/>
      <c r="B286" s="15"/>
      <c r="C286" s="15"/>
      <c r="D286" s="15"/>
      <c r="E286" s="16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</row>
    <row r="287" spans="1:20" ht="12.75">
      <c r="A287" s="15"/>
      <c r="B287" s="15"/>
      <c r="C287" s="15"/>
      <c r="D287" s="15"/>
      <c r="E287" s="16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</row>
    <row r="288" spans="1:20" ht="12.75">
      <c r="A288" s="15"/>
      <c r="B288" s="15"/>
      <c r="C288" s="15"/>
      <c r="D288" s="15"/>
      <c r="E288" s="16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</row>
    <row r="289" spans="1:20" ht="12.75">
      <c r="A289" s="15"/>
      <c r="B289" s="15"/>
      <c r="C289" s="15"/>
      <c r="D289" s="15"/>
      <c r="E289" s="16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</row>
    <row r="290" spans="1:20" ht="12.75">
      <c r="A290" s="15"/>
      <c r="B290" s="15"/>
      <c r="C290" s="15"/>
      <c r="D290" s="15"/>
      <c r="E290" s="16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</row>
    <row r="291" spans="1:20" ht="12.75">
      <c r="A291" s="15"/>
      <c r="B291" s="15"/>
      <c r="C291" s="15"/>
      <c r="D291" s="15"/>
      <c r="E291" s="16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</row>
    <row r="292" spans="1:20" ht="12.75">
      <c r="A292" s="15"/>
      <c r="B292" s="15"/>
      <c r="C292" s="15"/>
      <c r="D292" s="15"/>
      <c r="E292" s="16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875" style="0" bestFit="1" customWidth="1"/>
    <col min="5" max="5" width="9.875" style="0" bestFit="1" customWidth="1"/>
    <col min="6" max="6" width="6.875" style="0" bestFit="1" customWidth="1"/>
    <col min="7" max="7" width="10.875" style="0" bestFit="1" customWidth="1"/>
    <col min="8" max="8" width="9.875" style="0" bestFit="1" customWidth="1"/>
    <col min="9" max="9" width="6.875" style="0" bestFit="1" customWidth="1"/>
    <col min="10" max="10" width="2.625" style="0" customWidth="1"/>
    <col min="11" max="11" width="8.125" style="0" bestFit="1" customWidth="1"/>
  </cols>
  <sheetData>
    <row r="1" spans="1:10" ht="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1" ht="1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ht="12">
      <c r="A3" s="5"/>
      <c r="B3" s="5"/>
      <c r="C3" s="5"/>
      <c r="D3" s="5"/>
      <c r="E3" s="5"/>
      <c r="F3" s="4"/>
      <c r="G3" s="5"/>
      <c r="H3" s="5"/>
      <c r="I3" s="5"/>
      <c r="J3" s="5"/>
      <c r="K3">
        <v>258</v>
      </c>
    </row>
    <row r="4" spans="1:10" ht="1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0" ht="12">
      <c r="A5" s="4" t="s">
        <v>65</v>
      </c>
      <c r="B5" s="5"/>
      <c r="C5" s="5"/>
      <c r="D5" s="5"/>
      <c r="E5" s="5"/>
      <c r="F5" s="5"/>
      <c r="G5" s="5"/>
      <c r="H5" s="5"/>
      <c r="I5" s="5"/>
      <c r="J5" s="5"/>
    </row>
    <row r="7" spans="5:9" ht="12">
      <c r="E7" s="14">
        <f>ROUND(+'X-Ray'!D5,0)</f>
        <v>2008</v>
      </c>
      <c r="F7" s="3">
        <f>+E7</f>
        <v>2008</v>
      </c>
      <c r="G7" s="3"/>
      <c r="H7" s="1">
        <f>+F7+1</f>
        <v>2009</v>
      </c>
      <c r="I7" s="3">
        <f>+H7</f>
        <v>2009</v>
      </c>
    </row>
    <row r="8" spans="1:11" ht="12">
      <c r="A8" s="3"/>
      <c r="B8" s="3"/>
      <c r="C8" s="3"/>
      <c r="D8" s="1" t="s">
        <v>66</v>
      </c>
      <c r="F8" s="1" t="s">
        <v>2</v>
      </c>
      <c r="G8" s="1" t="s">
        <v>66</v>
      </c>
      <c r="I8" s="1" t="s">
        <v>2</v>
      </c>
      <c r="J8" s="1"/>
      <c r="K8" s="3" t="s">
        <v>67</v>
      </c>
    </row>
    <row r="9" spans="1:11" ht="12">
      <c r="A9" s="3"/>
      <c r="B9" s="3" t="s">
        <v>31</v>
      </c>
      <c r="C9" s="3" t="s">
        <v>32</v>
      </c>
      <c r="D9" s="1" t="s">
        <v>5</v>
      </c>
      <c r="E9" s="1" t="s">
        <v>4</v>
      </c>
      <c r="F9" s="1" t="s">
        <v>4</v>
      </c>
      <c r="G9" s="1" t="s">
        <v>5</v>
      </c>
      <c r="H9" s="1" t="s">
        <v>4</v>
      </c>
      <c r="I9" s="1" t="s">
        <v>4</v>
      </c>
      <c r="J9" s="1"/>
      <c r="K9" s="3" t="s">
        <v>68</v>
      </c>
    </row>
    <row r="10" spans="2:11" ht="12">
      <c r="B10">
        <f>+'X-Ray'!A5</f>
        <v>1</v>
      </c>
      <c r="C10" t="str">
        <f>+'X-Ray'!B5</f>
        <v>SWEDISH HEALTH SERVICES</v>
      </c>
      <c r="D10" s="2">
        <f>ROUND(+SUM('X-Ray'!Q5:R5),0)</f>
        <v>25715685</v>
      </c>
      <c r="E10" s="2">
        <f>ROUND(+'X-Ray'!F5,0)</f>
        <v>554810</v>
      </c>
      <c r="F10" s="7">
        <f>IF(D10=0,"",IF(E10=0,"",ROUND(D10/E10,2)))</f>
        <v>46.35</v>
      </c>
      <c r="G10" s="2">
        <f>ROUND(+SUM('X-Ray'!Q105:R105),0)</f>
        <v>25104438</v>
      </c>
      <c r="H10" s="2">
        <f>ROUND(+'X-Ray'!F105,0)</f>
        <v>502037</v>
      </c>
      <c r="I10" s="7">
        <f>IF(G10=0,"",IF(H10=0,"",ROUND(G10/H10,2)))</f>
        <v>50.01</v>
      </c>
      <c r="J10" s="7"/>
      <c r="K10" s="8">
        <f>IF(D10=0,"",IF(E10=0,"",IF(G10=0,"",IF(H10=0,"",ROUND(I10/F10-1,4)))))</f>
        <v>0.079</v>
      </c>
    </row>
    <row r="11" spans="2:11" ht="12">
      <c r="B11">
        <f>+'X-Ray'!A6</f>
        <v>3</v>
      </c>
      <c r="C11" t="str">
        <f>+'X-Ray'!B6</f>
        <v>SWEDISH MEDICAL CENTER CHERRY HILL</v>
      </c>
      <c r="D11" s="2">
        <f>ROUND(+SUM('X-Ray'!Q6:R6),0)</f>
        <v>15039245</v>
      </c>
      <c r="E11" s="2">
        <f>ROUND(+'X-Ray'!F6,0)</f>
        <v>703539</v>
      </c>
      <c r="F11" s="7">
        <f aca="true" t="shared" si="0" ref="F11:F74">IF(D11=0,"",IF(E11=0,"",ROUND(D11/E11,2)))</f>
        <v>21.38</v>
      </c>
      <c r="G11" s="2">
        <f>ROUND(+SUM('X-Ray'!Q106:R106),0)</f>
        <v>15724622</v>
      </c>
      <c r="H11" s="2">
        <f>ROUND(+'X-Ray'!F106,0)</f>
        <v>732809</v>
      </c>
      <c r="I11" s="7">
        <f aca="true" t="shared" si="1" ref="I11:I74">IF(G11=0,"",IF(H11=0,"",ROUND(G11/H11,2)))</f>
        <v>21.46</v>
      </c>
      <c r="J11" s="7"/>
      <c r="K11" s="8">
        <f aca="true" t="shared" si="2" ref="K11:K74">IF(D11=0,"",IF(E11=0,"",IF(G11=0,"",IF(H11=0,"",ROUND(I11/F11-1,4)))))</f>
        <v>0.0037</v>
      </c>
    </row>
    <row r="12" spans="2:11" ht="12">
      <c r="B12">
        <f>+'X-Ray'!A7</f>
        <v>8</v>
      </c>
      <c r="C12" t="str">
        <f>+'X-Ray'!B7</f>
        <v>KLICKITAT VALLEY HOSPITAL</v>
      </c>
      <c r="D12" s="2">
        <f>ROUND(+SUM('X-Ray'!Q7:R7),0)</f>
        <v>1102260</v>
      </c>
      <c r="E12" s="2">
        <f>ROUND(+'X-Ray'!F7,0)</f>
        <v>4545</v>
      </c>
      <c r="F12" s="7">
        <f t="shared" si="0"/>
        <v>242.52</v>
      </c>
      <c r="G12" s="2">
        <f>ROUND(+SUM('X-Ray'!Q107:R107),0)</f>
        <v>1158025</v>
      </c>
      <c r="H12" s="2">
        <f>ROUND(+'X-Ray'!F107,0)</f>
        <v>4431</v>
      </c>
      <c r="I12" s="7">
        <f t="shared" si="1"/>
        <v>261.35</v>
      </c>
      <c r="J12" s="7"/>
      <c r="K12" s="8">
        <f t="shared" si="2"/>
        <v>0.0776</v>
      </c>
    </row>
    <row r="13" spans="2:11" ht="12">
      <c r="B13">
        <f>+'X-Ray'!A8</f>
        <v>10</v>
      </c>
      <c r="C13" t="str">
        <f>+'X-Ray'!B8</f>
        <v>VIRGINIA MASON MEDICAL CENTER</v>
      </c>
      <c r="D13" s="2">
        <f>ROUND(+SUM('X-Ray'!Q8:R8),0)</f>
        <v>33371071</v>
      </c>
      <c r="E13" s="2">
        <f>ROUND(+'X-Ray'!F8,0)</f>
        <v>175902</v>
      </c>
      <c r="F13" s="7">
        <f t="shared" si="0"/>
        <v>189.71</v>
      </c>
      <c r="G13" s="2">
        <f>ROUND(+SUM('X-Ray'!Q108:R108),0)</f>
        <v>34793517</v>
      </c>
      <c r="H13" s="2">
        <f>ROUND(+'X-Ray'!F108,0)</f>
        <v>183371</v>
      </c>
      <c r="I13" s="7">
        <f t="shared" si="1"/>
        <v>189.74</v>
      </c>
      <c r="J13" s="7"/>
      <c r="K13" s="8">
        <f t="shared" si="2"/>
        <v>0.0002</v>
      </c>
    </row>
    <row r="14" spans="2:11" ht="12">
      <c r="B14">
        <f>+'X-Ray'!A9</f>
        <v>14</v>
      </c>
      <c r="C14" t="str">
        <f>+'X-Ray'!B9</f>
        <v>SEATTLE CHILDRENS HOSPITAL</v>
      </c>
      <c r="D14" s="2">
        <f>ROUND(+SUM('X-Ray'!Q9:R9),0)</f>
        <v>23429797</v>
      </c>
      <c r="E14" s="2">
        <f>ROUND(+'X-Ray'!F9,0)</f>
        <v>72645</v>
      </c>
      <c r="F14" s="7">
        <f t="shared" si="0"/>
        <v>322.52</v>
      </c>
      <c r="G14" s="2">
        <f>ROUND(+SUM('X-Ray'!Q109:R109),0)</f>
        <v>23482143</v>
      </c>
      <c r="H14" s="2">
        <f>ROUND(+'X-Ray'!F109,0)</f>
        <v>76529</v>
      </c>
      <c r="I14" s="7">
        <f t="shared" si="1"/>
        <v>306.84</v>
      </c>
      <c r="J14" s="7"/>
      <c r="K14" s="8">
        <f t="shared" si="2"/>
        <v>-0.0486</v>
      </c>
    </row>
    <row r="15" spans="2:11" ht="12">
      <c r="B15">
        <f>+'X-Ray'!A10</f>
        <v>20</v>
      </c>
      <c r="C15" t="str">
        <f>+'X-Ray'!B10</f>
        <v>GROUP HEALTH CENTRAL</v>
      </c>
      <c r="D15" s="2">
        <f>ROUND(+SUM('X-Ray'!Q10:R10),0)</f>
        <v>11559279</v>
      </c>
      <c r="E15" s="2">
        <f>ROUND(+'X-Ray'!F10,0)</f>
        <v>5538</v>
      </c>
      <c r="F15" s="7">
        <f t="shared" si="0"/>
        <v>2087.27</v>
      </c>
      <c r="G15" s="2">
        <f>ROUND(+SUM('X-Ray'!Q110:R110),0)</f>
        <v>0</v>
      </c>
      <c r="H15" s="2">
        <f>ROUND(+'X-Ray'!F110,0)</f>
        <v>0</v>
      </c>
      <c r="I15" s="7">
        <f t="shared" si="1"/>
      </c>
      <c r="J15" s="7"/>
      <c r="K15" s="8">
        <f t="shared" si="2"/>
      </c>
    </row>
    <row r="16" spans="2:11" ht="12">
      <c r="B16">
        <f>+'X-Ray'!A11</f>
        <v>21</v>
      </c>
      <c r="C16" t="str">
        <f>+'X-Ray'!B11</f>
        <v>NEWPORT COMMUNITY HOSPITAL</v>
      </c>
      <c r="D16" s="2">
        <f>ROUND(+SUM('X-Ray'!Q11:R11),0)</f>
        <v>1385551</v>
      </c>
      <c r="E16" s="2">
        <f>ROUND(+'X-Ray'!F11,0)</f>
        <v>16990</v>
      </c>
      <c r="F16" s="7">
        <f t="shared" si="0"/>
        <v>81.55</v>
      </c>
      <c r="G16" s="2">
        <f>ROUND(+SUM('X-Ray'!Q111:R111),0)</f>
        <v>1193416</v>
      </c>
      <c r="H16" s="2">
        <f>ROUND(+'X-Ray'!F111,0)</f>
        <v>12599</v>
      </c>
      <c r="I16" s="7">
        <f t="shared" si="1"/>
        <v>94.72</v>
      </c>
      <c r="J16" s="7"/>
      <c r="K16" s="8">
        <f t="shared" si="2"/>
        <v>0.1615</v>
      </c>
    </row>
    <row r="17" spans="2:11" ht="12">
      <c r="B17">
        <f>+'X-Ray'!A12</f>
        <v>22</v>
      </c>
      <c r="C17" t="str">
        <f>+'X-Ray'!B12</f>
        <v>LOURDES MEDICAL CENTER</v>
      </c>
      <c r="D17" s="2">
        <f>ROUND(+SUM('X-Ray'!Q12:R12),0)</f>
        <v>3264471</v>
      </c>
      <c r="E17" s="2">
        <f>ROUND(+'X-Ray'!F12,0)</f>
        <v>37947</v>
      </c>
      <c r="F17" s="7">
        <f t="shared" si="0"/>
        <v>86.03</v>
      </c>
      <c r="G17" s="2">
        <f>ROUND(+SUM('X-Ray'!Q112:R112),0)</f>
        <v>3629430</v>
      </c>
      <c r="H17" s="2">
        <f>ROUND(+'X-Ray'!F112,0)</f>
        <v>52987</v>
      </c>
      <c r="I17" s="7">
        <f t="shared" si="1"/>
        <v>68.5</v>
      </c>
      <c r="J17" s="7"/>
      <c r="K17" s="8">
        <f t="shared" si="2"/>
        <v>-0.2038</v>
      </c>
    </row>
    <row r="18" spans="2:11" ht="12">
      <c r="B18">
        <f>+'X-Ray'!A13</f>
        <v>23</v>
      </c>
      <c r="C18" t="str">
        <f>+'X-Ray'!B13</f>
        <v>OKANOGAN-DOUGLAS DISTRICT HOSPITAL</v>
      </c>
      <c r="D18" s="2">
        <f>ROUND(+SUM('X-Ray'!Q13:R13),0)</f>
        <v>1050468</v>
      </c>
      <c r="E18" s="2">
        <f>ROUND(+'X-Ray'!F13,0)</f>
        <v>6321</v>
      </c>
      <c r="F18" s="7">
        <f t="shared" si="0"/>
        <v>166.19</v>
      </c>
      <c r="G18" s="2">
        <f>ROUND(+SUM('X-Ray'!Q113:R113),0)</f>
        <v>1154450</v>
      </c>
      <c r="H18" s="2">
        <f>ROUND(+'X-Ray'!F113,0)</f>
        <v>5784</v>
      </c>
      <c r="I18" s="7">
        <f t="shared" si="1"/>
        <v>199.59</v>
      </c>
      <c r="J18" s="7"/>
      <c r="K18" s="8">
        <f t="shared" si="2"/>
        <v>0.201</v>
      </c>
    </row>
    <row r="19" spans="2:11" ht="12">
      <c r="B19">
        <f>+'X-Ray'!A14</f>
        <v>26</v>
      </c>
      <c r="C19" t="str">
        <f>+'X-Ray'!B14</f>
        <v>PEACEHEALTH SAINT JOHN MEDICAL CENTER</v>
      </c>
      <c r="D19" s="2">
        <f>ROUND(+SUM('X-Ray'!Q14:R14),0)</f>
        <v>11973610</v>
      </c>
      <c r="E19" s="2">
        <f>ROUND(+'X-Ray'!F14,0)</f>
        <v>271336</v>
      </c>
      <c r="F19" s="7">
        <f t="shared" si="0"/>
        <v>44.13</v>
      </c>
      <c r="G19" s="2">
        <f>ROUND(+SUM('X-Ray'!Q114:R114),0)</f>
        <v>11913628</v>
      </c>
      <c r="H19" s="2">
        <f>ROUND(+'X-Ray'!F114,0)</f>
        <v>172702</v>
      </c>
      <c r="I19" s="7">
        <f t="shared" si="1"/>
        <v>68.98</v>
      </c>
      <c r="J19" s="7"/>
      <c r="K19" s="8">
        <f t="shared" si="2"/>
        <v>0.5631</v>
      </c>
    </row>
    <row r="20" spans="2:11" ht="12">
      <c r="B20">
        <f>+'X-Ray'!A15</f>
        <v>29</v>
      </c>
      <c r="C20" t="str">
        <f>+'X-Ray'!B15</f>
        <v>HARBORVIEW MEDICAL CENTER</v>
      </c>
      <c r="D20" s="2">
        <f>ROUND(+SUM('X-Ray'!Q15:R15),0)</f>
        <v>41065895</v>
      </c>
      <c r="E20" s="2">
        <f>ROUND(+'X-Ray'!F15,0)</f>
        <v>364560</v>
      </c>
      <c r="F20" s="7">
        <f t="shared" si="0"/>
        <v>112.65</v>
      </c>
      <c r="G20" s="2">
        <f>ROUND(+SUM('X-Ray'!Q115:R115),0)</f>
        <v>43075979</v>
      </c>
      <c r="H20" s="2">
        <f>ROUND(+'X-Ray'!F115,0)</f>
        <v>332150</v>
      </c>
      <c r="I20" s="7">
        <f t="shared" si="1"/>
        <v>129.69</v>
      </c>
      <c r="J20" s="7"/>
      <c r="K20" s="8">
        <f t="shared" si="2"/>
        <v>0.1513</v>
      </c>
    </row>
    <row r="21" spans="2:11" ht="12">
      <c r="B21">
        <f>+'X-Ray'!A16</f>
        <v>32</v>
      </c>
      <c r="C21" t="str">
        <f>+'X-Ray'!B16</f>
        <v>SAINT JOSEPH MEDICAL CENTER</v>
      </c>
      <c r="D21" s="2">
        <f>ROUND(+SUM('X-Ray'!Q16:R16),0)</f>
        <v>25294625</v>
      </c>
      <c r="E21" s="2">
        <f>ROUND(+'X-Ray'!F16,0)</f>
        <v>275260</v>
      </c>
      <c r="F21" s="7">
        <f t="shared" si="0"/>
        <v>91.89</v>
      </c>
      <c r="G21" s="2">
        <f>ROUND(+SUM('X-Ray'!Q116:R116),0)</f>
        <v>30104659</v>
      </c>
      <c r="H21" s="2">
        <f>ROUND(+'X-Ray'!F116,0)</f>
        <v>326279</v>
      </c>
      <c r="I21" s="7">
        <f t="shared" si="1"/>
        <v>92.27</v>
      </c>
      <c r="J21" s="7"/>
      <c r="K21" s="8">
        <f t="shared" si="2"/>
        <v>0.0041</v>
      </c>
    </row>
    <row r="22" spans="2:11" ht="12">
      <c r="B22">
        <f>+'X-Ray'!A17</f>
        <v>35</v>
      </c>
      <c r="C22" t="str">
        <f>+'X-Ray'!B17</f>
        <v>ENUMCLAW REGIONAL HOSPITAL</v>
      </c>
      <c r="D22" s="2">
        <f>ROUND(+SUM('X-Ray'!Q17:R17),0)</f>
        <v>2874452</v>
      </c>
      <c r="E22" s="2">
        <f>ROUND(+'X-Ray'!F17,0)</f>
        <v>20816</v>
      </c>
      <c r="F22" s="7">
        <f t="shared" si="0"/>
        <v>138.09</v>
      </c>
      <c r="G22" s="2">
        <f>ROUND(+SUM('X-Ray'!Q117:R117),0)</f>
        <v>3083509</v>
      </c>
      <c r="H22" s="2">
        <f>ROUND(+'X-Ray'!F117,0)</f>
        <v>21100</v>
      </c>
      <c r="I22" s="7">
        <f t="shared" si="1"/>
        <v>146.14</v>
      </c>
      <c r="J22" s="7"/>
      <c r="K22" s="8">
        <f t="shared" si="2"/>
        <v>0.0583</v>
      </c>
    </row>
    <row r="23" spans="2:11" ht="12">
      <c r="B23">
        <f>+'X-Ray'!A18</f>
        <v>37</v>
      </c>
      <c r="C23" t="str">
        <f>+'X-Ray'!B18</f>
        <v>DEACONESS MEDICAL CENTER</v>
      </c>
      <c r="D23" s="2">
        <f>ROUND(+SUM('X-Ray'!Q18:R18),0)</f>
        <v>6689978</v>
      </c>
      <c r="E23" s="2">
        <f>ROUND(+'X-Ray'!F18,0)</f>
        <v>57432</v>
      </c>
      <c r="F23" s="7">
        <f t="shared" si="0"/>
        <v>116.49</v>
      </c>
      <c r="G23" s="2">
        <f>ROUND(+SUM('X-Ray'!Q118:R118),0)</f>
        <v>7685002</v>
      </c>
      <c r="H23" s="2">
        <f>ROUND(+'X-Ray'!F118,0)</f>
        <v>55059</v>
      </c>
      <c r="I23" s="7">
        <f t="shared" si="1"/>
        <v>139.58</v>
      </c>
      <c r="J23" s="7"/>
      <c r="K23" s="8">
        <f t="shared" si="2"/>
        <v>0.1982</v>
      </c>
    </row>
    <row r="24" spans="2:11" ht="12">
      <c r="B24">
        <f>+'X-Ray'!A19</f>
        <v>38</v>
      </c>
      <c r="C24" t="str">
        <f>+'X-Ray'!B19</f>
        <v>OLYMPIC MEDICAL CENTER</v>
      </c>
      <c r="D24" s="2">
        <f>ROUND(+SUM('X-Ray'!Q19:R19),0)</f>
        <v>13433388</v>
      </c>
      <c r="E24" s="2">
        <f>ROUND(+'X-Ray'!F19,0)</f>
        <v>43976</v>
      </c>
      <c r="F24" s="7">
        <f t="shared" si="0"/>
        <v>305.47</v>
      </c>
      <c r="G24" s="2">
        <f>ROUND(+SUM('X-Ray'!Q119:R119),0)</f>
        <v>12468970</v>
      </c>
      <c r="H24" s="2">
        <f>ROUND(+'X-Ray'!F119,0)</f>
        <v>18083</v>
      </c>
      <c r="I24" s="7">
        <f t="shared" si="1"/>
        <v>689.54</v>
      </c>
      <c r="J24" s="7"/>
      <c r="K24" s="8">
        <f t="shared" si="2"/>
        <v>1.2573</v>
      </c>
    </row>
    <row r="25" spans="2:11" ht="12">
      <c r="B25">
        <f>+'X-Ray'!A20</f>
        <v>39</v>
      </c>
      <c r="C25" t="str">
        <f>+'X-Ray'!B20</f>
        <v>KENNEWICK GENERAL HOSPITAL</v>
      </c>
      <c r="D25" s="2">
        <f>ROUND(+SUM('X-Ray'!Q20:R20),0)</f>
        <v>7986880</v>
      </c>
      <c r="E25" s="2">
        <f>ROUND(+'X-Ray'!F20,0)</f>
        <v>52100</v>
      </c>
      <c r="F25" s="7">
        <f t="shared" si="0"/>
        <v>153.3</v>
      </c>
      <c r="G25" s="2">
        <f>ROUND(+SUM('X-Ray'!Q120:R120),0)</f>
        <v>8709905</v>
      </c>
      <c r="H25" s="2">
        <f>ROUND(+'X-Ray'!F120,0)</f>
        <v>53839</v>
      </c>
      <c r="I25" s="7">
        <f t="shared" si="1"/>
        <v>161.78</v>
      </c>
      <c r="J25" s="7"/>
      <c r="K25" s="8">
        <f t="shared" si="2"/>
        <v>0.0553</v>
      </c>
    </row>
    <row r="26" spans="2:11" ht="12">
      <c r="B26">
        <f>+'X-Ray'!A21</f>
        <v>43</v>
      </c>
      <c r="C26" t="str">
        <f>+'X-Ray'!B21</f>
        <v>WALLA WALLA GENERAL HOSPITAL</v>
      </c>
      <c r="D26" s="2">
        <f>ROUND(+SUM('X-Ray'!Q21:R21),0)</f>
        <v>2576431</v>
      </c>
      <c r="E26" s="2">
        <f>ROUND(+'X-Ray'!F21,0)</f>
        <v>120864</v>
      </c>
      <c r="F26" s="7">
        <f t="shared" si="0"/>
        <v>21.32</v>
      </c>
      <c r="G26" s="2">
        <f>ROUND(+SUM('X-Ray'!Q121:R121),0)</f>
        <v>3391362</v>
      </c>
      <c r="H26" s="2">
        <f>ROUND(+'X-Ray'!F121,0)</f>
        <v>122056</v>
      </c>
      <c r="I26" s="7">
        <f t="shared" si="1"/>
        <v>27.79</v>
      </c>
      <c r="J26" s="7"/>
      <c r="K26" s="8">
        <f t="shared" si="2"/>
        <v>0.3035</v>
      </c>
    </row>
    <row r="27" spans="2:11" ht="12">
      <c r="B27">
        <f>+'X-Ray'!A22</f>
        <v>45</v>
      </c>
      <c r="C27" t="str">
        <f>+'X-Ray'!B22</f>
        <v>COLUMBIA BASIN HOSPITAL</v>
      </c>
      <c r="D27" s="2">
        <f>ROUND(+SUM('X-Ray'!Q22:R22),0)</f>
        <v>841244</v>
      </c>
      <c r="E27" s="2">
        <f>ROUND(+'X-Ray'!F22,0)</f>
        <v>6878</v>
      </c>
      <c r="F27" s="7">
        <f t="shared" si="0"/>
        <v>122.31</v>
      </c>
      <c r="G27" s="2">
        <f>ROUND(+SUM('X-Ray'!Q122:R122),0)</f>
        <v>978088</v>
      </c>
      <c r="H27" s="2">
        <f>ROUND(+'X-Ray'!F122,0)</f>
        <v>7826</v>
      </c>
      <c r="I27" s="7">
        <f t="shared" si="1"/>
        <v>124.98</v>
      </c>
      <c r="J27" s="7"/>
      <c r="K27" s="8">
        <f t="shared" si="2"/>
        <v>0.0218</v>
      </c>
    </row>
    <row r="28" spans="2:11" ht="12">
      <c r="B28">
        <f>+'X-Ray'!A23</f>
        <v>46</v>
      </c>
      <c r="C28" t="str">
        <f>+'X-Ray'!B23</f>
        <v>PROSSER MEMORIAL HOSPITAL</v>
      </c>
      <c r="D28" s="2">
        <f>ROUND(+SUM('X-Ray'!Q23:R23),0)</f>
        <v>2595058</v>
      </c>
      <c r="E28" s="2">
        <f>ROUND(+'X-Ray'!F23,0)</f>
        <v>33665</v>
      </c>
      <c r="F28" s="7">
        <f t="shared" si="0"/>
        <v>77.08</v>
      </c>
      <c r="G28" s="2">
        <f>ROUND(+SUM('X-Ray'!Q123:R123),0)</f>
        <v>2892143</v>
      </c>
      <c r="H28" s="2">
        <f>ROUND(+'X-Ray'!F123,0)</f>
        <v>30771</v>
      </c>
      <c r="I28" s="7">
        <f t="shared" si="1"/>
        <v>93.99</v>
      </c>
      <c r="J28" s="7"/>
      <c r="K28" s="8">
        <f t="shared" si="2"/>
        <v>0.2194</v>
      </c>
    </row>
    <row r="29" spans="2:11" ht="12">
      <c r="B29">
        <f>+'X-Ray'!A24</f>
        <v>50</v>
      </c>
      <c r="C29" t="str">
        <f>+'X-Ray'!B24</f>
        <v>PROVIDENCE SAINT MARY MEDICAL CENTER</v>
      </c>
      <c r="D29" s="2">
        <f>ROUND(+SUM('X-Ray'!Q24:R24),0)</f>
        <v>7482775</v>
      </c>
      <c r="E29" s="2">
        <f>ROUND(+'X-Ray'!F24,0)</f>
        <v>28935</v>
      </c>
      <c r="F29" s="7">
        <f t="shared" si="0"/>
        <v>258.61</v>
      </c>
      <c r="G29" s="2">
        <f>ROUND(+SUM('X-Ray'!Q124:R124),0)</f>
        <v>8055461</v>
      </c>
      <c r="H29" s="2">
        <f>ROUND(+'X-Ray'!F124,0)</f>
        <v>41418</v>
      </c>
      <c r="I29" s="7">
        <f t="shared" si="1"/>
        <v>194.49</v>
      </c>
      <c r="J29" s="7"/>
      <c r="K29" s="8">
        <f t="shared" si="2"/>
        <v>-0.2479</v>
      </c>
    </row>
    <row r="30" spans="2:11" ht="12">
      <c r="B30">
        <f>+'X-Ray'!A25</f>
        <v>54</v>
      </c>
      <c r="C30" t="str">
        <f>+'X-Ray'!B25</f>
        <v>FORKS COMMUNITY HOSPITAL</v>
      </c>
      <c r="D30" s="2">
        <f>ROUND(+SUM('X-Ray'!Q25:R25),0)</f>
        <v>1344393</v>
      </c>
      <c r="E30" s="2">
        <f>ROUND(+'X-Ray'!F25,0)</f>
        <v>6074</v>
      </c>
      <c r="F30" s="7">
        <f t="shared" si="0"/>
        <v>221.34</v>
      </c>
      <c r="G30" s="2">
        <f>ROUND(+SUM('X-Ray'!Q125:R125),0)</f>
        <v>1431138</v>
      </c>
      <c r="H30" s="2">
        <f>ROUND(+'X-Ray'!F125,0)</f>
        <v>2782</v>
      </c>
      <c r="I30" s="7">
        <f t="shared" si="1"/>
        <v>514.43</v>
      </c>
      <c r="J30" s="7"/>
      <c r="K30" s="8">
        <f t="shared" si="2"/>
        <v>1.3242</v>
      </c>
    </row>
    <row r="31" spans="2:11" ht="12">
      <c r="B31">
        <f>+'X-Ray'!A26</f>
        <v>56</v>
      </c>
      <c r="C31" t="str">
        <f>+'X-Ray'!B26</f>
        <v>WILLAPA HARBOR HOSPITAL</v>
      </c>
      <c r="D31" s="2">
        <f>ROUND(+SUM('X-Ray'!Q26:R26),0)</f>
        <v>1670893</v>
      </c>
      <c r="E31" s="2">
        <f>ROUND(+'X-Ray'!F26,0)</f>
        <v>6945</v>
      </c>
      <c r="F31" s="7">
        <f t="shared" si="0"/>
        <v>240.59</v>
      </c>
      <c r="G31" s="2">
        <f>ROUND(+SUM('X-Ray'!Q126:R126),0)</f>
        <v>1633747</v>
      </c>
      <c r="H31" s="2">
        <f>ROUND(+'X-Ray'!F126,0)</f>
        <v>6480</v>
      </c>
      <c r="I31" s="7">
        <f t="shared" si="1"/>
        <v>252.12</v>
      </c>
      <c r="J31" s="7"/>
      <c r="K31" s="8">
        <f t="shared" si="2"/>
        <v>0.0479</v>
      </c>
    </row>
    <row r="32" spans="2:11" ht="12">
      <c r="B32">
        <f>+'X-Ray'!A27</f>
        <v>58</v>
      </c>
      <c r="C32" t="str">
        <f>+'X-Ray'!B27</f>
        <v>YAKIMA VALLEY MEMORIAL HOSPITAL</v>
      </c>
      <c r="D32" s="2">
        <f>ROUND(+SUM('X-Ray'!Q27:R27),0)</f>
        <v>9967800</v>
      </c>
      <c r="E32" s="2">
        <f>ROUND(+'X-Ray'!F27,0)</f>
        <v>1536238</v>
      </c>
      <c r="F32" s="7">
        <f t="shared" si="0"/>
        <v>6.49</v>
      </c>
      <c r="G32" s="2">
        <f>ROUND(+SUM('X-Ray'!Q127:R127),0)</f>
        <v>10005084</v>
      </c>
      <c r="H32" s="2">
        <f>ROUND(+'X-Ray'!F127,0)</f>
        <v>1346069</v>
      </c>
      <c r="I32" s="7">
        <f t="shared" si="1"/>
        <v>7.43</v>
      </c>
      <c r="J32" s="7"/>
      <c r="K32" s="8">
        <f t="shared" si="2"/>
        <v>0.1448</v>
      </c>
    </row>
    <row r="33" spans="2:11" ht="12">
      <c r="B33">
        <f>+'X-Ray'!A28</f>
        <v>63</v>
      </c>
      <c r="C33" t="str">
        <f>+'X-Ray'!B28</f>
        <v>GRAYS HARBOR COMMUNITY HOSPITAL</v>
      </c>
      <c r="D33" s="2">
        <f>ROUND(+SUM('X-Ray'!Q28:R28),0)</f>
        <v>5400426</v>
      </c>
      <c r="E33" s="2">
        <f>ROUND(+'X-Ray'!F28,0)</f>
        <v>74800</v>
      </c>
      <c r="F33" s="7">
        <f t="shared" si="0"/>
        <v>72.2</v>
      </c>
      <c r="G33" s="2">
        <f>ROUND(+SUM('X-Ray'!Q128:R128),0)</f>
        <v>5287295</v>
      </c>
      <c r="H33" s="2">
        <f>ROUND(+'X-Ray'!F128,0)</f>
        <v>77937</v>
      </c>
      <c r="I33" s="7">
        <f t="shared" si="1"/>
        <v>67.84</v>
      </c>
      <c r="J33" s="7"/>
      <c r="K33" s="8">
        <f t="shared" si="2"/>
        <v>-0.0604</v>
      </c>
    </row>
    <row r="34" spans="2:11" ht="12">
      <c r="B34">
        <f>+'X-Ray'!A29</f>
        <v>78</v>
      </c>
      <c r="C34" t="str">
        <f>+'X-Ray'!B29</f>
        <v>SAMARITAN HOSPITAL</v>
      </c>
      <c r="D34" s="2">
        <f>ROUND(+SUM('X-Ray'!Q29:R29),0)</f>
        <v>5316526</v>
      </c>
      <c r="E34" s="2">
        <f>ROUND(+'X-Ray'!F29,0)</f>
        <v>50444</v>
      </c>
      <c r="F34" s="7">
        <f t="shared" si="0"/>
        <v>105.39</v>
      </c>
      <c r="G34" s="2">
        <f>ROUND(+SUM('X-Ray'!Q129:R129),0)</f>
        <v>5168922</v>
      </c>
      <c r="H34" s="2">
        <f>ROUND(+'X-Ray'!F129,0)</f>
        <v>53185</v>
      </c>
      <c r="I34" s="7">
        <f t="shared" si="1"/>
        <v>97.19</v>
      </c>
      <c r="J34" s="7"/>
      <c r="K34" s="8">
        <f t="shared" si="2"/>
        <v>-0.0778</v>
      </c>
    </row>
    <row r="35" spans="2:11" ht="12">
      <c r="B35">
        <f>+'X-Ray'!A30</f>
        <v>79</v>
      </c>
      <c r="C35" t="str">
        <f>+'X-Ray'!B30</f>
        <v>OCEAN BEACH HOSPITAL</v>
      </c>
      <c r="D35" s="2">
        <f>ROUND(+SUM('X-Ray'!Q30:R30),0)</f>
        <v>3062566</v>
      </c>
      <c r="E35" s="2">
        <f>ROUND(+'X-Ray'!F30,0)</f>
        <v>0</v>
      </c>
      <c r="F35" s="7">
        <f t="shared" si="0"/>
      </c>
      <c r="G35" s="2">
        <f>ROUND(+SUM('X-Ray'!Q130:R130),0)</f>
        <v>2862040</v>
      </c>
      <c r="H35" s="2">
        <f>ROUND(+'X-Ray'!F130,0)</f>
        <v>0</v>
      </c>
      <c r="I35" s="7">
        <f t="shared" si="1"/>
      </c>
      <c r="J35" s="7"/>
      <c r="K35" s="8">
        <f t="shared" si="2"/>
      </c>
    </row>
    <row r="36" spans="2:11" ht="12">
      <c r="B36">
        <f>+'X-Ray'!A31</f>
        <v>80</v>
      </c>
      <c r="C36" t="str">
        <f>+'X-Ray'!B31</f>
        <v>ODESSA MEMORIAL HOSPITAL</v>
      </c>
      <c r="D36" s="2">
        <f>ROUND(+SUM('X-Ray'!Q31:R31),0)</f>
        <v>189455</v>
      </c>
      <c r="E36" s="2">
        <f>ROUND(+'X-Ray'!F31,0)</f>
        <v>741</v>
      </c>
      <c r="F36" s="7">
        <f t="shared" si="0"/>
        <v>255.67</v>
      </c>
      <c r="G36" s="2">
        <f>ROUND(+SUM('X-Ray'!Q131:R131),0)</f>
        <v>191613</v>
      </c>
      <c r="H36" s="2">
        <f>ROUND(+'X-Ray'!F131,0)</f>
        <v>795</v>
      </c>
      <c r="I36" s="7">
        <f t="shared" si="1"/>
        <v>241.02</v>
      </c>
      <c r="J36" s="7"/>
      <c r="K36" s="8">
        <f t="shared" si="2"/>
        <v>-0.0573</v>
      </c>
    </row>
    <row r="37" spans="2:11" ht="12">
      <c r="B37">
        <f>+'X-Ray'!A32</f>
        <v>81</v>
      </c>
      <c r="C37" t="str">
        <f>+'X-Ray'!B32</f>
        <v>GOOD SAMARITAN HOSPITAL</v>
      </c>
      <c r="D37" s="2">
        <f>ROUND(+SUM('X-Ray'!Q32:R32),0)</f>
        <v>7074606</v>
      </c>
      <c r="E37" s="2">
        <f>ROUND(+'X-Ray'!F32,0)</f>
        <v>53837</v>
      </c>
      <c r="F37" s="7">
        <f t="shared" si="0"/>
        <v>131.41</v>
      </c>
      <c r="G37" s="2">
        <f>ROUND(+SUM('X-Ray'!Q132:R132),0)</f>
        <v>9332460</v>
      </c>
      <c r="H37" s="2">
        <f>ROUND(+'X-Ray'!F132,0)</f>
        <v>71176</v>
      </c>
      <c r="I37" s="7">
        <f t="shared" si="1"/>
        <v>131.12</v>
      </c>
      <c r="J37" s="7"/>
      <c r="K37" s="8">
        <f t="shared" si="2"/>
        <v>-0.0022</v>
      </c>
    </row>
    <row r="38" spans="2:11" ht="12">
      <c r="B38">
        <f>+'X-Ray'!A33</f>
        <v>82</v>
      </c>
      <c r="C38" t="str">
        <f>+'X-Ray'!B33</f>
        <v>GARFIELD COUNTY MEMORIAL HOSPITAL</v>
      </c>
      <c r="D38" s="2">
        <f>ROUND(+SUM('X-Ray'!Q33:R33),0)</f>
        <v>30713</v>
      </c>
      <c r="E38" s="2">
        <f>ROUND(+'X-Ray'!F33,0)</f>
        <v>567</v>
      </c>
      <c r="F38" s="7">
        <f t="shared" si="0"/>
        <v>54.17</v>
      </c>
      <c r="G38" s="2">
        <f>ROUND(+SUM('X-Ray'!Q133:R133),0)</f>
        <v>98095</v>
      </c>
      <c r="H38" s="2">
        <f>ROUND(+'X-Ray'!F133,0)</f>
        <v>817</v>
      </c>
      <c r="I38" s="7">
        <f t="shared" si="1"/>
        <v>120.07</v>
      </c>
      <c r="J38" s="7"/>
      <c r="K38" s="8">
        <f t="shared" si="2"/>
        <v>1.2165</v>
      </c>
    </row>
    <row r="39" spans="2:11" ht="12">
      <c r="B39">
        <f>+'X-Ray'!A34</f>
        <v>84</v>
      </c>
      <c r="C39" t="str">
        <f>+'X-Ray'!B34</f>
        <v>PROVIDENCE REGIONAL MEDICAL CENTER EVERETT</v>
      </c>
      <c r="D39" s="2">
        <f>ROUND(+SUM('X-Ray'!Q34:R34),0)</f>
        <v>13620305</v>
      </c>
      <c r="E39" s="2">
        <f>ROUND(+'X-Ray'!F34,0)</f>
        <v>52017</v>
      </c>
      <c r="F39" s="7">
        <f t="shared" si="0"/>
        <v>261.84</v>
      </c>
      <c r="G39" s="2">
        <f>ROUND(+SUM('X-Ray'!Q134:R134),0)</f>
        <v>21878577</v>
      </c>
      <c r="H39" s="2">
        <f>ROUND(+'X-Ray'!F134,0)</f>
        <v>189314</v>
      </c>
      <c r="I39" s="7">
        <f t="shared" si="1"/>
        <v>115.57</v>
      </c>
      <c r="J39" s="7"/>
      <c r="K39" s="8">
        <f t="shared" si="2"/>
        <v>-0.5586</v>
      </c>
    </row>
    <row r="40" spans="2:11" ht="12">
      <c r="B40">
        <f>+'X-Ray'!A35</f>
        <v>85</v>
      </c>
      <c r="C40" t="str">
        <f>+'X-Ray'!B35</f>
        <v>JEFFERSON HEALTHCARE HOSPITAL</v>
      </c>
      <c r="D40" s="2">
        <f>ROUND(+SUM('X-Ray'!Q35:R35),0)</f>
        <v>2108250</v>
      </c>
      <c r="E40" s="2">
        <f>ROUND(+'X-Ray'!F35,0)</f>
        <v>99827</v>
      </c>
      <c r="F40" s="7">
        <f t="shared" si="0"/>
        <v>21.12</v>
      </c>
      <c r="G40" s="2">
        <f>ROUND(+SUM('X-Ray'!Q135:R135),0)</f>
        <v>2531493</v>
      </c>
      <c r="H40" s="2">
        <f>ROUND(+'X-Ray'!F135,0)</f>
        <v>96702</v>
      </c>
      <c r="I40" s="7">
        <f t="shared" si="1"/>
        <v>26.18</v>
      </c>
      <c r="J40" s="7"/>
      <c r="K40" s="8">
        <f t="shared" si="2"/>
        <v>0.2396</v>
      </c>
    </row>
    <row r="41" spans="2:11" ht="12">
      <c r="B41">
        <f>+'X-Ray'!A36</f>
        <v>96</v>
      </c>
      <c r="C41" t="str">
        <f>+'X-Ray'!B36</f>
        <v>SKYLINE HOSPITAL</v>
      </c>
      <c r="D41" s="2">
        <f>ROUND(+SUM('X-Ray'!Q36:R36),0)</f>
        <v>1171418</v>
      </c>
      <c r="E41" s="2">
        <f>ROUND(+'X-Ray'!F36,0)</f>
        <v>24042</v>
      </c>
      <c r="F41" s="7">
        <f t="shared" si="0"/>
        <v>48.72</v>
      </c>
      <c r="G41" s="2">
        <f>ROUND(+SUM('X-Ray'!Q136:R136),0)</f>
        <v>1493137</v>
      </c>
      <c r="H41" s="2">
        <f>ROUND(+'X-Ray'!F136,0)</f>
        <v>26740</v>
      </c>
      <c r="I41" s="7">
        <f t="shared" si="1"/>
        <v>55.84</v>
      </c>
      <c r="J41" s="7"/>
      <c r="K41" s="8">
        <f t="shared" si="2"/>
        <v>0.1461</v>
      </c>
    </row>
    <row r="42" spans="2:11" ht="12">
      <c r="B42">
        <f>+'X-Ray'!A37</f>
        <v>102</v>
      </c>
      <c r="C42" t="str">
        <f>+'X-Ray'!B37</f>
        <v>YAKIMA REGIONAL MEDICAL AND CARDIAC CENTER</v>
      </c>
      <c r="D42" s="2">
        <f>ROUND(+SUM('X-Ray'!Q37:R37),0)</f>
        <v>2966390</v>
      </c>
      <c r="E42" s="2">
        <f>ROUND(+'X-Ray'!F37,0)</f>
        <v>28858</v>
      </c>
      <c r="F42" s="7">
        <f t="shared" si="0"/>
        <v>102.79</v>
      </c>
      <c r="G42" s="2">
        <f>ROUND(+SUM('X-Ray'!Q137:R137),0)</f>
        <v>3029468</v>
      </c>
      <c r="H42" s="2">
        <f>ROUND(+'X-Ray'!F137,0)</f>
        <v>25524</v>
      </c>
      <c r="I42" s="7">
        <f t="shared" si="1"/>
        <v>118.69</v>
      </c>
      <c r="J42" s="7"/>
      <c r="K42" s="8">
        <f t="shared" si="2"/>
        <v>0.1547</v>
      </c>
    </row>
    <row r="43" spans="2:11" ht="12">
      <c r="B43">
        <f>+'X-Ray'!A38</f>
        <v>104</v>
      </c>
      <c r="C43" t="str">
        <f>+'X-Ray'!B38</f>
        <v>VALLEY GENERAL HOSPITAL</v>
      </c>
      <c r="D43" s="2">
        <f>ROUND(+SUM('X-Ray'!Q38:R38),0)</f>
        <v>3563965</v>
      </c>
      <c r="E43" s="2">
        <f>ROUND(+'X-Ray'!F38,0)</f>
        <v>32503</v>
      </c>
      <c r="F43" s="7">
        <f t="shared" si="0"/>
        <v>109.65</v>
      </c>
      <c r="G43" s="2">
        <f>ROUND(+SUM('X-Ray'!Q138:R138),0)</f>
        <v>3941524</v>
      </c>
      <c r="H43" s="2">
        <f>ROUND(+'X-Ray'!F138,0)</f>
        <v>27242</v>
      </c>
      <c r="I43" s="7">
        <f t="shared" si="1"/>
        <v>144.69</v>
      </c>
      <c r="J43" s="7"/>
      <c r="K43" s="8">
        <f t="shared" si="2"/>
        <v>0.3196</v>
      </c>
    </row>
    <row r="44" spans="2:11" ht="12">
      <c r="B44">
        <f>+'X-Ray'!A39</f>
        <v>106</v>
      </c>
      <c r="C44" t="str">
        <f>+'X-Ray'!B39</f>
        <v>CASCADE VALLEY HOSPITAL</v>
      </c>
      <c r="D44" s="2">
        <f>ROUND(+SUM('X-Ray'!Q39:R39),0)</f>
        <v>2897258</v>
      </c>
      <c r="E44" s="2">
        <f>ROUND(+'X-Ray'!F39,0)</f>
        <v>174982</v>
      </c>
      <c r="F44" s="7">
        <f t="shared" si="0"/>
        <v>16.56</v>
      </c>
      <c r="G44" s="2">
        <f>ROUND(+SUM('X-Ray'!Q139:R139),0)</f>
        <v>3086366</v>
      </c>
      <c r="H44" s="2">
        <f>ROUND(+'X-Ray'!F139,0)</f>
        <v>183750</v>
      </c>
      <c r="I44" s="7">
        <f t="shared" si="1"/>
        <v>16.8</v>
      </c>
      <c r="J44" s="7"/>
      <c r="K44" s="8">
        <f t="shared" si="2"/>
        <v>0.0145</v>
      </c>
    </row>
    <row r="45" spans="2:11" ht="12">
      <c r="B45">
        <f>+'X-Ray'!A40</f>
        <v>107</v>
      </c>
      <c r="C45" t="str">
        <f>+'X-Ray'!B40</f>
        <v>NORTH VALLEY HOSPITAL</v>
      </c>
      <c r="D45" s="2">
        <f>ROUND(+SUM('X-Ray'!Q40:R40),0)</f>
        <v>1649998</v>
      </c>
      <c r="E45" s="2">
        <f>ROUND(+'X-Ray'!F40,0)</f>
        <v>16833</v>
      </c>
      <c r="F45" s="7">
        <f t="shared" si="0"/>
        <v>98.02</v>
      </c>
      <c r="G45" s="2">
        <f>ROUND(+SUM('X-Ray'!Q140:R140),0)</f>
        <v>1880736</v>
      </c>
      <c r="H45" s="2">
        <f>ROUND(+'X-Ray'!F140,0)</f>
        <v>17739</v>
      </c>
      <c r="I45" s="7">
        <f t="shared" si="1"/>
        <v>106.02</v>
      </c>
      <c r="J45" s="7"/>
      <c r="K45" s="8">
        <f t="shared" si="2"/>
        <v>0.0816</v>
      </c>
    </row>
    <row r="46" spans="2:11" ht="12">
      <c r="B46">
        <f>+'X-Ray'!A41</f>
        <v>108</v>
      </c>
      <c r="C46" t="str">
        <f>+'X-Ray'!B41</f>
        <v>TRI-STATE MEMORIAL HOSPITAL</v>
      </c>
      <c r="D46" s="2">
        <f>ROUND(+SUM('X-Ray'!Q41:R41),0)</f>
        <v>4204250</v>
      </c>
      <c r="E46" s="2">
        <f>ROUND(+'X-Ray'!F41,0)</f>
        <v>203641</v>
      </c>
      <c r="F46" s="7">
        <f t="shared" si="0"/>
        <v>20.65</v>
      </c>
      <c r="G46" s="2">
        <f>ROUND(+SUM('X-Ray'!Q141:R141),0)</f>
        <v>0</v>
      </c>
      <c r="H46" s="2">
        <f>ROUND(+'X-Ray'!F141,0)</f>
        <v>0</v>
      </c>
      <c r="I46" s="7">
        <f t="shared" si="1"/>
      </c>
      <c r="J46" s="7"/>
      <c r="K46" s="8">
        <f t="shared" si="2"/>
      </c>
    </row>
    <row r="47" spans="2:11" ht="12">
      <c r="B47">
        <f>+'X-Ray'!A42</f>
        <v>111</v>
      </c>
      <c r="C47" t="str">
        <f>+'X-Ray'!B42</f>
        <v>EAST ADAMS RURAL HOSPITAL</v>
      </c>
      <c r="D47" s="2">
        <f>ROUND(+SUM('X-Ray'!Q42:R42),0)</f>
        <v>303626</v>
      </c>
      <c r="E47" s="2">
        <f>ROUND(+'X-Ray'!F42,0)</f>
        <v>10895</v>
      </c>
      <c r="F47" s="7">
        <f t="shared" si="0"/>
        <v>27.87</v>
      </c>
      <c r="G47" s="2">
        <f>ROUND(+SUM('X-Ray'!Q142:R142),0)</f>
        <v>366857</v>
      </c>
      <c r="H47" s="2">
        <f>ROUND(+'X-Ray'!F142,0)</f>
        <v>10604</v>
      </c>
      <c r="I47" s="7">
        <f t="shared" si="1"/>
        <v>34.6</v>
      </c>
      <c r="J47" s="7"/>
      <c r="K47" s="8">
        <f t="shared" si="2"/>
        <v>0.2415</v>
      </c>
    </row>
    <row r="48" spans="2:11" ht="12">
      <c r="B48">
        <f>+'X-Ray'!A43</f>
        <v>125</v>
      </c>
      <c r="C48" t="str">
        <f>+'X-Ray'!B43</f>
        <v>OTHELLO COMMUNITY HOSPITAL</v>
      </c>
      <c r="D48" s="2">
        <f>ROUND(+SUM('X-Ray'!Q43:R43),0)</f>
        <v>2487654</v>
      </c>
      <c r="E48" s="2">
        <f>ROUND(+'X-Ray'!F43,0)</f>
        <v>18612</v>
      </c>
      <c r="F48" s="7">
        <f t="shared" si="0"/>
        <v>133.66</v>
      </c>
      <c r="G48" s="2">
        <f>ROUND(+SUM('X-Ray'!Q143:R143),0)</f>
        <v>2489756</v>
      </c>
      <c r="H48" s="2">
        <f>ROUND(+'X-Ray'!F143,0)</f>
        <v>32171</v>
      </c>
      <c r="I48" s="7">
        <f t="shared" si="1"/>
        <v>77.39</v>
      </c>
      <c r="J48" s="7"/>
      <c r="K48" s="8">
        <f t="shared" si="2"/>
        <v>-0.421</v>
      </c>
    </row>
    <row r="49" spans="2:11" ht="12">
      <c r="B49">
        <f>+'X-Ray'!A44</f>
        <v>126</v>
      </c>
      <c r="C49" t="str">
        <f>+'X-Ray'!B44</f>
        <v>HIGHLINE MEDICAL CENTER</v>
      </c>
      <c r="D49" s="2">
        <f>ROUND(+SUM('X-Ray'!Q44:R44),0)</f>
        <v>8557462</v>
      </c>
      <c r="E49" s="2">
        <f>ROUND(+'X-Ray'!F44,0)</f>
        <v>84396</v>
      </c>
      <c r="F49" s="7">
        <f t="shared" si="0"/>
        <v>101.4</v>
      </c>
      <c r="G49" s="2">
        <f>ROUND(+SUM('X-Ray'!Q144:R144),0)</f>
        <v>10907979</v>
      </c>
      <c r="H49" s="2">
        <f>ROUND(+'X-Ray'!F144,0)</f>
        <v>85087</v>
      </c>
      <c r="I49" s="7">
        <f t="shared" si="1"/>
        <v>128.2</v>
      </c>
      <c r="J49" s="7"/>
      <c r="K49" s="8">
        <f t="shared" si="2"/>
        <v>0.2643</v>
      </c>
    </row>
    <row r="50" spans="2:11" ht="12">
      <c r="B50">
        <f>+'X-Ray'!A45</f>
        <v>128</v>
      </c>
      <c r="C50" t="str">
        <f>+'X-Ray'!B45</f>
        <v>UNIVERSITY OF WASHINGTON MEDICAL CENTER</v>
      </c>
      <c r="D50" s="2">
        <f>ROUND(+SUM('X-Ray'!Q45:R45),0)</f>
        <v>54272058</v>
      </c>
      <c r="E50" s="2">
        <f>ROUND(+'X-Ray'!F45,0)</f>
        <v>415587</v>
      </c>
      <c r="F50" s="7">
        <f t="shared" si="0"/>
        <v>130.59</v>
      </c>
      <c r="G50" s="2">
        <f>ROUND(+SUM('X-Ray'!Q145:R145),0)</f>
        <v>54042584</v>
      </c>
      <c r="H50" s="2">
        <f>ROUND(+'X-Ray'!F145,0)</f>
        <v>372553</v>
      </c>
      <c r="I50" s="7">
        <f t="shared" si="1"/>
        <v>145.06</v>
      </c>
      <c r="J50" s="7"/>
      <c r="K50" s="8">
        <f t="shared" si="2"/>
        <v>0.1108</v>
      </c>
    </row>
    <row r="51" spans="2:11" ht="12">
      <c r="B51">
        <f>+'X-Ray'!A46</f>
        <v>129</v>
      </c>
      <c r="C51" t="str">
        <f>+'X-Ray'!B46</f>
        <v>QUINCY VALLEY MEDICAL CENTER</v>
      </c>
      <c r="D51" s="2">
        <f>ROUND(+SUM('X-Ray'!Q46:R46),0)</f>
        <v>1228504</v>
      </c>
      <c r="E51" s="2">
        <f>ROUND(+'X-Ray'!F46,0)</f>
        <v>3800</v>
      </c>
      <c r="F51" s="7">
        <f t="shared" si="0"/>
        <v>323.29</v>
      </c>
      <c r="G51" s="2">
        <f>ROUND(+SUM('X-Ray'!Q146:R146),0)</f>
        <v>1220221</v>
      </c>
      <c r="H51" s="2">
        <f>ROUND(+'X-Ray'!F146,0)</f>
        <v>3682</v>
      </c>
      <c r="I51" s="7">
        <f t="shared" si="1"/>
        <v>331.4</v>
      </c>
      <c r="J51" s="7"/>
      <c r="K51" s="8">
        <f t="shared" si="2"/>
        <v>0.0251</v>
      </c>
    </row>
    <row r="52" spans="2:11" ht="12">
      <c r="B52">
        <f>+'X-Ray'!A47</f>
        <v>130</v>
      </c>
      <c r="C52" t="str">
        <f>+'X-Ray'!B47</f>
        <v>NORTHWEST HOSPITAL &amp; MEDICAL CENTER</v>
      </c>
      <c r="D52" s="2">
        <f>ROUND(+SUM('X-Ray'!Q47:R47),0)</f>
        <v>21399530</v>
      </c>
      <c r="E52" s="2">
        <f>ROUND(+'X-Ray'!F47,0)</f>
        <v>92514</v>
      </c>
      <c r="F52" s="7">
        <f t="shared" si="0"/>
        <v>231.31</v>
      </c>
      <c r="G52" s="2">
        <f>ROUND(+SUM('X-Ray'!Q147:R147),0)</f>
        <v>21698192</v>
      </c>
      <c r="H52" s="2">
        <f>ROUND(+'X-Ray'!F147,0)</f>
        <v>92270</v>
      </c>
      <c r="I52" s="7">
        <f t="shared" si="1"/>
        <v>235.16</v>
      </c>
      <c r="J52" s="7"/>
      <c r="K52" s="8">
        <f t="shared" si="2"/>
        <v>0.0166</v>
      </c>
    </row>
    <row r="53" spans="2:11" ht="12">
      <c r="B53">
        <f>+'X-Ray'!A48</f>
        <v>131</v>
      </c>
      <c r="C53" t="str">
        <f>+'X-Ray'!B48</f>
        <v>OVERLAKE HOSPITAL MEDICAL CENTER</v>
      </c>
      <c r="D53" s="2">
        <f>ROUND(+SUM('X-Ray'!Q48:R48),0)</f>
        <v>9353389</v>
      </c>
      <c r="E53" s="2">
        <f>ROUND(+'X-Ray'!F48,0)</f>
        <v>124916</v>
      </c>
      <c r="F53" s="7">
        <f t="shared" si="0"/>
        <v>74.88</v>
      </c>
      <c r="G53" s="2">
        <f>ROUND(+SUM('X-Ray'!Q148:R148),0)</f>
        <v>9742908</v>
      </c>
      <c r="H53" s="2">
        <f>ROUND(+'X-Ray'!F148,0)</f>
        <v>135985</v>
      </c>
      <c r="I53" s="7">
        <f t="shared" si="1"/>
        <v>71.65</v>
      </c>
      <c r="J53" s="7"/>
      <c r="K53" s="8">
        <f t="shared" si="2"/>
        <v>-0.0431</v>
      </c>
    </row>
    <row r="54" spans="2:11" ht="12">
      <c r="B54">
        <f>+'X-Ray'!A49</f>
        <v>132</v>
      </c>
      <c r="C54" t="str">
        <f>+'X-Ray'!B49</f>
        <v>SAINT CLARE HOSPITAL</v>
      </c>
      <c r="D54" s="2">
        <f>ROUND(+SUM('X-Ray'!Q49:R49),0)</f>
        <v>12760232</v>
      </c>
      <c r="E54" s="2">
        <f>ROUND(+'X-Ray'!F49,0)</f>
        <v>123352</v>
      </c>
      <c r="F54" s="7">
        <f t="shared" si="0"/>
        <v>103.45</v>
      </c>
      <c r="G54" s="2">
        <f>ROUND(+SUM('X-Ray'!Q149:R149),0)</f>
        <v>13468660</v>
      </c>
      <c r="H54" s="2">
        <f>ROUND(+'X-Ray'!F149,0)</f>
        <v>153341</v>
      </c>
      <c r="I54" s="7">
        <f t="shared" si="1"/>
        <v>87.83</v>
      </c>
      <c r="J54" s="7"/>
      <c r="K54" s="8">
        <f t="shared" si="2"/>
        <v>-0.151</v>
      </c>
    </row>
    <row r="55" spans="2:11" ht="12">
      <c r="B55">
        <f>+'X-Ray'!A50</f>
        <v>134</v>
      </c>
      <c r="C55" t="str">
        <f>+'X-Ray'!B50</f>
        <v>ISLAND HOSPITAL</v>
      </c>
      <c r="D55" s="2">
        <f>ROUND(+SUM('X-Ray'!Q50:R50),0)</f>
        <v>5233421</v>
      </c>
      <c r="E55" s="2">
        <f>ROUND(+'X-Ray'!F50,0)</f>
        <v>34805</v>
      </c>
      <c r="F55" s="7">
        <f t="shared" si="0"/>
        <v>150.36</v>
      </c>
      <c r="G55" s="2">
        <f>ROUND(+SUM('X-Ray'!Q150:R150),0)</f>
        <v>4906219</v>
      </c>
      <c r="H55" s="2">
        <f>ROUND(+'X-Ray'!F150,0)</f>
        <v>33646</v>
      </c>
      <c r="I55" s="7">
        <f t="shared" si="1"/>
        <v>145.82</v>
      </c>
      <c r="J55" s="7"/>
      <c r="K55" s="8">
        <f t="shared" si="2"/>
        <v>-0.0302</v>
      </c>
    </row>
    <row r="56" spans="2:11" ht="12">
      <c r="B56">
        <f>+'X-Ray'!A51</f>
        <v>137</v>
      </c>
      <c r="C56" t="str">
        <f>+'X-Ray'!B51</f>
        <v>LINCOLN HOSPITAL</v>
      </c>
      <c r="D56" s="2">
        <f>ROUND(+SUM('X-Ray'!Q51:R51),0)</f>
        <v>876855</v>
      </c>
      <c r="E56" s="2">
        <f>ROUND(+'X-Ray'!F51,0)</f>
        <v>2503</v>
      </c>
      <c r="F56" s="7">
        <f t="shared" si="0"/>
        <v>350.32</v>
      </c>
      <c r="G56" s="2">
        <f>ROUND(+SUM('X-Ray'!Q151:R151),0)</f>
        <v>896135</v>
      </c>
      <c r="H56" s="2">
        <f>ROUND(+'X-Ray'!F151,0)</f>
        <v>0</v>
      </c>
      <c r="I56" s="7">
        <f t="shared" si="1"/>
      </c>
      <c r="J56" s="7"/>
      <c r="K56" s="8">
        <f t="shared" si="2"/>
      </c>
    </row>
    <row r="57" spans="2:11" ht="12">
      <c r="B57">
        <f>+'X-Ray'!A52</f>
        <v>138</v>
      </c>
      <c r="C57" t="str">
        <f>+'X-Ray'!B52</f>
        <v>SWEDISH EDMONDS</v>
      </c>
      <c r="D57" s="2">
        <f>ROUND(+SUM('X-Ray'!Q52:R52),0)</f>
        <v>12662670</v>
      </c>
      <c r="E57" s="2">
        <f>ROUND(+'X-Ray'!F52,0)</f>
        <v>31286</v>
      </c>
      <c r="F57" s="7">
        <f t="shared" si="0"/>
        <v>404.74</v>
      </c>
      <c r="G57" s="2">
        <f>ROUND(+SUM('X-Ray'!Q152:R152),0)</f>
        <v>12754729</v>
      </c>
      <c r="H57" s="2">
        <f>ROUND(+'X-Ray'!F152,0)</f>
        <v>84457</v>
      </c>
      <c r="I57" s="7">
        <f t="shared" si="1"/>
        <v>151.02</v>
      </c>
      <c r="J57" s="7"/>
      <c r="K57" s="8">
        <f t="shared" si="2"/>
        <v>-0.6269</v>
      </c>
    </row>
    <row r="58" spans="2:11" ht="12">
      <c r="B58">
        <f>+'X-Ray'!A53</f>
        <v>139</v>
      </c>
      <c r="C58" t="str">
        <f>+'X-Ray'!B53</f>
        <v>PROVIDENCE HOLY FAMILY HOSPITAL</v>
      </c>
      <c r="D58" s="2">
        <f>ROUND(+SUM('X-Ray'!Q53:R53),0)</f>
        <v>14378535</v>
      </c>
      <c r="E58" s="2">
        <f>ROUND(+'X-Ray'!F53,0)</f>
        <v>220395</v>
      </c>
      <c r="F58" s="7">
        <f t="shared" si="0"/>
        <v>65.24</v>
      </c>
      <c r="G58" s="2">
        <f>ROUND(+SUM('X-Ray'!Q153:R153),0)</f>
        <v>15382399</v>
      </c>
      <c r="H58" s="2">
        <f>ROUND(+'X-Ray'!F153,0)</f>
        <v>228795</v>
      </c>
      <c r="I58" s="7">
        <f t="shared" si="1"/>
        <v>67.23</v>
      </c>
      <c r="J58" s="7"/>
      <c r="K58" s="8">
        <f t="shared" si="2"/>
        <v>0.0305</v>
      </c>
    </row>
    <row r="59" spans="2:11" ht="12">
      <c r="B59">
        <f>+'X-Ray'!A54</f>
        <v>140</v>
      </c>
      <c r="C59" t="str">
        <f>+'X-Ray'!B54</f>
        <v>KITTITAS VALLEY HOSPITAL</v>
      </c>
      <c r="D59" s="2">
        <f>ROUND(+SUM('X-Ray'!Q54:R54),0)</f>
        <v>3707379</v>
      </c>
      <c r="E59" s="2">
        <f>ROUND(+'X-Ray'!F54,0)</f>
        <v>232151</v>
      </c>
      <c r="F59" s="7">
        <f t="shared" si="0"/>
        <v>15.97</v>
      </c>
      <c r="G59" s="2">
        <f>ROUND(+SUM('X-Ray'!Q154:R154),0)</f>
        <v>4005051</v>
      </c>
      <c r="H59" s="2">
        <f>ROUND(+'X-Ray'!F154,0)</f>
        <v>252532</v>
      </c>
      <c r="I59" s="7">
        <f t="shared" si="1"/>
        <v>15.86</v>
      </c>
      <c r="J59" s="7"/>
      <c r="K59" s="8">
        <f t="shared" si="2"/>
        <v>-0.0069</v>
      </c>
    </row>
    <row r="60" spans="2:11" ht="12">
      <c r="B60">
        <f>+'X-Ray'!A55</f>
        <v>141</v>
      </c>
      <c r="C60" t="str">
        <f>+'X-Ray'!B55</f>
        <v>DAYTON GENERAL HOSPITAL</v>
      </c>
      <c r="D60" s="2">
        <f>ROUND(+SUM('X-Ray'!Q55:R55),0)</f>
        <v>322225</v>
      </c>
      <c r="E60" s="2">
        <f>ROUND(+'X-Ray'!F55,0)</f>
        <v>2636</v>
      </c>
      <c r="F60" s="7">
        <f t="shared" si="0"/>
        <v>122.24</v>
      </c>
      <c r="G60" s="2">
        <f>ROUND(+SUM('X-Ray'!Q155:R155),0)</f>
        <v>0</v>
      </c>
      <c r="H60" s="2">
        <f>ROUND(+'X-Ray'!F155,0)</f>
        <v>0</v>
      </c>
      <c r="I60" s="7">
        <f t="shared" si="1"/>
      </c>
      <c r="J60" s="7"/>
      <c r="K60" s="8">
        <f t="shared" si="2"/>
      </c>
    </row>
    <row r="61" spans="2:11" ht="12">
      <c r="B61">
        <f>+'X-Ray'!A56</f>
        <v>142</v>
      </c>
      <c r="C61" t="str">
        <f>+'X-Ray'!B56</f>
        <v>HARRISON MEDICAL CENTER</v>
      </c>
      <c r="D61" s="2">
        <f>ROUND(+SUM('X-Ray'!Q56:R56),0)</f>
        <v>15959001</v>
      </c>
      <c r="E61" s="2">
        <f>ROUND(+'X-Ray'!F56,0)</f>
        <v>20667081</v>
      </c>
      <c r="F61" s="7">
        <f t="shared" si="0"/>
        <v>0.77</v>
      </c>
      <c r="G61" s="2">
        <f>ROUND(+SUM('X-Ray'!Q156:R156),0)</f>
        <v>17491878</v>
      </c>
      <c r="H61" s="2">
        <f>ROUND(+'X-Ray'!F156,0)</f>
        <v>22551095</v>
      </c>
      <c r="I61" s="7">
        <f t="shared" si="1"/>
        <v>0.78</v>
      </c>
      <c r="J61" s="7"/>
      <c r="K61" s="8">
        <f t="shared" si="2"/>
        <v>0.013</v>
      </c>
    </row>
    <row r="62" spans="2:11" ht="12">
      <c r="B62">
        <f>+'X-Ray'!A57</f>
        <v>145</v>
      </c>
      <c r="C62" t="str">
        <f>+'X-Ray'!B57</f>
        <v>PEACEHEALTH SAINT JOSEPH HOSPITAL</v>
      </c>
      <c r="D62" s="2">
        <f>ROUND(+SUM('X-Ray'!Q57:R57),0)</f>
        <v>35803244</v>
      </c>
      <c r="E62" s="2">
        <f>ROUND(+'X-Ray'!F57,0)</f>
        <v>272802</v>
      </c>
      <c r="F62" s="7">
        <f t="shared" si="0"/>
        <v>131.24</v>
      </c>
      <c r="G62" s="2">
        <f>ROUND(+SUM('X-Ray'!Q157:R157),0)</f>
        <v>34042345</v>
      </c>
      <c r="H62" s="2">
        <f>ROUND(+'X-Ray'!F157,0)</f>
        <v>258229</v>
      </c>
      <c r="I62" s="7">
        <f t="shared" si="1"/>
        <v>131.83</v>
      </c>
      <c r="J62" s="7"/>
      <c r="K62" s="8">
        <f t="shared" si="2"/>
        <v>0.0045</v>
      </c>
    </row>
    <row r="63" spans="2:11" ht="12">
      <c r="B63">
        <f>+'X-Ray'!A58</f>
        <v>147</v>
      </c>
      <c r="C63" t="str">
        <f>+'X-Ray'!B58</f>
        <v>MID VALLEY HOSPITAL</v>
      </c>
      <c r="D63" s="2">
        <f>ROUND(+SUM('X-Ray'!Q58:R58),0)</f>
        <v>3230371</v>
      </c>
      <c r="E63" s="2">
        <f>ROUND(+'X-Ray'!F58,0)</f>
        <v>145223</v>
      </c>
      <c r="F63" s="7">
        <f t="shared" si="0"/>
        <v>22.24</v>
      </c>
      <c r="G63" s="2">
        <f>ROUND(+SUM('X-Ray'!Q158:R158),0)</f>
        <v>3940660</v>
      </c>
      <c r="H63" s="2">
        <f>ROUND(+'X-Ray'!F158,0)</f>
        <v>22454</v>
      </c>
      <c r="I63" s="7">
        <f t="shared" si="1"/>
        <v>175.5</v>
      </c>
      <c r="J63" s="7"/>
      <c r="K63" s="8">
        <f t="shared" si="2"/>
        <v>6.8912</v>
      </c>
    </row>
    <row r="64" spans="2:11" ht="12">
      <c r="B64">
        <f>+'X-Ray'!A59</f>
        <v>148</v>
      </c>
      <c r="C64" t="str">
        <f>+'X-Ray'!B59</f>
        <v>KINDRED HOSPITAL - SEATTLE</v>
      </c>
      <c r="D64" s="2">
        <f>ROUND(+SUM('X-Ray'!Q59:R59),0)</f>
        <v>391147</v>
      </c>
      <c r="E64" s="2">
        <f>ROUND(+'X-Ray'!F59,0)</f>
        <v>1548</v>
      </c>
      <c r="F64" s="7">
        <f t="shared" si="0"/>
        <v>252.68</v>
      </c>
      <c r="G64" s="2">
        <f>ROUND(+SUM('X-Ray'!Q159:R159),0)</f>
        <v>472890</v>
      </c>
      <c r="H64" s="2">
        <f>ROUND(+'X-Ray'!F159,0)</f>
        <v>1695</v>
      </c>
      <c r="I64" s="7">
        <f t="shared" si="1"/>
        <v>278.99</v>
      </c>
      <c r="J64" s="7"/>
      <c r="K64" s="8">
        <f t="shared" si="2"/>
        <v>0.1041</v>
      </c>
    </row>
    <row r="65" spans="2:11" ht="12">
      <c r="B65">
        <f>+'X-Ray'!A60</f>
        <v>150</v>
      </c>
      <c r="C65" t="str">
        <f>+'X-Ray'!B60</f>
        <v>COULEE COMMUNITY HOSPITAL</v>
      </c>
      <c r="D65" s="2">
        <f>ROUND(+SUM('X-Ray'!Q60:R60),0)</f>
        <v>1367508</v>
      </c>
      <c r="E65" s="2">
        <f>ROUND(+'X-Ray'!F60,0)</f>
        <v>5233</v>
      </c>
      <c r="F65" s="7">
        <f t="shared" si="0"/>
        <v>261.32</v>
      </c>
      <c r="G65" s="2">
        <f>ROUND(+SUM('X-Ray'!Q160:R160),0)</f>
        <v>1557358</v>
      </c>
      <c r="H65" s="2">
        <f>ROUND(+'X-Ray'!F160,0)</f>
        <v>5283</v>
      </c>
      <c r="I65" s="7">
        <f t="shared" si="1"/>
        <v>294.79</v>
      </c>
      <c r="J65" s="7"/>
      <c r="K65" s="8">
        <f t="shared" si="2"/>
        <v>0.1281</v>
      </c>
    </row>
    <row r="66" spans="2:11" ht="12">
      <c r="B66">
        <f>+'X-Ray'!A61</f>
        <v>152</v>
      </c>
      <c r="C66" t="str">
        <f>+'X-Ray'!B61</f>
        <v>MASON GENERAL HOSPITAL</v>
      </c>
      <c r="D66" s="2">
        <f>ROUND(+SUM('X-Ray'!Q61:R61),0)</f>
        <v>4484415</v>
      </c>
      <c r="E66" s="2">
        <f>ROUND(+'X-Ray'!F61,0)</f>
        <v>26286</v>
      </c>
      <c r="F66" s="7">
        <f t="shared" si="0"/>
        <v>170.6</v>
      </c>
      <c r="G66" s="2">
        <f>ROUND(+SUM('X-Ray'!Q161:R161),0)</f>
        <v>4665946</v>
      </c>
      <c r="H66" s="2">
        <f>ROUND(+'X-Ray'!F161,0)</f>
        <v>23168</v>
      </c>
      <c r="I66" s="7">
        <f t="shared" si="1"/>
        <v>201.4</v>
      </c>
      <c r="J66" s="7"/>
      <c r="K66" s="8">
        <f t="shared" si="2"/>
        <v>0.1805</v>
      </c>
    </row>
    <row r="67" spans="2:11" ht="12">
      <c r="B67">
        <f>+'X-Ray'!A62</f>
        <v>153</v>
      </c>
      <c r="C67" t="str">
        <f>+'X-Ray'!B62</f>
        <v>WHITMAN HOSPITAL AND MEDICAL CENTER</v>
      </c>
      <c r="D67" s="2">
        <f>ROUND(+SUM('X-Ray'!Q62:R62),0)</f>
        <v>1926656</v>
      </c>
      <c r="E67" s="2">
        <f>ROUND(+'X-Ray'!F62,0)</f>
        <v>35397</v>
      </c>
      <c r="F67" s="7">
        <f t="shared" si="0"/>
        <v>54.43</v>
      </c>
      <c r="G67" s="2">
        <f>ROUND(+SUM('X-Ray'!Q162:R162),0)</f>
        <v>2028156</v>
      </c>
      <c r="H67" s="2">
        <f>ROUND(+'X-Ray'!F162,0)</f>
        <v>38725</v>
      </c>
      <c r="I67" s="7">
        <f t="shared" si="1"/>
        <v>52.37</v>
      </c>
      <c r="J67" s="7"/>
      <c r="K67" s="8">
        <f t="shared" si="2"/>
        <v>-0.0378</v>
      </c>
    </row>
    <row r="68" spans="2:11" ht="12">
      <c r="B68">
        <f>+'X-Ray'!A63</f>
        <v>155</v>
      </c>
      <c r="C68" t="str">
        <f>+'X-Ray'!B63</f>
        <v>VALLEY MEDICAL CENTER</v>
      </c>
      <c r="D68" s="2">
        <f>ROUND(+SUM('X-Ray'!Q63:R63),0)</f>
        <v>29031037</v>
      </c>
      <c r="E68" s="2">
        <f>ROUND(+'X-Ray'!F63,0)</f>
        <v>258435</v>
      </c>
      <c r="F68" s="7">
        <f t="shared" si="0"/>
        <v>112.33</v>
      </c>
      <c r="G68" s="2">
        <f>ROUND(+SUM('X-Ray'!Q163:R163),0)</f>
        <v>29082549</v>
      </c>
      <c r="H68" s="2">
        <f>ROUND(+'X-Ray'!F163,0)</f>
        <v>261775</v>
      </c>
      <c r="I68" s="7">
        <f t="shared" si="1"/>
        <v>111.1</v>
      </c>
      <c r="J68" s="7"/>
      <c r="K68" s="8">
        <f t="shared" si="2"/>
        <v>-0.0109</v>
      </c>
    </row>
    <row r="69" spans="2:11" ht="12">
      <c r="B69">
        <f>+'X-Ray'!A64</f>
        <v>156</v>
      </c>
      <c r="C69" t="str">
        <f>+'X-Ray'!B64</f>
        <v>WHIDBEY GENERAL HOSPITAL</v>
      </c>
      <c r="D69" s="2">
        <f>ROUND(+SUM('X-Ray'!Q64:R64),0)</f>
        <v>3935924</v>
      </c>
      <c r="E69" s="2">
        <f>ROUND(+'X-Ray'!F64,0)</f>
        <v>23502</v>
      </c>
      <c r="F69" s="7">
        <f t="shared" si="0"/>
        <v>167.47</v>
      </c>
      <c r="G69" s="2">
        <f>ROUND(+SUM('X-Ray'!Q164:R164),0)</f>
        <v>3797043</v>
      </c>
      <c r="H69" s="2">
        <f>ROUND(+'X-Ray'!F164,0)</f>
        <v>23981</v>
      </c>
      <c r="I69" s="7">
        <f t="shared" si="1"/>
        <v>158.34</v>
      </c>
      <c r="J69" s="7"/>
      <c r="K69" s="8">
        <f t="shared" si="2"/>
        <v>-0.0545</v>
      </c>
    </row>
    <row r="70" spans="2:11" ht="12">
      <c r="B70">
        <f>+'X-Ray'!A65</f>
        <v>157</v>
      </c>
      <c r="C70" t="str">
        <f>+'X-Ray'!B65</f>
        <v>SAINT LUKES REHABILIATION INSTITUTE</v>
      </c>
      <c r="D70" s="2">
        <f>ROUND(+SUM('X-Ray'!Q65:R65),0)</f>
        <v>18155</v>
      </c>
      <c r="E70" s="2">
        <f>ROUND(+'X-Ray'!F65,0)</f>
        <v>0</v>
      </c>
      <c r="F70" s="7">
        <f t="shared" si="0"/>
      </c>
      <c r="G70" s="2">
        <f>ROUND(+SUM('X-Ray'!Q165:R165),0)</f>
        <v>14949</v>
      </c>
      <c r="H70" s="2">
        <f>ROUND(+'X-Ray'!F165,0)</f>
        <v>0</v>
      </c>
      <c r="I70" s="7">
        <f t="shared" si="1"/>
      </c>
      <c r="J70" s="7"/>
      <c r="K70" s="8">
        <f t="shared" si="2"/>
      </c>
    </row>
    <row r="71" spans="2:11" ht="12">
      <c r="B71">
        <f>+'X-Ray'!A66</f>
        <v>158</v>
      </c>
      <c r="C71" t="str">
        <f>+'X-Ray'!B66</f>
        <v>CASCADE MEDICAL CENTER</v>
      </c>
      <c r="D71" s="2">
        <f>ROUND(+SUM('X-Ray'!Q66:R66),0)</f>
        <v>514161</v>
      </c>
      <c r="E71" s="2">
        <f>ROUND(+'X-Ray'!F66,0)</f>
        <v>2814</v>
      </c>
      <c r="F71" s="7">
        <f t="shared" si="0"/>
        <v>182.72</v>
      </c>
      <c r="G71" s="2">
        <f>ROUND(+SUM('X-Ray'!Q166:R166),0)</f>
        <v>529351</v>
      </c>
      <c r="H71" s="2">
        <f>ROUND(+'X-Ray'!F166,0)</f>
        <v>2974</v>
      </c>
      <c r="I71" s="7">
        <f t="shared" si="1"/>
        <v>177.99</v>
      </c>
      <c r="J71" s="7"/>
      <c r="K71" s="8">
        <f t="shared" si="2"/>
        <v>-0.0259</v>
      </c>
    </row>
    <row r="72" spans="2:11" ht="12">
      <c r="B72">
        <f>+'X-Ray'!A67</f>
        <v>159</v>
      </c>
      <c r="C72" t="str">
        <f>+'X-Ray'!B67</f>
        <v>PROVIDENCE SAINT PETER HOSPITAL</v>
      </c>
      <c r="D72" s="2">
        <f>ROUND(+SUM('X-Ray'!Q67:R67),0)</f>
        <v>17050858</v>
      </c>
      <c r="E72" s="2">
        <f>ROUND(+'X-Ray'!F67,0)</f>
        <v>572595</v>
      </c>
      <c r="F72" s="7">
        <f t="shared" si="0"/>
        <v>29.78</v>
      </c>
      <c r="G72" s="2">
        <f>ROUND(+SUM('X-Ray'!Q167:R167),0)</f>
        <v>18505631</v>
      </c>
      <c r="H72" s="2">
        <f>ROUND(+'X-Ray'!F167,0)</f>
        <v>137639</v>
      </c>
      <c r="I72" s="7">
        <f t="shared" si="1"/>
        <v>134.45</v>
      </c>
      <c r="J72" s="7"/>
      <c r="K72" s="8">
        <f t="shared" si="2"/>
        <v>3.5148</v>
      </c>
    </row>
    <row r="73" spans="2:11" ht="12">
      <c r="B73">
        <f>+'X-Ray'!A68</f>
        <v>161</v>
      </c>
      <c r="C73" t="str">
        <f>+'X-Ray'!B68</f>
        <v>KADLEC REGIONAL MEDICAL CENTER</v>
      </c>
      <c r="D73" s="2">
        <f>ROUND(+SUM('X-Ray'!Q68:R68),0)</f>
        <v>25999374</v>
      </c>
      <c r="E73" s="2">
        <f>ROUND(+'X-Ray'!F68,0)</f>
        <v>109694</v>
      </c>
      <c r="F73" s="7">
        <f t="shared" si="0"/>
        <v>237.02</v>
      </c>
      <c r="G73" s="2">
        <f>ROUND(+SUM('X-Ray'!Q168:R168),0)</f>
        <v>29096212</v>
      </c>
      <c r="H73" s="2">
        <f>ROUND(+'X-Ray'!F168,0)</f>
        <v>111399</v>
      </c>
      <c r="I73" s="7">
        <f t="shared" si="1"/>
        <v>261.19</v>
      </c>
      <c r="J73" s="7"/>
      <c r="K73" s="8">
        <f t="shared" si="2"/>
        <v>0.102</v>
      </c>
    </row>
    <row r="74" spans="2:11" ht="12">
      <c r="B74">
        <f>+'X-Ray'!A69</f>
        <v>162</v>
      </c>
      <c r="C74" t="str">
        <f>+'X-Ray'!B69</f>
        <v>PROVIDENCE SACRED HEART MEDICAL CENTER</v>
      </c>
      <c r="D74" s="2">
        <f>ROUND(+SUM('X-Ray'!Q69:R69),0)</f>
        <v>44884146</v>
      </c>
      <c r="E74" s="2">
        <f>ROUND(+'X-Ray'!F69,0)</f>
        <v>218313</v>
      </c>
      <c r="F74" s="7">
        <f t="shared" si="0"/>
        <v>205.6</v>
      </c>
      <c r="G74" s="2">
        <f>ROUND(+SUM('X-Ray'!Q169:R169),0)</f>
        <v>25541128</v>
      </c>
      <c r="H74" s="2">
        <f>ROUND(+'X-Ray'!F169,0)</f>
        <v>185917</v>
      </c>
      <c r="I74" s="7">
        <f t="shared" si="1"/>
        <v>137.38</v>
      </c>
      <c r="J74" s="7"/>
      <c r="K74" s="8">
        <f t="shared" si="2"/>
        <v>-0.3318</v>
      </c>
    </row>
    <row r="75" spans="2:11" ht="12">
      <c r="B75">
        <f>+'X-Ray'!A70</f>
        <v>164</v>
      </c>
      <c r="C75" t="str">
        <f>+'X-Ray'!B70</f>
        <v>EVERGREEN HOSPITAL MEDICAL CENTER</v>
      </c>
      <c r="D75" s="2">
        <f>ROUND(+SUM('X-Ray'!Q70:R70),0)</f>
        <v>31677563</v>
      </c>
      <c r="E75" s="2">
        <f>ROUND(+'X-Ray'!F70,0)</f>
        <v>296621</v>
      </c>
      <c r="F75" s="7">
        <f aca="true" t="shared" si="3" ref="F75:F106">IF(D75=0,"",IF(E75=0,"",ROUND(D75/E75,2)))</f>
        <v>106.79</v>
      </c>
      <c r="G75" s="2">
        <f>ROUND(+SUM('X-Ray'!Q170:R170),0)</f>
        <v>32608669</v>
      </c>
      <c r="H75" s="2">
        <f>ROUND(+'X-Ray'!F170,0)</f>
        <v>297138</v>
      </c>
      <c r="I75" s="7">
        <f aca="true" t="shared" si="4" ref="I75:I106">IF(G75=0,"",IF(H75=0,"",ROUND(G75/H75,2)))</f>
        <v>109.74</v>
      </c>
      <c r="J75" s="7"/>
      <c r="K75" s="8">
        <f aca="true" t="shared" si="5" ref="K75:K106">IF(D75=0,"",IF(E75=0,"",IF(G75=0,"",IF(H75=0,"",ROUND(I75/F75-1,4)))))</f>
        <v>0.0276</v>
      </c>
    </row>
    <row r="76" spans="2:11" ht="12">
      <c r="B76">
        <f>+'X-Ray'!A71</f>
        <v>165</v>
      </c>
      <c r="C76" t="str">
        <f>+'X-Ray'!B71</f>
        <v>LAKE CHELAN COMMUNITY HOSPITAL</v>
      </c>
      <c r="D76" s="2">
        <f>ROUND(+SUM('X-Ray'!Q71:R71),0)</f>
        <v>1674769</v>
      </c>
      <c r="E76" s="2">
        <f>ROUND(+'X-Ray'!F71,0)</f>
        <v>4774</v>
      </c>
      <c r="F76" s="7">
        <f t="shared" si="3"/>
        <v>350.81</v>
      </c>
      <c r="G76" s="2">
        <f>ROUND(+SUM('X-Ray'!Q171:R171),0)</f>
        <v>1788349</v>
      </c>
      <c r="H76" s="2">
        <f>ROUND(+'X-Ray'!F171,0)</f>
        <v>4322</v>
      </c>
      <c r="I76" s="7">
        <f t="shared" si="4"/>
        <v>413.78</v>
      </c>
      <c r="J76" s="7"/>
      <c r="K76" s="8">
        <f t="shared" si="5"/>
        <v>0.1795</v>
      </c>
    </row>
    <row r="77" spans="2:11" ht="12">
      <c r="B77">
        <f>+'X-Ray'!A72</f>
        <v>167</v>
      </c>
      <c r="C77" t="str">
        <f>+'X-Ray'!B72</f>
        <v>FERRY COUNTY MEMORIAL HOSPITAL</v>
      </c>
      <c r="D77" s="2">
        <f>ROUND(+SUM('X-Ray'!Q72:R72),0)</f>
        <v>730145</v>
      </c>
      <c r="E77" s="2">
        <f>ROUND(+'X-Ray'!F72,0)</f>
        <v>10480</v>
      </c>
      <c r="F77" s="7">
        <f t="shared" si="3"/>
        <v>69.67</v>
      </c>
      <c r="G77" s="2">
        <f>ROUND(+SUM('X-Ray'!Q172:R172),0)</f>
        <v>798236</v>
      </c>
      <c r="H77" s="2">
        <f>ROUND(+'X-Ray'!F172,0)</f>
        <v>10276</v>
      </c>
      <c r="I77" s="7">
        <f t="shared" si="4"/>
        <v>77.68</v>
      </c>
      <c r="J77" s="7"/>
      <c r="K77" s="8">
        <f t="shared" si="5"/>
        <v>0.115</v>
      </c>
    </row>
    <row r="78" spans="2:11" ht="12">
      <c r="B78">
        <f>+'X-Ray'!A73</f>
        <v>168</v>
      </c>
      <c r="C78" t="str">
        <f>+'X-Ray'!B73</f>
        <v>CENTRAL WASHINGTON HOSPITAL</v>
      </c>
      <c r="D78" s="2">
        <f>ROUND(+SUM('X-Ray'!Q73:R73),0)</f>
        <v>9895016</v>
      </c>
      <c r="E78" s="2">
        <f>ROUND(+'X-Ray'!F73,0)</f>
        <v>59615</v>
      </c>
      <c r="F78" s="7">
        <f t="shared" si="3"/>
        <v>165.98</v>
      </c>
      <c r="G78" s="2">
        <f>ROUND(+SUM('X-Ray'!Q173:R173),0)</f>
        <v>10469826</v>
      </c>
      <c r="H78" s="2">
        <f>ROUND(+'X-Ray'!F173,0)</f>
        <v>63992</v>
      </c>
      <c r="I78" s="7">
        <f t="shared" si="4"/>
        <v>163.61</v>
      </c>
      <c r="J78" s="7"/>
      <c r="K78" s="8">
        <f t="shared" si="5"/>
        <v>-0.0143</v>
      </c>
    </row>
    <row r="79" spans="2:11" ht="12">
      <c r="B79">
        <f>+'X-Ray'!A74</f>
        <v>169</v>
      </c>
      <c r="C79" t="str">
        <f>+'X-Ray'!B74</f>
        <v>GROUP HEALTH EASTSIDE</v>
      </c>
      <c r="D79" s="2">
        <f>ROUND(+SUM('X-Ray'!Q74:R74),0)</f>
        <v>2101957</v>
      </c>
      <c r="E79" s="2">
        <f>ROUND(+'X-Ray'!F74,0)</f>
        <v>2389</v>
      </c>
      <c r="F79" s="7">
        <f t="shared" si="3"/>
        <v>879.85</v>
      </c>
      <c r="G79" s="2">
        <f>ROUND(+SUM('X-Ray'!Q174:R174),0)</f>
        <v>0</v>
      </c>
      <c r="H79" s="2">
        <f>ROUND(+'X-Ray'!F174,0)</f>
        <v>0</v>
      </c>
      <c r="I79" s="7">
        <f t="shared" si="4"/>
      </c>
      <c r="J79" s="7"/>
      <c r="K79" s="8">
        <f t="shared" si="5"/>
      </c>
    </row>
    <row r="80" spans="2:11" ht="12">
      <c r="B80">
        <f>+'X-Ray'!A75</f>
        <v>170</v>
      </c>
      <c r="C80" t="str">
        <f>+'X-Ray'!B75</f>
        <v>SOUTHWEST WASHINGTON MEDICAL CENTER</v>
      </c>
      <c r="D80" s="2">
        <f>ROUND(+SUM('X-Ray'!Q75:R75),0)</f>
        <v>37943496</v>
      </c>
      <c r="E80" s="2">
        <f>ROUND(+'X-Ray'!F75,0)</f>
        <v>287297</v>
      </c>
      <c r="F80" s="7">
        <f t="shared" si="3"/>
        <v>132.07</v>
      </c>
      <c r="G80" s="2">
        <f>ROUND(+SUM('X-Ray'!Q175:R175),0)</f>
        <v>39899503</v>
      </c>
      <c r="H80" s="2">
        <f>ROUND(+'X-Ray'!F175,0)</f>
        <v>295921</v>
      </c>
      <c r="I80" s="7">
        <f t="shared" si="4"/>
        <v>134.83</v>
      </c>
      <c r="J80" s="7"/>
      <c r="K80" s="8">
        <f t="shared" si="5"/>
        <v>0.0209</v>
      </c>
    </row>
    <row r="81" spans="2:11" ht="12">
      <c r="B81">
        <f>+'X-Ray'!A76</f>
        <v>172</v>
      </c>
      <c r="C81" t="str">
        <f>+'X-Ray'!B76</f>
        <v>PULLMAN REGIONAL HOSPITAL</v>
      </c>
      <c r="D81" s="2">
        <f>ROUND(+SUM('X-Ray'!Q76:R76),0)</f>
        <v>2808277</v>
      </c>
      <c r="E81" s="2">
        <f>ROUND(+'X-Ray'!F76,0)</f>
        <v>18760</v>
      </c>
      <c r="F81" s="7">
        <f t="shared" si="3"/>
        <v>149.69</v>
      </c>
      <c r="G81" s="2">
        <f>ROUND(+SUM('X-Ray'!Q176:R176),0)</f>
        <v>2761875</v>
      </c>
      <c r="H81" s="2">
        <f>ROUND(+'X-Ray'!F176,0)</f>
        <v>19641</v>
      </c>
      <c r="I81" s="7">
        <f t="shared" si="4"/>
        <v>140.62</v>
      </c>
      <c r="J81" s="7"/>
      <c r="K81" s="8">
        <f t="shared" si="5"/>
        <v>-0.0606</v>
      </c>
    </row>
    <row r="82" spans="2:11" ht="12">
      <c r="B82">
        <f>+'X-Ray'!A77</f>
        <v>173</v>
      </c>
      <c r="C82" t="str">
        <f>+'X-Ray'!B77</f>
        <v>MORTON GENERAL HOSPITAL</v>
      </c>
      <c r="D82" s="2">
        <f>ROUND(+SUM('X-Ray'!Q77:R77),0)</f>
        <v>1162811</v>
      </c>
      <c r="E82" s="2">
        <f>ROUND(+'X-Ray'!F77,0)</f>
        <v>3894</v>
      </c>
      <c r="F82" s="7">
        <f t="shared" si="3"/>
        <v>298.62</v>
      </c>
      <c r="G82" s="2">
        <f>ROUND(+SUM('X-Ray'!Q177:R177),0)</f>
        <v>1213871</v>
      </c>
      <c r="H82" s="2">
        <f>ROUND(+'X-Ray'!F177,0)</f>
        <v>0</v>
      </c>
      <c r="I82" s="7">
        <f t="shared" si="4"/>
      </c>
      <c r="J82" s="7"/>
      <c r="K82" s="8">
        <f t="shared" si="5"/>
      </c>
    </row>
    <row r="83" spans="2:11" ht="12">
      <c r="B83">
        <f>+'X-Ray'!A78</f>
        <v>175</v>
      </c>
      <c r="C83" t="str">
        <f>+'X-Ray'!B78</f>
        <v>MARY BRIDGE CHILDRENS HEALTH CENTER</v>
      </c>
      <c r="D83" s="2">
        <f>ROUND(+SUM('X-Ray'!Q78:R78),0)</f>
        <v>5447050</v>
      </c>
      <c r="E83" s="2">
        <f>ROUND(+'X-Ray'!F78,0)</f>
        <v>267558</v>
      </c>
      <c r="F83" s="7">
        <f t="shared" si="3"/>
        <v>20.36</v>
      </c>
      <c r="G83" s="2">
        <f>ROUND(+SUM('X-Ray'!Q178:R178),0)</f>
        <v>5153617</v>
      </c>
      <c r="H83" s="2">
        <f>ROUND(+'X-Ray'!F178,0)</f>
        <v>268246</v>
      </c>
      <c r="I83" s="7">
        <f t="shared" si="4"/>
        <v>19.21</v>
      </c>
      <c r="J83" s="7"/>
      <c r="K83" s="8">
        <f t="shared" si="5"/>
        <v>-0.0565</v>
      </c>
    </row>
    <row r="84" spans="2:11" ht="12">
      <c r="B84">
        <f>+'X-Ray'!A79</f>
        <v>176</v>
      </c>
      <c r="C84" t="str">
        <f>+'X-Ray'!B79</f>
        <v>TACOMA GENERAL ALLENMORE HOSPITAL</v>
      </c>
      <c r="D84" s="2">
        <f>ROUND(+SUM('X-Ray'!Q79:R79),0)</f>
        <v>32966320</v>
      </c>
      <c r="E84" s="2">
        <f>ROUND(+'X-Ray'!F79,0)</f>
        <v>422436</v>
      </c>
      <c r="F84" s="7">
        <f t="shared" si="3"/>
        <v>78.04</v>
      </c>
      <c r="G84" s="2">
        <f>ROUND(+SUM('X-Ray'!Q179:R179),0)</f>
        <v>35673508</v>
      </c>
      <c r="H84" s="2">
        <f>ROUND(+'X-Ray'!F179,0)</f>
        <v>438624</v>
      </c>
      <c r="I84" s="7">
        <f t="shared" si="4"/>
        <v>81.33</v>
      </c>
      <c r="J84" s="7"/>
      <c r="K84" s="8">
        <f t="shared" si="5"/>
        <v>0.0422</v>
      </c>
    </row>
    <row r="85" spans="2:11" ht="12">
      <c r="B85">
        <f>+'X-Ray'!A80</f>
        <v>178</v>
      </c>
      <c r="C85" t="str">
        <f>+'X-Ray'!B80</f>
        <v>DEER PARK HOSPITAL</v>
      </c>
      <c r="D85" s="2">
        <f>ROUND(+SUM('X-Ray'!Q80:R80),0)</f>
        <v>348556</v>
      </c>
      <c r="E85" s="2">
        <f>ROUND(+'X-Ray'!F80,0)</f>
        <v>49</v>
      </c>
      <c r="F85" s="7">
        <f t="shared" si="3"/>
        <v>7113.39</v>
      </c>
      <c r="G85" s="2">
        <f>ROUND(+SUM('X-Ray'!Q180:R180),0)</f>
        <v>0</v>
      </c>
      <c r="H85" s="2">
        <f>ROUND(+'X-Ray'!F180,0)</f>
        <v>0</v>
      </c>
      <c r="I85" s="7">
        <f t="shared" si="4"/>
      </c>
      <c r="J85" s="7"/>
      <c r="K85" s="8">
        <f t="shared" si="5"/>
      </c>
    </row>
    <row r="86" spans="2:11" ht="12">
      <c r="B86">
        <f>+'X-Ray'!A81</f>
        <v>180</v>
      </c>
      <c r="C86" t="str">
        <f>+'X-Ray'!B81</f>
        <v>VALLEY HOSPITAL AND MEDICAL CENTER</v>
      </c>
      <c r="D86" s="2">
        <f>ROUND(+SUM('X-Ray'!Q81:R81),0)</f>
        <v>4004799</v>
      </c>
      <c r="E86" s="2">
        <f>ROUND(+'X-Ray'!F81,0)</f>
        <v>25359</v>
      </c>
      <c r="F86" s="7">
        <f t="shared" si="3"/>
        <v>157.92</v>
      </c>
      <c r="G86" s="2">
        <f>ROUND(+SUM('X-Ray'!Q181:R181),0)</f>
        <v>5630440</v>
      </c>
      <c r="H86" s="2">
        <f>ROUND(+'X-Ray'!F181,0)</f>
        <v>32214</v>
      </c>
      <c r="I86" s="7">
        <f t="shared" si="4"/>
        <v>174.78</v>
      </c>
      <c r="J86" s="7"/>
      <c r="K86" s="8">
        <f t="shared" si="5"/>
        <v>0.1068</v>
      </c>
    </row>
    <row r="87" spans="2:11" ht="12">
      <c r="B87">
        <f>+'X-Ray'!A82</f>
        <v>183</v>
      </c>
      <c r="C87" t="str">
        <f>+'X-Ray'!B82</f>
        <v>AUBURN REGIONAL MEDICAL CENTER</v>
      </c>
      <c r="D87" s="2">
        <f>ROUND(+SUM('X-Ray'!Q82:R82),0)</f>
        <v>8132284</v>
      </c>
      <c r="E87" s="2">
        <f>ROUND(+'X-Ray'!F82,0)</f>
        <v>153529</v>
      </c>
      <c r="F87" s="7">
        <f t="shared" si="3"/>
        <v>52.97</v>
      </c>
      <c r="G87" s="2">
        <f>ROUND(+SUM('X-Ray'!Q182:R182),0)</f>
        <v>8076130</v>
      </c>
      <c r="H87" s="2">
        <f>ROUND(+'X-Ray'!F182,0)</f>
        <v>148035</v>
      </c>
      <c r="I87" s="7">
        <f t="shared" si="4"/>
        <v>54.56</v>
      </c>
      <c r="J87" s="7"/>
      <c r="K87" s="8">
        <f t="shared" si="5"/>
        <v>0.03</v>
      </c>
    </row>
    <row r="88" spans="2:11" ht="12">
      <c r="B88">
        <f>+'X-Ray'!A83</f>
        <v>186</v>
      </c>
      <c r="C88" t="str">
        <f>+'X-Ray'!B83</f>
        <v>MARK REED HOSPITAL</v>
      </c>
      <c r="D88" s="2">
        <f>ROUND(+SUM('X-Ray'!Q83:R83),0)</f>
        <v>843326</v>
      </c>
      <c r="E88" s="2">
        <f>ROUND(+'X-Ray'!F83,0)</f>
        <v>3566</v>
      </c>
      <c r="F88" s="7">
        <f t="shared" si="3"/>
        <v>236.49</v>
      </c>
      <c r="G88" s="2">
        <f>ROUND(+SUM('X-Ray'!Q183:R183),0)</f>
        <v>996931</v>
      </c>
      <c r="H88" s="2">
        <f>ROUND(+'X-Ray'!F183,0)</f>
        <v>3730</v>
      </c>
      <c r="I88" s="7">
        <f t="shared" si="4"/>
        <v>267.27</v>
      </c>
      <c r="J88" s="7"/>
      <c r="K88" s="8">
        <f t="shared" si="5"/>
        <v>0.1302</v>
      </c>
    </row>
    <row r="89" spans="2:11" ht="12">
      <c r="B89">
        <f>+'X-Ray'!A84</f>
        <v>191</v>
      </c>
      <c r="C89" t="str">
        <f>+'X-Ray'!B84</f>
        <v>PROVIDENCE CENTRALIA HOSPITAL</v>
      </c>
      <c r="D89" s="2">
        <f>ROUND(+SUM('X-Ray'!Q84:R84),0)</f>
        <v>5110407</v>
      </c>
      <c r="E89" s="2">
        <f>ROUND(+'X-Ray'!F84,0)</f>
        <v>28050</v>
      </c>
      <c r="F89" s="7">
        <f t="shared" si="3"/>
        <v>182.19</v>
      </c>
      <c r="G89" s="2">
        <f>ROUND(+SUM('X-Ray'!Q184:R184),0)</f>
        <v>6281352</v>
      </c>
      <c r="H89" s="2">
        <f>ROUND(+'X-Ray'!F184,0)</f>
        <v>52279</v>
      </c>
      <c r="I89" s="7">
        <f t="shared" si="4"/>
        <v>120.15</v>
      </c>
      <c r="J89" s="7"/>
      <c r="K89" s="8">
        <f t="shared" si="5"/>
        <v>-0.3405</v>
      </c>
    </row>
    <row r="90" spans="2:11" ht="12">
      <c r="B90">
        <f>+'X-Ray'!A85</f>
        <v>193</v>
      </c>
      <c r="C90" t="str">
        <f>+'X-Ray'!B85</f>
        <v>PROVIDENCE MOUNT CARMEL HOSPITAL</v>
      </c>
      <c r="D90" s="2">
        <f>ROUND(+SUM('X-Ray'!Q85:R85),0)</f>
        <v>4371848</v>
      </c>
      <c r="E90" s="2">
        <f>ROUND(+'X-Ray'!F85,0)</f>
        <v>0</v>
      </c>
      <c r="F90" s="7">
        <f t="shared" si="3"/>
      </c>
      <c r="G90" s="2">
        <f>ROUND(+SUM('X-Ray'!Q185:R185),0)</f>
        <v>4279945</v>
      </c>
      <c r="H90" s="2">
        <f>ROUND(+'X-Ray'!F185,0)</f>
        <v>0</v>
      </c>
      <c r="I90" s="7">
        <f t="shared" si="4"/>
      </c>
      <c r="J90" s="7"/>
      <c r="K90" s="8">
        <f t="shared" si="5"/>
      </c>
    </row>
    <row r="91" spans="2:11" ht="12">
      <c r="B91">
        <f>+'X-Ray'!A86</f>
        <v>194</v>
      </c>
      <c r="C91" t="str">
        <f>+'X-Ray'!B86</f>
        <v>PROVIDENCE SAINT JOSEPHS HOSPITAL</v>
      </c>
      <c r="D91" s="2">
        <f>ROUND(+SUM('X-Ray'!Q86:R86),0)</f>
        <v>1746649</v>
      </c>
      <c r="E91" s="2">
        <f>ROUND(+'X-Ray'!F86,0)</f>
        <v>0</v>
      </c>
      <c r="F91" s="7">
        <f t="shared" si="3"/>
      </c>
      <c r="G91" s="2">
        <f>ROUND(+SUM('X-Ray'!Q186:R186),0)</f>
        <v>2001799</v>
      </c>
      <c r="H91" s="2">
        <f>ROUND(+'X-Ray'!F186,0)</f>
        <v>0</v>
      </c>
      <c r="I91" s="7">
        <f t="shared" si="4"/>
      </c>
      <c r="J91" s="7"/>
      <c r="K91" s="8">
        <f t="shared" si="5"/>
      </c>
    </row>
    <row r="92" spans="2:11" ht="12">
      <c r="B92">
        <f>+'X-Ray'!A87</f>
        <v>195</v>
      </c>
      <c r="C92" t="str">
        <f>+'X-Ray'!B87</f>
        <v>SNOQUALMIE VALLEY HOSPITAL</v>
      </c>
      <c r="D92" s="2">
        <f>ROUND(+SUM('X-Ray'!Q87:R87),0)</f>
        <v>754773</v>
      </c>
      <c r="E92" s="2">
        <f>ROUND(+'X-Ray'!F87,0)</f>
        <v>2326</v>
      </c>
      <c r="F92" s="7">
        <f t="shared" si="3"/>
        <v>324.49</v>
      </c>
      <c r="G92" s="2">
        <f>ROUND(+SUM('X-Ray'!Q187:R187),0)</f>
        <v>1019486</v>
      </c>
      <c r="H92" s="2">
        <f>ROUND(+'X-Ray'!F187,0)</f>
        <v>2566</v>
      </c>
      <c r="I92" s="7">
        <f t="shared" si="4"/>
        <v>397.31</v>
      </c>
      <c r="J92" s="7"/>
      <c r="K92" s="8">
        <f t="shared" si="5"/>
        <v>0.2244</v>
      </c>
    </row>
    <row r="93" spans="2:11" ht="12">
      <c r="B93">
        <f>+'X-Ray'!A88</f>
        <v>197</v>
      </c>
      <c r="C93" t="str">
        <f>+'X-Ray'!B88</f>
        <v>CAPITAL MEDICAL CENTER</v>
      </c>
      <c r="D93" s="2">
        <f>ROUND(+SUM('X-Ray'!Q88:R88),0)</f>
        <v>9552504</v>
      </c>
      <c r="E93" s="2">
        <f>ROUND(+'X-Ray'!F88,0)</f>
        <v>46362</v>
      </c>
      <c r="F93" s="7">
        <f t="shared" si="3"/>
        <v>206.04</v>
      </c>
      <c r="G93" s="2">
        <f>ROUND(+SUM('X-Ray'!Q188:R188),0)</f>
        <v>10766050</v>
      </c>
      <c r="H93" s="2">
        <f>ROUND(+'X-Ray'!F188,0)</f>
        <v>55735</v>
      </c>
      <c r="I93" s="7">
        <f t="shared" si="4"/>
        <v>193.16</v>
      </c>
      <c r="J93" s="7"/>
      <c r="K93" s="8">
        <f t="shared" si="5"/>
        <v>-0.0625</v>
      </c>
    </row>
    <row r="94" spans="2:11" ht="12">
      <c r="B94">
        <f>+'X-Ray'!A89</f>
        <v>198</v>
      </c>
      <c r="C94" t="str">
        <f>+'X-Ray'!B89</f>
        <v>SUNNYSIDE COMMUNITY HOSPITAL</v>
      </c>
      <c r="D94" s="2">
        <f>ROUND(+SUM('X-Ray'!Q89:R89),0)</f>
        <v>2694457</v>
      </c>
      <c r="E94" s="2">
        <f>ROUND(+'X-Ray'!F89,0)</f>
        <v>122582</v>
      </c>
      <c r="F94" s="7">
        <f t="shared" si="3"/>
        <v>21.98</v>
      </c>
      <c r="G94" s="2">
        <f>ROUND(+SUM('X-Ray'!Q189:R189),0)</f>
        <v>2826492</v>
      </c>
      <c r="H94" s="2">
        <f>ROUND(+'X-Ray'!F189,0)</f>
        <v>124488</v>
      </c>
      <c r="I94" s="7">
        <f t="shared" si="4"/>
        <v>22.7</v>
      </c>
      <c r="J94" s="7"/>
      <c r="K94" s="8">
        <f t="shared" si="5"/>
        <v>0.0328</v>
      </c>
    </row>
    <row r="95" spans="2:11" ht="12">
      <c r="B95">
        <f>+'X-Ray'!A90</f>
        <v>199</v>
      </c>
      <c r="C95" t="str">
        <f>+'X-Ray'!B90</f>
        <v>TOPPENISH COMMUNITY HOSPITAL</v>
      </c>
      <c r="D95" s="2">
        <f>ROUND(+SUM('X-Ray'!Q90:R90),0)</f>
        <v>1805325</v>
      </c>
      <c r="E95" s="2">
        <f>ROUND(+'X-Ray'!F90,0)</f>
        <v>11499</v>
      </c>
      <c r="F95" s="7">
        <f t="shared" si="3"/>
        <v>157</v>
      </c>
      <c r="G95" s="2">
        <f>ROUND(+SUM('X-Ray'!Q190:R190),0)</f>
        <v>2023110</v>
      </c>
      <c r="H95" s="2">
        <f>ROUND(+'X-Ray'!F190,0)</f>
        <v>12106</v>
      </c>
      <c r="I95" s="7">
        <f t="shared" si="4"/>
        <v>167.12</v>
      </c>
      <c r="J95" s="7"/>
      <c r="K95" s="8">
        <f t="shared" si="5"/>
        <v>0.0645</v>
      </c>
    </row>
    <row r="96" spans="2:11" ht="12">
      <c r="B96">
        <f>+'X-Ray'!A91</f>
        <v>201</v>
      </c>
      <c r="C96" t="str">
        <f>+'X-Ray'!B91</f>
        <v>SAINT FRANCIS COMMUNITY HOSPITAL</v>
      </c>
      <c r="D96" s="2">
        <f>ROUND(+SUM('X-Ray'!Q91:R91),0)</f>
        <v>12072911</v>
      </c>
      <c r="E96" s="2">
        <f>ROUND(+'X-Ray'!F91,0)</f>
        <v>143119</v>
      </c>
      <c r="F96" s="7">
        <f t="shared" si="3"/>
        <v>84.36</v>
      </c>
      <c r="G96" s="2">
        <f>ROUND(+SUM('X-Ray'!Q191:R191),0)</f>
        <v>11509668</v>
      </c>
      <c r="H96" s="2">
        <f>ROUND(+'X-Ray'!F191,0)</f>
        <v>163318</v>
      </c>
      <c r="I96" s="7">
        <f t="shared" si="4"/>
        <v>70.47</v>
      </c>
      <c r="J96" s="7"/>
      <c r="K96" s="8">
        <f t="shared" si="5"/>
        <v>-0.1647</v>
      </c>
    </row>
    <row r="97" spans="2:11" ht="12">
      <c r="B97">
        <f>+'X-Ray'!A92</f>
        <v>202</v>
      </c>
      <c r="C97" t="str">
        <f>+'X-Ray'!B92</f>
        <v>REGIONAL HOSP. FOR RESP. &amp; COMPLEX CARE</v>
      </c>
      <c r="D97" s="2">
        <f>ROUND(+SUM('X-Ray'!Q92:R92),0)</f>
        <v>188995</v>
      </c>
      <c r="E97" s="2">
        <f>ROUND(+'X-Ray'!F92,0)</f>
        <v>0</v>
      </c>
      <c r="F97" s="7">
        <f t="shared" si="3"/>
      </c>
      <c r="G97" s="2">
        <f>ROUND(+SUM('X-Ray'!Q192:R192),0)</f>
        <v>211450</v>
      </c>
      <c r="H97" s="2">
        <f>ROUND(+'X-Ray'!F192,0)</f>
        <v>0</v>
      </c>
      <c r="I97" s="7">
        <f t="shared" si="4"/>
      </c>
      <c r="J97" s="7"/>
      <c r="K97" s="8">
        <f t="shared" si="5"/>
      </c>
    </row>
    <row r="98" spans="2:11" ht="12">
      <c r="B98">
        <f>+'X-Ray'!A93</f>
        <v>204</v>
      </c>
      <c r="C98" t="str">
        <f>+'X-Ray'!B93</f>
        <v>SEATTLE CANCER CARE ALLIANCE</v>
      </c>
      <c r="D98" s="2">
        <f>ROUND(+SUM('X-Ray'!Q93:R93),0)</f>
        <v>5724095</v>
      </c>
      <c r="E98" s="2">
        <f>ROUND(+'X-Ray'!F93,0)</f>
        <v>0</v>
      </c>
      <c r="F98" s="7">
        <f t="shared" si="3"/>
      </c>
      <c r="G98" s="2">
        <f>ROUND(+SUM('X-Ray'!Q193:R193),0)</f>
        <v>6401425</v>
      </c>
      <c r="H98" s="2">
        <f>ROUND(+'X-Ray'!F193,0)</f>
        <v>0</v>
      </c>
      <c r="I98" s="7">
        <f t="shared" si="4"/>
      </c>
      <c r="J98" s="7"/>
      <c r="K98" s="8">
        <f t="shared" si="5"/>
      </c>
    </row>
    <row r="99" spans="2:11" ht="12">
      <c r="B99">
        <f>+'X-Ray'!A94</f>
        <v>205</v>
      </c>
      <c r="C99" t="str">
        <f>+'X-Ray'!B94</f>
        <v>WENATCHEE VALLEY MEDICAL CENTER</v>
      </c>
      <c r="D99" s="2">
        <f>ROUND(+SUM('X-Ray'!Q94:R94),0)</f>
        <v>1118025</v>
      </c>
      <c r="E99" s="2">
        <f>ROUND(+'X-Ray'!F94,0)</f>
        <v>21336</v>
      </c>
      <c r="F99" s="7">
        <f t="shared" si="3"/>
        <v>52.4</v>
      </c>
      <c r="G99" s="2">
        <f>ROUND(+SUM('X-Ray'!Q194:R194),0)</f>
        <v>1323496</v>
      </c>
      <c r="H99" s="2">
        <f>ROUND(+'X-Ray'!F194,0)</f>
        <v>52227</v>
      </c>
      <c r="I99" s="7">
        <f t="shared" si="4"/>
        <v>25.34</v>
      </c>
      <c r="J99" s="7"/>
      <c r="K99" s="8">
        <f t="shared" si="5"/>
        <v>-0.5164</v>
      </c>
    </row>
    <row r="100" spans="2:11" ht="12">
      <c r="B100">
        <f>+'X-Ray'!A95</f>
        <v>206</v>
      </c>
      <c r="C100" t="str">
        <f>+'X-Ray'!B95</f>
        <v>UNITED GENERAL HOSPITAL</v>
      </c>
      <c r="D100" s="2">
        <f>ROUND(+SUM('X-Ray'!Q95:R95),0)</f>
        <v>1787824</v>
      </c>
      <c r="E100" s="2">
        <f>ROUND(+'X-Ray'!F95,0)</f>
        <v>10900</v>
      </c>
      <c r="F100" s="7">
        <f t="shared" si="3"/>
        <v>164.02</v>
      </c>
      <c r="G100" s="2">
        <f>ROUND(+SUM('X-Ray'!Q195:R195),0)</f>
        <v>1948504</v>
      </c>
      <c r="H100" s="2">
        <f>ROUND(+'X-Ray'!F195,0)</f>
        <v>10590</v>
      </c>
      <c r="I100" s="7">
        <f t="shared" si="4"/>
        <v>183.99</v>
      </c>
      <c r="J100" s="7"/>
      <c r="K100" s="8">
        <f t="shared" si="5"/>
        <v>0.1218</v>
      </c>
    </row>
    <row r="101" spans="2:11" ht="12">
      <c r="B101">
        <f>+'X-Ray'!A96</f>
        <v>207</v>
      </c>
      <c r="C101" t="str">
        <f>+'X-Ray'!B96</f>
        <v>SKAGIT VALLEY HOSPITAL</v>
      </c>
      <c r="D101" s="2">
        <f>ROUND(+SUM('X-Ray'!Q96:R96),0)</f>
        <v>9927238</v>
      </c>
      <c r="E101" s="2">
        <f>ROUND(+'X-Ray'!F96,0)</f>
        <v>144087</v>
      </c>
      <c r="F101" s="7">
        <f t="shared" si="3"/>
        <v>68.9</v>
      </c>
      <c r="G101" s="2">
        <f>ROUND(+SUM('X-Ray'!Q196:R196),0)</f>
        <v>11700859</v>
      </c>
      <c r="H101" s="2">
        <f>ROUND(+'X-Ray'!F196,0)</f>
        <v>151881</v>
      </c>
      <c r="I101" s="7">
        <f t="shared" si="4"/>
        <v>77.04</v>
      </c>
      <c r="J101" s="7"/>
      <c r="K101" s="8">
        <f t="shared" si="5"/>
        <v>0.1181</v>
      </c>
    </row>
    <row r="102" spans="2:11" ht="12">
      <c r="B102">
        <f>+'X-Ray'!A97</f>
        <v>208</v>
      </c>
      <c r="C102" t="str">
        <f>+'X-Ray'!B97</f>
        <v>LEGACY SALMON CREEK HOSPITAL</v>
      </c>
      <c r="D102" s="2">
        <f>ROUND(+SUM('X-Ray'!Q97:R97),0)</f>
        <v>5338949</v>
      </c>
      <c r="E102" s="2">
        <f>ROUND(+'X-Ray'!F97,0)</f>
        <v>53875</v>
      </c>
      <c r="F102" s="7">
        <f t="shared" si="3"/>
        <v>99.1</v>
      </c>
      <c r="G102" s="2">
        <f>ROUND(+SUM('X-Ray'!Q197:R197),0)</f>
        <v>5499945</v>
      </c>
      <c r="H102" s="2">
        <f>ROUND(+'X-Ray'!F197,0)</f>
        <v>60345</v>
      </c>
      <c r="I102" s="7">
        <f t="shared" si="4"/>
        <v>91.14</v>
      </c>
      <c r="J102" s="7"/>
      <c r="K102" s="8">
        <f t="shared" si="5"/>
        <v>-0.0803</v>
      </c>
    </row>
    <row r="103" spans="2:11" ht="12">
      <c r="B103">
        <f>+'X-Ray'!A98</f>
        <v>209</v>
      </c>
      <c r="C103" t="str">
        <f>+'X-Ray'!B98</f>
        <v>SAINT ANTHONY HOSPITAL</v>
      </c>
      <c r="D103" s="2">
        <f>ROUND(+SUM('X-Ray'!Q98:R98),0)</f>
        <v>0</v>
      </c>
      <c r="E103" s="2">
        <f>ROUND(+'X-Ray'!F98,0)</f>
        <v>0</v>
      </c>
      <c r="F103" s="7">
        <f t="shared" si="3"/>
      </c>
      <c r="G103" s="2">
        <f>ROUND(+SUM('X-Ray'!Q198:R198),0)</f>
        <v>1981996</v>
      </c>
      <c r="H103" s="2">
        <f>ROUND(+'X-Ray'!F198,0)</f>
        <v>10049</v>
      </c>
      <c r="I103" s="7">
        <f t="shared" si="4"/>
        <v>197.23</v>
      </c>
      <c r="J103" s="7"/>
      <c r="K103" s="8">
        <f t="shared" si="5"/>
      </c>
    </row>
    <row r="104" spans="2:11" ht="12">
      <c r="B104">
        <f>+'X-Ray'!A99</f>
        <v>904</v>
      </c>
      <c r="C104" t="str">
        <f>+'X-Ray'!B99</f>
        <v>BHC FAIRFAX HOSPITAL</v>
      </c>
      <c r="D104" s="2">
        <f>ROUND(+SUM('X-Ray'!Q99:R99),0)</f>
        <v>-5</v>
      </c>
      <c r="E104" s="2">
        <f>ROUND(+'X-Ray'!F99,0)</f>
        <v>0</v>
      </c>
      <c r="F104" s="7">
        <f t="shared" si="3"/>
      </c>
      <c r="G104" s="2">
        <f>ROUND(+SUM('X-Ray'!Q199:R199),0)</f>
        <v>4462</v>
      </c>
      <c r="H104" s="2">
        <f>ROUND(+'X-Ray'!F199,0)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+'X-Ray'!A100</f>
        <v>915</v>
      </c>
      <c r="C105" t="str">
        <f>+'X-Ray'!B100</f>
        <v>LOURDES COUNSELING CENTER</v>
      </c>
      <c r="D105" s="2">
        <f>ROUND(+SUM('X-Ray'!Q100:R100),0)</f>
        <v>0</v>
      </c>
      <c r="E105" s="2">
        <f>ROUND(+'X-Ray'!F100,0)</f>
        <v>0</v>
      </c>
      <c r="F105" s="7">
        <f t="shared" si="3"/>
      </c>
      <c r="G105" s="2">
        <f>ROUND(+SUM('X-Ray'!Q200:R200),0)</f>
        <v>0</v>
      </c>
      <c r="H105" s="2">
        <f>ROUND(+'X-Ray'!F200,0)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+'X-Ray'!A101</f>
        <v>919</v>
      </c>
      <c r="C106" t="str">
        <f>+'X-Ray'!B101</f>
        <v>NAVOS</v>
      </c>
      <c r="D106" s="2">
        <f>ROUND(+SUM('X-Ray'!Q101:R101),0)</f>
        <v>0</v>
      </c>
      <c r="E106" s="2">
        <f>ROUND(+'X-Ray'!F101,0)</f>
        <v>0</v>
      </c>
      <c r="F106" s="7">
        <f t="shared" si="3"/>
      </c>
      <c r="G106" s="2">
        <f>ROUND(+SUM('X-Ray'!Q201:R201),0)</f>
        <v>0</v>
      </c>
      <c r="H106" s="2">
        <f>ROUND(+'X-Ray'!F201,0)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5" width="9.875" style="0" bestFit="1" customWidth="1"/>
    <col min="6" max="6" width="6.875" style="0" bestFit="1" customWidth="1"/>
    <col min="7" max="8" width="9.875" style="0" bestFit="1" customWidth="1"/>
    <col min="9" max="9" width="6.875" style="0" bestFit="1" customWidth="1"/>
    <col min="10" max="10" width="2.625" style="0" customWidth="1"/>
    <col min="11" max="11" width="8.125" style="0" bestFit="1" customWidth="1"/>
  </cols>
  <sheetData>
    <row r="1" spans="1:10" ht="12">
      <c r="A1" s="4" t="s">
        <v>6</v>
      </c>
      <c r="B1" s="5"/>
      <c r="C1" s="5"/>
      <c r="D1" s="5"/>
      <c r="E1" s="5"/>
      <c r="F1" s="5"/>
      <c r="G1" s="5"/>
      <c r="H1" s="5"/>
      <c r="I1" s="5"/>
      <c r="J1" s="5"/>
    </row>
    <row r="2" spans="1:11" ht="1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ht="12">
      <c r="A3" s="5"/>
      <c r="B3" s="5"/>
      <c r="C3" s="5"/>
      <c r="D3" s="5"/>
      <c r="E3" s="5"/>
      <c r="F3" s="4"/>
      <c r="G3" s="5"/>
      <c r="H3" s="5"/>
      <c r="I3" s="5"/>
      <c r="J3" s="5"/>
      <c r="K3">
        <v>260</v>
      </c>
    </row>
    <row r="4" spans="1:10" ht="1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0" ht="12">
      <c r="A5" s="4" t="s">
        <v>38</v>
      </c>
      <c r="B5" s="5"/>
      <c r="C5" s="5"/>
      <c r="D5" s="5"/>
      <c r="E5" s="5"/>
      <c r="F5" s="5"/>
      <c r="G5" s="5"/>
      <c r="H5" s="5"/>
      <c r="I5" s="5"/>
      <c r="J5" s="5"/>
    </row>
    <row r="7" spans="5:9" ht="12">
      <c r="E7" s="14">
        <f>ROUND(+'X-Ray'!D5,0)</f>
        <v>2008</v>
      </c>
      <c r="F7" s="3">
        <f>+E7</f>
        <v>2008</v>
      </c>
      <c r="G7" s="3"/>
      <c r="H7" s="1">
        <f>+F7+1</f>
        <v>2009</v>
      </c>
      <c r="I7" s="3">
        <f>+H7</f>
        <v>2009</v>
      </c>
    </row>
    <row r="8" spans="1:11" ht="12">
      <c r="A8" s="3"/>
      <c r="B8" s="3"/>
      <c r="C8" s="3"/>
      <c r="D8" s="1"/>
      <c r="F8" s="1" t="s">
        <v>2</v>
      </c>
      <c r="G8" s="1"/>
      <c r="I8" s="1" t="s">
        <v>2</v>
      </c>
      <c r="J8" s="1"/>
      <c r="K8" s="3" t="s">
        <v>67</v>
      </c>
    </row>
    <row r="9" spans="1:11" ht="12">
      <c r="A9" s="3"/>
      <c r="B9" s="3" t="s">
        <v>31</v>
      </c>
      <c r="C9" s="3" t="s">
        <v>32</v>
      </c>
      <c r="D9" s="1" t="s">
        <v>7</v>
      </c>
      <c r="E9" s="1" t="s">
        <v>4</v>
      </c>
      <c r="F9" s="1" t="s">
        <v>4</v>
      </c>
      <c r="G9" s="1" t="s">
        <v>7</v>
      </c>
      <c r="H9" s="1" t="s">
        <v>4</v>
      </c>
      <c r="I9" s="1" t="s">
        <v>4</v>
      </c>
      <c r="J9" s="1"/>
      <c r="K9" s="3" t="s">
        <v>68</v>
      </c>
    </row>
    <row r="10" spans="2:11" ht="12">
      <c r="B10">
        <f>+'X-Ray'!A5</f>
        <v>1</v>
      </c>
      <c r="C10" t="str">
        <f>+'X-Ray'!B5</f>
        <v>SWEDISH HEALTH SERVICES</v>
      </c>
      <c r="D10" s="2">
        <f>ROUND(+'X-Ray'!G5,0)</f>
        <v>10443271</v>
      </c>
      <c r="E10" s="2">
        <f>ROUND(+'X-Ray'!F5,0)</f>
        <v>554810</v>
      </c>
      <c r="F10" s="7">
        <f>IF(D10=0,"",IF(E10=0,"",ROUND(D10/E10,2)))</f>
        <v>18.82</v>
      </c>
      <c r="G10" s="2">
        <f>ROUND(+'X-Ray'!G105,0)</f>
        <v>10122871</v>
      </c>
      <c r="H10" s="2">
        <f>ROUND(+'X-Ray'!F105,0)</f>
        <v>502037</v>
      </c>
      <c r="I10" s="7">
        <f>IF(G10=0,"",IF(H10=0,"",ROUND(G10/H10,2)))</f>
        <v>20.16</v>
      </c>
      <c r="J10" s="7"/>
      <c r="K10" s="8">
        <f>IF(D10=0,"",IF(E10=0,"",IF(G10=0,"",IF(H10=0,"",ROUND(I10/F10-1,4)))))</f>
        <v>0.0712</v>
      </c>
    </row>
    <row r="11" spans="2:11" ht="12">
      <c r="B11">
        <f>+'X-Ray'!A6</f>
        <v>3</v>
      </c>
      <c r="C11" t="str">
        <f>+'X-Ray'!B6</f>
        <v>SWEDISH MEDICAL CENTER CHERRY HILL</v>
      </c>
      <c r="D11" s="2">
        <f>ROUND(+'X-Ray'!G6,0)</f>
        <v>3600506</v>
      </c>
      <c r="E11" s="2">
        <f>ROUND(+'X-Ray'!F6,0)</f>
        <v>703539</v>
      </c>
      <c r="F11" s="7">
        <f aca="true" t="shared" si="0" ref="F11:F74">IF(D11=0,"",IF(E11=0,"",ROUND(D11/E11,2)))</f>
        <v>5.12</v>
      </c>
      <c r="G11" s="2">
        <f>ROUND(+'X-Ray'!G106,0)</f>
        <v>3736065</v>
      </c>
      <c r="H11" s="2">
        <f>ROUND(+'X-Ray'!F106,0)</f>
        <v>732809</v>
      </c>
      <c r="I11" s="7">
        <f aca="true" t="shared" si="1" ref="I11:I74">IF(G11=0,"",IF(H11=0,"",ROUND(G11/H11,2)))</f>
        <v>5.1</v>
      </c>
      <c r="J11" s="7"/>
      <c r="K11" s="8">
        <f aca="true" t="shared" si="2" ref="K11:K74">IF(D11=0,"",IF(E11=0,"",IF(G11=0,"",IF(H11=0,"",ROUND(I11/F11-1,4)))))</f>
        <v>-0.0039</v>
      </c>
    </row>
    <row r="12" spans="2:11" ht="12">
      <c r="B12">
        <f>+'X-Ray'!A7</f>
        <v>8</v>
      </c>
      <c r="C12" t="str">
        <f>+'X-Ray'!B7</f>
        <v>KLICKITAT VALLEY HOSPITAL</v>
      </c>
      <c r="D12" s="2">
        <f>ROUND(+'X-Ray'!G7,0)</f>
        <v>420302</v>
      </c>
      <c r="E12" s="2">
        <f>ROUND(+'X-Ray'!F7,0)</f>
        <v>4545</v>
      </c>
      <c r="F12" s="7">
        <f t="shared" si="0"/>
        <v>92.48</v>
      </c>
      <c r="G12" s="2">
        <f>ROUND(+'X-Ray'!G107,0)</f>
        <v>431169</v>
      </c>
      <c r="H12" s="2">
        <f>ROUND(+'X-Ray'!F107,0)</f>
        <v>4431</v>
      </c>
      <c r="I12" s="7">
        <f t="shared" si="1"/>
        <v>97.31</v>
      </c>
      <c r="J12" s="7"/>
      <c r="K12" s="8">
        <f t="shared" si="2"/>
        <v>0.0522</v>
      </c>
    </row>
    <row r="13" spans="2:11" ht="12">
      <c r="B13">
        <f>+'X-Ray'!A8</f>
        <v>10</v>
      </c>
      <c r="C13" t="str">
        <f>+'X-Ray'!B8</f>
        <v>VIRGINIA MASON MEDICAL CENTER</v>
      </c>
      <c r="D13" s="2">
        <f>ROUND(+'X-Ray'!G8,0)</f>
        <v>13445696</v>
      </c>
      <c r="E13" s="2">
        <f>ROUND(+'X-Ray'!F8,0)</f>
        <v>175902</v>
      </c>
      <c r="F13" s="7">
        <f t="shared" si="0"/>
        <v>76.44</v>
      </c>
      <c r="G13" s="2">
        <f>ROUND(+'X-Ray'!G108,0)</f>
        <v>14024249</v>
      </c>
      <c r="H13" s="2">
        <f>ROUND(+'X-Ray'!F108,0)</f>
        <v>183371</v>
      </c>
      <c r="I13" s="7">
        <f t="shared" si="1"/>
        <v>76.48</v>
      </c>
      <c r="J13" s="7"/>
      <c r="K13" s="8">
        <f t="shared" si="2"/>
        <v>0.0005</v>
      </c>
    </row>
    <row r="14" spans="2:11" ht="12">
      <c r="B14">
        <f>+'X-Ray'!A9</f>
        <v>14</v>
      </c>
      <c r="C14" t="str">
        <f>+'X-Ray'!B9</f>
        <v>SEATTLE CHILDRENS HOSPITAL</v>
      </c>
      <c r="D14" s="2">
        <f>ROUND(+'X-Ray'!G9,0)</f>
        <v>3960921</v>
      </c>
      <c r="E14" s="2">
        <f>ROUND(+'X-Ray'!F9,0)</f>
        <v>72645</v>
      </c>
      <c r="F14" s="7">
        <f t="shared" si="0"/>
        <v>54.52</v>
      </c>
      <c r="G14" s="2">
        <f>ROUND(+'X-Ray'!G109,0)</f>
        <v>4485212</v>
      </c>
      <c r="H14" s="2">
        <f>ROUND(+'X-Ray'!F109,0)</f>
        <v>76529</v>
      </c>
      <c r="I14" s="7">
        <f t="shared" si="1"/>
        <v>58.61</v>
      </c>
      <c r="J14" s="7"/>
      <c r="K14" s="8">
        <f t="shared" si="2"/>
        <v>0.075</v>
      </c>
    </row>
    <row r="15" spans="2:11" ht="12">
      <c r="B15">
        <f>+'X-Ray'!A10</f>
        <v>20</v>
      </c>
      <c r="C15" t="str">
        <f>+'X-Ray'!B10</f>
        <v>GROUP HEALTH CENTRAL</v>
      </c>
      <c r="D15" s="2">
        <f>ROUND(+'X-Ray'!G10,0)</f>
        <v>4716004</v>
      </c>
      <c r="E15" s="2">
        <f>ROUND(+'X-Ray'!F10,0)</f>
        <v>5538</v>
      </c>
      <c r="F15" s="7">
        <f t="shared" si="0"/>
        <v>851.57</v>
      </c>
      <c r="G15" s="2">
        <f>ROUND(+'X-Ray'!G110,0)</f>
        <v>0</v>
      </c>
      <c r="H15" s="2">
        <f>ROUND(+'X-Ray'!F110,0)</f>
        <v>0</v>
      </c>
      <c r="I15" s="7">
        <f t="shared" si="1"/>
      </c>
      <c r="J15" s="7"/>
      <c r="K15" s="8">
        <f t="shared" si="2"/>
      </c>
    </row>
    <row r="16" spans="2:11" ht="12">
      <c r="B16">
        <f>+'X-Ray'!A11</f>
        <v>21</v>
      </c>
      <c r="C16" t="str">
        <f>+'X-Ray'!B11</f>
        <v>NEWPORT COMMUNITY HOSPITAL</v>
      </c>
      <c r="D16" s="2">
        <f>ROUND(+'X-Ray'!G11,0)</f>
        <v>465751</v>
      </c>
      <c r="E16" s="2">
        <f>ROUND(+'X-Ray'!F11,0)</f>
        <v>16990</v>
      </c>
      <c r="F16" s="7">
        <f t="shared" si="0"/>
        <v>27.41</v>
      </c>
      <c r="G16" s="2">
        <f>ROUND(+'X-Ray'!G111,0)</f>
        <v>445013</v>
      </c>
      <c r="H16" s="2">
        <f>ROUND(+'X-Ray'!F111,0)</f>
        <v>12599</v>
      </c>
      <c r="I16" s="7">
        <f t="shared" si="1"/>
        <v>35.32</v>
      </c>
      <c r="J16" s="7"/>
      <c r="K16" s="8">
        <f t="shared" si="2"/>
        <v>0.2886</v>
      </c>
    </row>
    <row r="17" spans="2:11" ht="12">
      <c r="B17">
        <f>+'X-Ray'!A12</f>
        <v>22</v>
      </c>
      <c r="C17" t="str">
        <f>+'X-Ray'!B12</f>
        <v>LOURDES MEDICAL CENTER</v>
      </c>
      <c r="D17" s="2">
        <f>ROUND(+'X-Ray'!G12,0)</f>
        <v>1057236</v>
      </c>
      <c r="E17" s="2">
        <f>ROUND(+'X-Ray'!F12,0)</f>
        <v>37947</v>
      </c>
      <c r="F17" s="7">
        <f t="shared" si="0"/>
        <v>27.86</v>
      </c>
      <c r="G17" s="2">
        <f>ROUND(+'X-Ray'!G112,0)</f>
        <v>1244113</v>
      </c>
      <c r="H17" s="2">
        <f>ROUND(+'X-Ray'!F112,0)</f>
        <v>52987</v>
      </c>
      <c r="I17" s="7">
        <f t="shared" si="1"/>
        <v>23.48</v>
      </c>
      <c r="J17" s="7"/>
      <c r="K17" s="8">
        <f t="shared" si="2"/>
        <v>-0.1572</v>
      </c>
    </row>
    <row r="18" spans="2:11" ht="12">
      <c r="B18">
        <f>+'X-Ray'!A13</f>
        <v>23</v>
      </c>
      <c r="C18" t="str">
        <f>+'X-Ray'!B13</f>
        <v>OKANOGAN-DOUGLAS DISTRICT HOSPITAL</v>
      </c>
      <c r="D18" s="2">
        <f>ROUND(+'X-Ray'!G13,0)</f>
        <v>320219</v>
      </c>
      <c r="E18" s="2">
        <f>ROUND(+'X-Ray'!F13,0)</f>
        <v>6321</v>
      </c>
      <c r="F18" s="7">
        <f t="shared" si="0"/>
        <v>50.66</v>
      </c>
      <c r="G18" s="2">
        <f>ROUND(+'X-Ray'!G113,0)</f>
        <v>342865</v>
      </c>
      <c r="H18" s="2">
        <f>ROUND(+'X-Ray'!F113,0)</f>
        <v>5784</v>
      </c>
      <c r="I18" s="7">
        <f t="shared" si="1"/>
        <v>59.28</v>
      </c>
      <c r="J18" s="7"/>
      <c r="K18" s="8">
        <f t="shared" si="2"/>
        <v>0.1702</v>
      </c>
    </row>
    <row r="19" spans="2:11" ht="12">
      <c r="B19">
        <f>+'X-Ray'!A14</f>
        <v>26</v>
      </c>
      <c r="C19" t="str">
        <f>+'X-Ray'!B14</f>
        <v>PEACEHEALTH SAINT JOHN MEDICAL CENTER</v>
      </c>
      <c r="D19" s="2">
        <f>ROUND(+'X-Ray'!G14,0)</f>
        <v>3225111</v>
      </c>
      <c r="E19" s="2">
        <f>ROUND(+'X-Ray'!F14,0)</f>
        <v>271336</v>
      </c>
      <c r="F19" s="7">
        <f t="shared" si="0"/>
        <v>11.89</v>
      </c>
      <c r="G19" s="2">
        <f>ROUND(+'X-Ray'!G114,0)</f>
        <v>3444415</v>
      </c>
      <c r="H19" s="2">
        <f>ROUND(+'X-Ray'!F114,0)</f>
        <v>172702</v>
      </c>
      <c r="I19" s="7">
        <f t="shared" si="1"/>
        <v>19.94</v>
      </c>
      <c r="J19" s="7"/>
      <c r="K19" s="8">
        <f t="shared" si="2"/>
        <v>0.677</v>
      </c>
    </row>
    <row r="20" spans="2:11" ht="12">
      <c r="B20">
        <f>+'X-Ray'!A15</f>
        <v>29</v>
      </c>
      <c r="C20" t="str">
        <f>+'X-Ray'!B15</f>
        <v>HARBORVIEW MEDICAL CENTER</v>
      </c>
      <c r="D20" s="2">
        <f>ROUND(+'X-Ray'!G15,0)</f>
        <v>8923212</v>
      </c>
      <c r="E20" s="2">
        <f>ROUND(+'X-Ray'!F15,0)</f>
        <v>364560</v>
      </c>
      <c r="F20" s="7">
        <f t="shared" si="0"/>
        <v>24.48</v>
      </c>
      <c r="G20" s="2">
        <f>ROUND(+'X-Ray'!G115,0)</f>
        <v>9478743</v>
      </c>
      <c r="H20" s="2">
        <f>ROUND(+'X-Ray'!F115,0)</f>
        <v>332150</v>
      </c>
      <c r="I20" s="7">
        <f t="shared" si="1"/>
        <v>28.54</v>
      </c>
      <c r="J20" s="7"/>
      <c r="K20" s="8">
        <f t="shared" si="2"/>
        <v>0.1658</v>
      </c>
    </row>
    <row r="21" spans="2:11" ht="12">
      <c r="B21">
        <f>+'X-Ray'!A16</f>
        <v>32</v>
      </c>
      <c r="C21" t="str">
        <f>+'X-Ray'!B16</f>
        <v>SAINT JOSEPH MEDICAL CENTER</v>
      </c>
      <c r="D21" s="2">
        <f>ROUND(+'X-Ray'!G16,0)</f>
        <v>6258019</v>
      </c>
      <c r="E21" s="2">
        <f>ROUND(+'X-Ray'!F16,0)</f>
        <v>275260</v>
      </c>
      <c r="F21" s="7">
        <f t="shared" si="0"/>
        <v>22.73</v>
      </c>
      <c r="G21" s="2">
        <f>ROUND(+'X-Ray'!G116,0)</f>
        <v>6064763</v>
      </c>
      <c r="H21" s="2">
        <f>ROUND(+'X-Ray'!F116,0)</f>
        <v>326279</v>
      </c>
      <c r="I21" s="7">
        <f t="shared" si="1"/>
        <v>18.59</v>
      </c>
      <c r="J21" s="7"/>
      <c r="K21" s="8">
        <f t="shared" si="2"/>
        <v>-0.1821</v>
      </c>
    </row>
    <row r="22" spans="2:11" ht="12">
      <c r="B22">
        <f>+'X-Ray'!A17</f>
        <v>35</v>
      </c>
      <c r="C22" t="str">
        <f>+'X-Ray'!B17</f>
        <v>ENUMCLAW REGIONAL HOSPITAL</v>
      </c>
      <c r="D22" s="2">
        <f>ROUND(+'X-Ray'!G17,0)</f>
        <v>998665</v>
      </c>
      <c r="E22" s="2">
        <f>ROUND(+'X-Ray'!F17,0)</f>
        <v>20816</v>
      </c>
      <c r="F22" s="7">
        <f t="shared" si="0"/>
        <v>47.98</v>
      </c>
      <c r="G22" s="2">
        <f>ROUND(+'X-Ray'!G117,0)</f>
        <v>1080872</v>
      </c>
      <c r="H22" s="2">
        <f>ROUND(+'X-Ray'!F117,0)</f>
        <v>21100</v>
      </c>
      <c r="I22" s="7">
        <f t="shared" si="1"/>
        <v>51.23</v>
      </c>
      <c r="J22" s="7"/>
      <c r="K22" s="8">
        <f t="shared" si="2"/>
        <v>0.0677</v>
      </c>
    </row>
    <row r="23" spans="2:11" ht="12">
      <c r="B23">
        <f>+'X-Ray'!A18</f>
        <v>37</v>
      </c>
      <c r="C23" t="str">
        <f>+'X-Ray'!B18</f>
        <v>DEACONESS MEDICAL CENTER</v>
      </c>
      <c r="D23" s="2">
        <f>ROUND(+'X-Ray'!G18,0)</f>
        <v>2064714</v>
      </c>
      <c r="E23" s="2">
        <f>ROUND(+'X-Ray'!F18,0)</f>
        <v>57432</v>
      </c>
      <c r="F23" s="7">
        <f t="shared" si="0"/>
        <v>35.95</v>
      </c>
      <c r="G23" s="2">
        <f>ROUND(+'X-Ray'!G118,0)</f>
        <v>2091143</v>
      </c>
      <c r="H23" s="2">
        <f>ROUND(+'X-Ray'!F118,0)</f>
        <v>55059</v>
      </c>
      <c r="I23" s="7">
        <f t="shared" si="1"/>
        <v>37.98</v>
      </c>
      <c r="J23" s="7"/>
      <c r="K23" s="8">
        <f t="shared" si="2"/>
        <v>0.0565</v>
      </c>
    </row>
    <row r="24" spans="2:11" ht="12">
      <c r="B24">
        <f>+'X-Ray'!A19</f>
        <v>38</v>
      </c>
      <c r="C24" t="str">
        <f>+'X-Ray'!B19</f>
        <v>OLYMPIC MEDICAL CENTER</v>
      </c>
      <c r="D24" s="2">
        <f>ROUND(+'X-Ray'!G19,0)</f>
        <v>3924418</v>
      </c>
      <c r="E24" s="2">
        <f>ROUND(+'X-Ray'!F19,0)</f>
        <v>43976</v>
      </c>
      <c r="F24" s="7">
        <f t="shared" si="0"/>
        <v>89.24</v>
      </c>
      <c r="G24" s="2">
        <f>ROUND(+'X-Ray'!G119,0)</f>
        <v>3516658</v>
      </c>
      <c r="H24" s="2">
        <f>ROUND(+'X-Ray'!F119,0)</f>
        <v>18083</v>
      </c>
      <c r="I24" s="7">
        <f t="shared" si="1"/>
        <v>194.47</v>
      </c>
      <c r="J24" s="7"/>
      <c r="K24" s="8">
        <f t="shared" si="2"/>
        <v>1.1792</v>
      </c>
    </row>
    <row r="25" spans="2:11" ht="12">
      <c r="B25">
        <f>+'X-Ray'!A20</f>
        <v>39</v>
      </c>
      <c r="C25" t="str">
        <f>+'X-Ray'!B20</f>
        <v>KENNEWICK GENERAL HOSPITAL</v>
      </c>
      <c r="D25" s="2">
        <f>ROUND(+'X-Ray'!G20,0)</f>
        <v>1923019</v>
      </c>
      <c r="E25" s="2">
        <f>ROUND(+'X-Ray'!F20,0)</f>
        <v>52100</v>
      </c>
      <c r="F25" s="7">
        <f t="shared" si="0"/>
        <v>36.91</v>
      </c>
      <c r="G25" s="2">
        <f>ROUND(+'X-Ray'!G120,0)</f>
        <v>2012891</v>
      </c>
      <c r="H25" s="2">
        <f>ROUND(+'X-Ray'!F120,0)</f>
        <v>53839</v>
      </c>
      <c r="I25" s="7">
        <f t="shared" si="1"/>
        <v>37.39</v>
      </c>
      <c r="J25" s="7"/>
      <c r="K25" s="8">
        <f t="shared" si="2"/>
        <v>0.013</v>
      </c>
    </row>
    <row r="26" spans="2:11" ht="12">
      <c r="B26">
        <f>+'X-Ray'!A21</f>
        <v>43</v>
      </c>
      <c r="C26" t="str">
        <f>+'X-Ray'!B21</f>
        <v>WALLA WALLA GENERAL HOSPITAL</v>
      </c>
      <c r="D26" s="2">
        <f>ROUND(+'X-Ray'!G21,0)</f>
        <v>839955</v>
      </c>
      <c r="E26" s="2">
        <f>ROUND(+'X-Ray'!F21,0)</f>
        <v>120864</v>
      </c>
      <c r="F26" s="7">
        <f t="shared" si="0"/>
        <v>6.95</v>
      </c>
      <c r="G26" s="2">
        <f>ROUND(+'X-Ray'!G121,0)</f>
        <v>894281</v>
      </c>
      <c r="H26" s="2">
        <f>ROUND(+'X-Ray'!F121,0)</f>
        <v>122056</v>
      </c>
      <c r="I26" s="7">
        <f t="shared" si="1"/>
        <v>7.33</v>
      </c>
      <c r="J26" s="7"/>
      <c r="K26" s="8">
        <f t="shared" si="2"/>
        <v>0.0547</v>
      </c>
    </row>
    <row r="27" spans="2:11" ht="12">
      <c r="B27">
        <f>+'X-Ray'!A22</f>
        <v>45</v>
      </c>
      <c r="C27" t="str">
        <f>+'X-Ray'!B22</f>
        <v>COLUMBIA BASIN HOSPITAL</v>
      </c>
      <c r="D27" s="2">
        <f>ROUND(+'X-Ray'!G22,0)</f>
        <v>246785</v>
      </c>
      <c r="E27" s="2">
        <f>ROUND(+'X-Ray'!F22,0)</f>
        <v>6878</v>
      </c>
      <c r="F27" s="7">
        <f t="shared" si="0"/>
        <v>35.88</v>
      </c>
      <c r="G27" s="2">
        <f>ROUND(+'X-Ray'!G122,0)</f>
        <v>262790</v>
      </c>
      <c r="H27" s="2">
        <f>ROUND(+'X-Ray'!F122,0)</f>
        <v>7826</v>
      </c>
      <c r="I27" s="7">
        <f t="shared" si="1"/>
        <v>33.58</v>
      </c>
      <c r="J27" s="7"/>
      <c r="K27" s="8">
        <f t="shared" si="2"/>
        <v>-0.0641</v>
      </c>
    </row>
    <row r="28" spans="2:11" ht="12">
      <c r="B28">
        <f>+'X-Ray'!A23</f>
        <v>46</v>
      </c>
      <c r="C28" t="str">
        <f>+'X-Ray'!B23</f>
        <v>PROSSER MEMORIAL HOSPITAL</v>
      </c>
      <c r="D28" s="2">
        <f>ROUND(+'X-Ray'!G23,0)</f>
        <v>619134</v>
      </c>
      <c r="E28" s="2">
        <f>ROUND(+'X-Ray'!F23,0)</f>
        <v>33665</v>
      </c>
      <c r="F28" s="7">
        <f t="shared" si="0"/>
        <v>18.39</v>
      </c>
      <c r="G28" s="2">
        <f>ROUND(+'X-Ray'!G123,0)</f>
        <v>770390</v>
      </c>
      <c r="H28" s="2">
        <f>ROUND(+'X-Ray'!F123,0)</f>
        <v>30771</v>
      </c>
      <c r="I28" s="7">
        <f t="shared" si="1"/>
        <v>25.04</v>
      </c>
      <c r="J28" s="7"/>
      <c r="K28" s="8">
        <f t="shared" si="2"/>
        <v>0.3616</v>
      </c>
    </row>
    <row r="29" spans="2:11" ht="12">
      <c r="B29">
        <f>+'X-Ray'!A24</f>
        <v>50</v>
      </c>
      <c r="C29" t="str">
        <f>+'X-Ray'!B24</f>
        <v>PROVIDENCE SAINT MARY MEDICAL CENTER</v>
      </c>
      <c r="D29" s="2">
        <f>ROUND(+'X-Ray'!G24,0)</f>
        <v>2234114</v>
      </c>
      <c r="E29" s="2">
        <f>ROUND(+'X-Ray'!F24,0)</f>
        <v>28935</v>
      </c>
      <c r="F29" s="7">
        <f t="shared" si="0"/>
        <v>77.21</v>
      </c>
      <c r="G29" s="2">
        <f>ROUND(+'X-Ray'!G124,0)</f>
        <v>3168802</v>
      </c>
      <c r="H29" s="2">
        <f>ROUND(+'X-Ray'!F124,0)</f>
        <v>41418</v>
      </c>
      <c r="I29" s="7">
        <f t="shared" si="1"/>
        <v>76.51</v>
      </c>
      <c r="J29" s="7"/>
      <c r="K29" s="8">
        <f t="shared" si="2"/>
        <v>-0.0091</v>
      </c>
    </row>
    <row r="30" spans="2:11" ht="12">
      <c r="B30">
        <f>+'X-Ray'!A25</f>
        <v>54</v>
      </c>
      <c r="C30" t="str">
        <f>+'X-Ray'!B25</f>
        <v>FORKS COMMUNITY HOSPITAL</v>
      </c>
      <c r="D30" s="2">
        <f>ROUND(+'X-Ray'!G25,0)</f>
        <v>592285</v>
      </c>
      <c r="E30" s="2">
        <f>ROUND(+'X-Ray'!F25,0)</f>
        <v>6074</v>
      </c>
      <c r="F30" s="7">
        <f t="shared" si="0"/>
        <v>97.51</v>
      </c>
      <c r="G30" s="2">
        <f>ROUND(+'X-Ray'!G125,0)</f>
        <v>638187</v>
      </c>
      <c r="H30" s="2">
        <f>ROUND(+'X-Ray'!F125,0)</f>
        <v>2782</v>
      </c>
      <c r="I30" s="7">
        <f t="shared" si="1"/>
        <v>229.4</v>
      </c>
      <c r="J30" s="7"/>
      <c r="K30" s="8">
        <f t="shared" si="2"/>
        <v>1.3526</v>
      </c>
    </row>
    <row r="31" spans="2:11" ht="12">
      <c r="B31">
        <f>+'X-Ray'!A26</f>
        <v>56</v>
      </c>
      <c r="C31" t="str">
        <f>+'X-Ray'!B26</f>
        <v>WILLAPA HARBOR HOSPITAL</v>
      </c>
      <c r="D31" s="2">
        <f>ROUND(+'X-Ray'!G26,0)</f>
        <v>533733</v>
      </c>
      <c r="E31" s="2">
        <f>ROUND(+'X-Ray'!F26,0)</f>
        <v>6945</v>
      </c>
      <c r="F31" s="7">
        <f t="shared" si="0"/>
        <v>76.85</v>
      </c>
      <c r="G31" s="2">
        <f>ROUND(+'X-Ray'!G126,0)</f>
        <v>539089</v>
      </c>
      <c r="H31" s="2">
        <f>ROUND(+'X-Ray'!F126,0)</f>
        <v>6480</v>
      </c>
      <c r="I31" s="7">
        <f t="shared" si="1"/>
        <v>83.19</v>
      </c>
      <c r="J31" s="7"/>
      <c r="K31" s="8">
        <f t="shared" si="2"/>
        <v>0.0825</v>
      </c>
    </row>
    <row r="32" spans="2:11" ht="12">
      <c r="B32">
        <f>+'X-Ray'!A27</f>
        <v>58</v>
      </c>
      <c r="C32" t="str">
        <f>+'X-Ray'!B27</f>
        <v>YAKIMA VALLEY MEMORIAL HOSPITAL</v>
      </c>
      <c r="D32" s="2">
        <f>ROUND(+'X-Ray'!G27,0)</f>
        <v>3441337</v>
      </c>
      <c r="E32" s="2">
        <f>ROUND(+'X-Ray'!F27,0)</f>
        <v>1536238</v>
      </c>
      <c r="F32" s="7">
        <f t="shared" si="0"/>
        <v>2.24</v>
      </c>
      <c r="G32" s="2">
        <f>ROUND(+'X-Ray'!G127,0)</f>
        <v>3545054</v>
      </c>
      <c r="H32" s="2">
        <f>ROUND(+'X-Ray'!F127,0)</f>
        <v>1346069</v>
      </c>
      <c r="I32" s="7">
        <f t="shared" si="1"/>
        <v>2.63</v>
      </c>
      <c r="J32" s="7"/>
      <c r="K32" s="8">
        <f t="shared" si="2"/>
        <v>0.1741</v>
      </c>
    </row>
    <row r="33" spans="2:11" ht="12">
      <c r="B33">
        <f>+'X-Ray'!A28</f>
        <v>63</v>
      </c>
      <c r="C33" t="str">
        <f>+'X-Ray'!B28</f>
        <v>GRAYS HARBOR COMMUNITY HOSPITAL</v>
      </c>
      <c r="D33" s="2">
        <f>ROUND(+'X-Ray'!G28,0)</f>
        <v>1386912</v>
      </c>
      <c r="E33" s="2">
        <f>ROUND(+'X-Ray'!F28,0)</f>
        <v>74800</v>
      </c>
      <c r="F33" s="7">
        <f t="shared" si="0"/>
        <v>18.54</v>
      </c>
      <c r="G33" s="2">
        <f>ROUND(+'X-Ray'!G128,0)</f>
        <v>1490735</v>
      </c>
      <c r="H33" s="2">
        <f>ROUND(+'X-Ray'!F128,0)</f>
        <v>77937</v>
      </c>
      <c r="I33" s="7">
        <f t="shared" si="1"/>
        <v>19.13</v>
      </c>
      <c r="J33" s="7"/>
      <c r="K33" s="8">
        <f t="shared" si="2"/>
        <v>0.0318</v>
      </c>
    </row>
    <row r="34" spans="2:11" ht="12">
      <c r="B34">
        <f>+'X-Ray'!A29</f>
        <v>78</v>
      </c>
      <c r="C34" t="str">
        <f>+'X-Ray'!B29</f>
        <v>SAMARITAN HOSPITAL</v>
      </c>
      <c r="D34" s="2">
        <f>ROUND(+'X-Ray'!G29,0)</f>
        <v>1973436</v>
      </c>
      <c r="E34" s="2">
        <f>ROUND(+'X-Ray'!F29,0)</f>
        <v>50444</v>
      </c>
      <c r="F34" s="7">
        <f t="shared" si="0"/>
        <v>39.12</v>
      </c>
      <c r="G34" s="2">
        <f>ROUND(+'X-Ray'!G129,0)</f>
        <v>1768289</v>
      </c>
      <c r="H34" s="2">
        <f>ROUND(+'X-Ray'!F129,0)</f>
        <v>53185</v>
      </c>
      <c r="I34" s="7">
        <f t="shared" si="1"/>
        <v>33.25</v>
      </c>
      <c r="J34" s="7"/>
      <c r="K34" s="8">
        <f t="shared" si="2"/>
        <v>-0.1501</v>
      </c>
    </row>
    <row r="35" spans="2:11" ht="12">
      <c r="B35">
        <f>+'X-Ray'!A30</f>
        <v>79</v>
      </c>
      <c r="C35" t="str">
        <f>+'X-Ray'!B30</f>
        <v>OCEAN BEACH HOSPITAL</v>
      </c>
      <c r="D35" s="2">
        <f>ROUND(+'X-Ray'!G30,0)</f>
        <v>555686</v>
      </c>
      <c r="E35" s="2">
        <f>ROUND(+'X-Ray'!F30,0)</f>
        <v>0</v>
      </c>
      <c r="F35" s="7">
        <f t="shared" si="0"/>
      </c>
      <c r="G35" s="2">
        <f>ROUND(+'X-Ray'!G130,0)</f>
        <v>538229</v>
      </c>
      <c r="H35" s="2">
        <f>ROUND(+'X-Ray'!F130,0)</f>
        <v>0</v>
      </c>
      <c r="I35" s="7">
        <f t="shared" si="1"/>
      </c>
      <c r="J35" s="7"/>
      <c r="K35" s="8">
        <f t="shared" si="2"/>
      </c>
    </row>
    <row r="36" spans="2:11" ht="12">
      <c r="B36">
        <f>+'X-Ray'!A31</f>
        <v>80</v>
      </c>
      <c r="C36" t="str">
        <f>+'X-Ray'!B31</f>
        <v>ODESSA MEMORIAL HOSPITAL</v>
      </c>
      <c r="D36" s="2">
        <f>ROUND(+'X-Ray'!G31,0)</f>
        <v>52213</v>
      </c>
      <c r="E36" s="2">
        <f>ROUND(+'X-Ray'!F31,0)</f>
        <v>741</v>
      </c>
      <c r="F36" s="7">
        <f t="shared" si="0"/>
        <v>70.46</v>
      </c>
      <c r="G36" s="2">
        <f>ROUND(+'X-Ray'!G131,0)</f>
        <v>52792</v>
      </c>
      <c r="H36" s="2">
        <f>ROUND(+'X-Ray'!F131,0)</f>
        <v>795</v>
      </c>
      <c r="I36" s="7">
        <f t="shared" si="1"/>
        <v>66.41</v>
      </c>
      <c r="J36" s="7"/>
      <c r="K36" s="8">
        <f t="shared" si="2"/>
        <v>-0.0575</v>
      </c>
    </row>
    <row r="37" spans="2:11" ht="12">
      <c r="B37">
        <f>+'X-Ray'!A32</f>
        <v>81</v>
      </c>
      <c r="C37" t="str">
        <f>+'X-Ray'!B32</f>
        <v>GOOD SAMARITAN HOSPITAL</v>
      </c>
      <c r="D37" s="2">
        <f>ROUND(+'X-Ray'!G32,0)</f>
        <v>2514654</v>
      </c>
      <c r="E37" s="2">
        <f>ROUND(+'X-Ray'!F32,0)</f>
        <v>53837</v>
      </c>
      <c r="F37" s="7">
        <f t="shared" si="0"/>
        <v>46.71</v>
      </c>
      <c r="G37" s="2">
        <f>ROUND(+'X-Ray'!G132,0)</f>
        <v>2911293</v>
      </c>
      <c r="H37" s="2">
        <f>ROUND(+'X-Ray'!F132,0)</f>
        <v>71176</v>
      </c>
      <c r="I37" s="7">
        <f t="shared" si="1"/>
        <v>40.9</v>
      </c>
      <c r="J37" s="7"/>
      <c r="K37" s="8">
        <f t="shared" si="2"/>
        <v>-0.1244</v>
      </c>
    </row>
    <row r="38" spans="2:11" ht="12">
      <c r="B38">
        <f>+'X-Ray'!A33</f>
        <v>82</v>
      </c>
      <c r="C38" t="str">
        <f>+'X-Ray'!B33</f>
        <v>GARFIELD COUNTY MEMORIAL HOSPITAL</v>
      </c>
      <c r="D38" s="2">
        <f>ROUND(+'X-Ray'!G33,0)</f>
        <v>10356</v>
      </c>
      <c r="E38" s="2">
        <f>ROUND(+'X-Ray'!F33,0)</f>
        <v>567</v>
      </c>
      <c r="F38" s="7">
        <f t="shared" si="0"/>
        <v>18.26</v>
      </c>
      <c r="G38" s="2">
        <f>ROUND(+'X-Ray'!G133,0)</f>
        <v>41291</v>
      </c>
      <c r="H38" s="2">
        <f>ROUND(+'X-Ray'!F133,0)</f>
        <v>817</v>
      </c>
      <c r="I38" s="7">
        <f t="shared" si="1"/>
        <v>50.54</v>
      </c>
      <c r="J38" s="7"/>
      <c r="K38" s="8">
        <f t="shared" si="2"/>
        <v>1.7678</v>
      </c>
    </row>
    <row r="39" spans="2:11" ht="12">
      <c r="B39">
        <f>+'X-Ray'!A34</f>
        <v>84</v>
      </c>
      <c r="C39" t="str">
        <f>+'X-Ray'!B34</f>
        <v>PROVIDENCE REGIONAL MEDICAL CENTER EVERETT</v>
      </c>
      <c r="D39" s="2">
        <f>ROUND(+'X-Ray'!G34,0)</f>
        <v>3137306</v>
      </c>
      <c r="E39" s="2">
        <f>ROUND(+'X-Ray'!F34,0)</f>
        <v>52017</v>
      </c>
      <c r="F39" s="7">
        <f t="shared" si="0"/>
        <v>60.31</v>
      </c>
      <c r="G39" s="2">
        <f>ROUND(+'X-Ray'!G134,0)</f>
        <v>6848327</v>
      </c>
      <c r="H39" s="2">
        <f>ROUND(+'X-Ray'!F134,0)</f>
        <v>189314</v>
      </c>
      <c r="I39" s="7">
        <f t="shared" si="1"/>
        <v>36.17</v>
      </c>
      <c r="J39" s="7"/>
      <c r="K39" s="8">
        <f t="shared" si="2"/>
        <v>-0.4003</v>
      </c>
    </row>
    <row r="40" spans="2:11" ht="12">
      <c r="B40">
        <f>+'X-Ray'!A35</f>
        <v>85</v>
      </c>
      <c r="C40" t="str">
        <f>+'X-Ray'!B35</f>
        <v>JEFFERSON HEALTHCARE HOSPITAL</v>
      </c>
      <c r="D40" s="2">
        <f>ROUND(+'X-Ray'!G35,0)</f>
        <v>850620</v>
      </c>
      <c r="E40" s="2">
        <f>ROUND(+'X-Ray'!F35,0)</f>
        <v>99827</v>
      </c>
      <c r="F40" s="7">
        <f t="shared" si="0"/>
        <v>8.52</v>
      </c>
      <c r="G40" s="2">
        <f>ROUND(+'X-Ray'!G135,0)</f>
        <v>911402</v>
      </c>
      <c r="H40" s="2">
        <f>ROUND(+'X-Ray'!F135,0)</f>
        <v>96702</v>
      </c>
      <c r="I40" s="7">
        <f t="shared" si="1"/>
        <v>9.42</v>
      </c>
      <c r="J40" s="7"/>
      <c r="K40" s="8">
        <f t="shared" si="2"/>
        <v>0.1056</v>
      </c>
    </row>
    <row r="41" spans="2:11" ht="12">
      <c r="B41">
        <f>+'X-Ray'!A36</f>
        <v>96</v>
      </c>
      <c r="C41" t="str">
        <f>+'X-Ray'!B36</f>
        <v>SKYLINE HOSPITAL</v>
      </c>
      <c r="D41" s="2">
        <f>ROUND(+'X-Ray'!G36,0)</f>
        <v>385663</v>
      </c>
      <c r="E41" s="2">
        <f>ROUND(+'X-Ray'!F36,0)</f>
        <v>24042</v>
      </c>
      <c r="F41" s="7">
        <f t="shared" si="0"/>
        <v>16.04</v>
      </c>
      <c r="G41" s="2">
        <f>ROUND(+'X-Ray'!G136,0)</f>
        <v>438931</v>
      </c>
      <c r="H41" s="2">
        <f>ROUND(+'X-Ray'!F136,0)</f>
        <v>26740</v>
      </c>
      <c r="I41" s="7">
        <f t="shared" si="1"/>
        <v>16.41</v>
      </c>
      <c r="J41" s="7"/>
      <c r="K41" s="8">
        <f t="shared" si="2"/>
        <v>0.0231</v>
      </c>
    </row>
    <row r="42" spans="2:11" ht="12">
      <c r="B42">
        <f>+'X-Ray'!A37</f>
        <v>102</v>
      </c>
      <c r="C42" t="str">
        <f>+'X-Ray'!B37</f>
        <v>YAKIMA REGIONAL MEDICAL AND CARDIAC CENTER</v>
      </c>
      <c r="D42" s="2">
        <f>ROUND(+'X-Ray'!G37,0)</f>
        <v>1124471</v>
      </c>
      <c r="E42" s="2">
        <f>ROUND(+'X-Ray'!F37,0)</f>
        <v>28858</v>
      </c>
      <c r="F42" s="7">
        <f t="shared" si="0"/>
        <v>38.97</v>
      </c>
      <c r="G42" s="2">
        <f>ROUND(+'X-Ray'!G137,0)</f>
        <v>1148290</v>
      </c>
      <c r="H42" s="2">
        <f>ROUND(+'X-Ray'!F137,0)</f>
        <v>25524</v>
      </c>
      <c r="I42" s="7">
        <f t="shared" si="1"/>
        <v>44.99</v>
      </c>
      <c r="J42" s="7"/>
      <c r="K42" s="8">
        <f t="shared" si="2"/>
        <v>0.1545</v>
      </c>
    </row>
    <row r="43" spans="2:11" ht="12">
      <c r="B43">
        <f>+'X-Ray'!A38</f>
        <v>104</v>
      </c>
      <c r="C43" t="str">
        <f>+'X-Ray'!B38</f>
        <v>VALLEY GENERAL HOSPITAL</v>
      </c>
      <c r="D43" s="2">
        <f>ROUND(+'X-Ray'!G38,0)</f>
        <v>1193903</v>
      </c>
      <c r="E43" s="2">
        <f>ROUND(+'X-Ray'!F38,0)</f>
        <v>32503</v>
      </c>
      <c r="F43" s="7">
        <f t="shared" si="0"/>
        <v>36.73</v>
      </c>
      <c r="G43" s="2">
        <f>ROUND(+'X-Ray'!G138,0)</f>
        <v>1316086</v>
      </c>
      <c r="H43" s="2">
        <f>ROUND(+'X-Ray'!F138,0)</f>
        <v>27242</v>
      </c>
      <c r="I43" s="7">
        <f t="shared" si="1"/>
        <v>48.31</v>
      </c>
      <c r="J43" s="7"/>
      <c r="K43" s="8">
        <f t="shared" si="2"/>
        <v>0.3153</v>
      </c>
    </row>
    <row r="44" spans="2:11" ht="12">
      <c r="B44">
        <f>+'X-Ray'!A39</f>
        <v>106</v>
      </c>
      <c r="C44" t="str">
        <f>+'X-Ray'!B39</f>
        <v>CASCADE VALLEY HOSPITAL</v>
      </c>
      <c r="D44" s="2">
        <f>ROUND(+'X-Ray'!G39,0)</f>
        <v>1059566</v>
      </c>
      <c r="E44" s="2">
        <f>ROUND(+'X-Ray'!F39,0)</f>
        <v>174982</v>
      </c>
      <c r="F44" s="7">
        <f t="shared" si="0"/>
        <v>6.06</v>
      </c>
      <c r="G44" s="2">
        <f>ROUND(+'X-Ray'!G139,0)</f>
        <v>1098881</v>
      </c>
      <c r="H44" s="2">
        <f>ROUND(+'X-Ray'!F139,0)</f>
        <v>183750</v>
      </c>
      <c r="I44" s="7">
        <f t="shared" si="1"/>
        <v>5.98</v>
      </c>
      <c r="J44" s="7"/>
      <c r="K44" s="8">
        <f t="shared" si="2"/>
        <v>-0.0132</v>
      </c>
    </row>
    <row r="45" spans="2:11" ht="12">
      <c r="B45">
        <f>+'X-Ray'!A40</f>
        <v>107</v>
      </c>
      <c r="C45" t="str">
        <f>+'X-Ray'!B40</f>
        <v>NORTH VALLEY HOSPITAL</v>
      </c>
      <c r="D45" s="2">
        <f>ROUND(+'X-Ray'!G40,0)</f>
        <v>447944</v>
      </c>
      <c r="E45" s="2">
        <f>ROUND(+'X-Ray'!F40,0)</f>
        <v>16833</v>
      </c>
      <c r="F45" s="7">
        <f t="shared" si="0"/>
        <v>26.61</v>
      </c>
      <c r="G45" s="2">
        <f>ROUND(+'X-Ray'!G140,0)</f>
        <v>697093</v>
      </c>
      <c r="H45" s="2">
        <f>ROUND(+'X-Ray'!F140,0)</f>
        <v>17739</v>
      </c>
      <c r="I45" s="7">
        <f t="shared" si="1"/>
        <v>39.3</v>
      </c>
      <c r="J45" s="7"/>
      <c r="K45" s="8">
        <f t="shared" si="2"/>
        <v>0.4769</v>
      </c>
    </row>
    <row r="46" spans="2:11" ht="12">
      <c r="B46">
        <f>+'X-Ray'!A41</f>
        <v>108</v>
      </c>
      <c r="C46" t="str">
        <f>+'X-Ray'!B41</f>
        <v>TRI-STATE MEMORIAL HOSPITAL</v>
      </c>
      <c r="D46" s="2">
        <f>ROUND(+'X-Ray'!G41,0)</f>
        <v>1138761</v>
      </c>
      <c r="E46" s="2">
        <f>ROUND(+'X-Ray'!F41,0)</f>
        <v>203641</v>
      </c>
      <c r="F46" s="7">
        <f t="shared" si="0"/>
        <v>5.59</v>
      </c>
      <c r="G46" s="2">
        <f>ROUND(+'X-Ray'!G141,0)</f>
        <v>0</v>
      </c>
      <c r="H46" s="2">
        <f>ROUND(+'X-Ray'!F141,0)</f>
        <v>0</v>
      </c>
      <c r="I46" s="7">
        <f t="shared" si="1"/>
      </c>
      <c r="J46" s="7"/>
      <c r="K46" s="8">
        <f t="shared" si="2"/>
      </c>
    </row>
    <row r="47" spans="2:11" ht="12">
      <c r="B47">
        <f>+'X-Ray'!A42</f>
        <v>111</v>
      </c>
      <c r="C47" t="str">
        <f>+'X-Ray'!B42</f>
        <v>EAST ADAMS RURAL HOSPITAL</v>
      </c>
      <c r="D47" s="2">
        <f>ROUND(+'X-Ray'!G42,0)</f>
        <v>138097</v>
      </c>
      <c r="E47" s="2">
        <f>ROUND(+'X-Ray'!F42,0)</f>
        <v>10895</v>
      </c>
      <c r="F47" s="7">
        <f t="shared" si="0"/>
        <v>12.68</v>
      </c>
      <c r="G47" s="2">
        <f>ROUND(+'X-Ray'!G142,0)</f>
        <v>163220</v>
      </c>
      <c r="H47" s="2">
        <f>ROUND(+'X-Ray'!F142,0)</f>
        <v>10604</v>
      </c>
      <c r="I47" s="7">
        <f t="shared" si="1"/>
        <v>15.39</v>
      </c>
      <c r="J47" s="7"/>
      <c r="K47" s="8">
        <f t="shared" si="2"/>
        <v>0.2137</v>
      </c>
    </row>
    <row r="48" spans="2:11" ht="12">
      <c r="B48">
        <f>+'X-Ray'!A43</f>
        <v>125</v>
      </c>
      <c r="C48" t="str">
        <f>+'X-Ray'!B43</f>
        <v>OTHELLO COMMUNITY HOSPITAL</v>
      </c>
      <c r="D48" s="2">
        <f>ROUND(+'X-Ray'!G43,0)</f>
        <v>537349</v>
      </c>
      <c r="E48" s="2">
        <f>ROUND(+'X-Ray'!F43,0)</f>
        <v>18612</v>
      </c>
      <c r="F48" s="7">
        <f t="shared" si="0"/>
        <v>28.87</v>
      </c>
      <c r="G48" s="2">
        <f>ROUND(+'X-Ray'!G143,0)</f>
        <v>544055</v>
      </c>
      <c r="H48" s="2">
        <f>ROUND(+'X-Ray'!F143,0)</f>
        <v>32171</v>
      </c>
      <c r="I48" s="7">
        <f t="shared" si="1"/>
        <v>16.91</v>
      </c>
      <c r="J48" s="7"/>
      <c r="K48" s="8">
        <f t="shared" si="2"/>
        <v>-0.4143</v>
      </c>
    </row>
    <row r="49" spans="2:11" ht="12">
      <c r="B49">
        <f>+'X-Ray'!A44</f>
        <v>126</v>
      </c>
      <c r="C49" t="str">
        <f>+'X-Ray'!B44</f>
        <v>HIGHLINE MEDICAL CENTER</v>
      </c>
      <c r="D49" s="2">
        <f>ROUND(+'X-Ray'!G44,0)</f>
        <v>3264020</v>
      </c>
      <c r="E49" s="2">
        <f>ROUND(+'X-Ray'!F44,0)</f>
        <v>84396</v>
      </c>
      <c r="F49" s="7">
        <f t="shared" si="0"/>
        <v>38.68</v>
      </c>
      <c r="G49" s="2">
        <f>ROUND(+'X-Ray'!G144,0)</f>
        <v>2943843</v>
      </c>
      <c r="H49" s="2">
        <f>ROUND(+'X-Ray'!F144,0)</f>
        <v>85087</v>
      </c>
      <c r="I49" s="7">
        <f t="shared" si="1"/>
        <v>34.6</v>
      </c>
      <c r="J49" s="7"/>
      <c r="K49" s="8">
        <f t="shared" si="2"/>
        <v>-0.1055</v>
      </c>
    </row>
    <row r="50" spans="2:11" ht="12">
      <c r="B50">
        <f>+'X-Ray'!A45</f>
        <v>128</v>
      </c>
      <c r="C50" t="str">
        <f>+'X-Ray'!B45</f>
        <v>UNIVERSITY OF WASHINGTON MEDICAL CENTER</v>
      </c>
      <c r="D50" s="2">
        <f>ROUND(+'X-Ray'!G45,0)</f>
        <v>14505621</v>
      </c>
      <c r="E50" s="2">
        <f>ROUND(+'X-Ray'!F45,0)</f>
        <v>415587</v>
      </c>
      <c r="F50" s="7">
        <f t="shared" si="0"/>
        <v>34.9</v>
      </c>
      <c r="G50" s="2">
        <f>ROUND(+'X-Ray'!G145,0)</f>
        <v>14939323</v>
      </c>
      <c r="H50" s="2">
        <f>ROUND(+'X-Ray'!F145,0)</f>
        <v>372553</v>
      </c>
      <c r="I50" s="7">
        <f t="shared" si="1"/>
        <v>40.1</v>
      </c>
      <c r="J50" s="7"/>
      <c r="K50" s="8">
        <f t="shared" si="2"/>
        <v>0.149</v>
      </c>
    </row>
    <row r="51" spans="2:11" ht="12">
      <c r="B51">
        <f>+'X-Ray'!A46</f>
        <v>129</v>
      </c>
      <c r="C51" t="str">
        <f>+'X-Ray'!B46</f>
        <v>QUINCY VALLEY MEDICAL CENTER</v>
      </c>
      <c r="D51" s="2">
        <f>ROUND(+'X-Ray'!G46,0)</f>
        <v>261710</v>
      </c>
      <c r="E51" s="2">
        <f>ROUND(+'X-Ray'!F46,0)</f>
        <v>3800</v>
      </c>
      <c r="F51" s="7">
        <f t="shared" si="0"/>
        <v>68.87</v>
      </c>
      <c r="G51" s="2">
        <f>ROUND(+'X-Ray'!G146,0)</f>
        <v>269924</v>
      </c>
      <c r="H51" s="2">
        <f>ROUND(+'X-Ray'!F146,0)</f>
        <v>3682</v>
      </c>
      <c r="I51" s="7">
        <f t="shared" si="1"/>
        <v>73.31</v>
      </c>
      <c r="J51" s="7"/>
      <c r="K51" s="8">
        <f t="shared" si="2"/>
        <v>0.0645</v>
      </c>
    </row>
    <row r="52" spans="2:11" ht="12">
      <c r="B52">
        <f>+'X-Ray'!A47</f>
        <v>130</v>
      </c>
      <c r="C52" t="str">
        <f>+'X-Ray'!B47</f>
        <v>NORTHWEST HOSPITAL &amp; MEDICAL CENTER</v>
      </c>
      <c r="D52" s="2">
        <f>ROUND(+'X-Ray'!G47,0)</f>
        <v>5415558</v>
      </c>
      <c r="E52" s="2">
        <f>ROUND(+'X-Ray'!F47,0)</f>
        <v>92514</v>
      </c>
      <c r="F52" s="7">
        <f t="shared" si="0"/>
        <v>58.54</v>
      </c>
      <c r="G52" s="2">
        <f>ROUND(+'X-Ray'!G147,0)</f>
        <v>5406410</v>
      </c>
      <c r="H52" s="2">
        <f>ROUND(+'X-Ray'!F147,0)</f>
        <v>92270</v>
      </c>
      <c r="I52" s="7">
        <f t="shared" si="1"/>
        <v>58.59</v>
      </c>
      <c r="J52" s="7"/>
      <c r="K52" s="8">
        <f t="shared" si="2"/>
        <v>0.0009</v>
      </c>
    </row>
    <row r="53" spans="2:11" ht="12">
      <c r="B53">
        <f>+'X-Ray'!A48</f>
        <v>131</v>
      </c>
      <c r="C53" t="str">
        <f>+'X-Ray'!B48</f>
        <v>OVERLAKE HOSPITAL MEDICAL CENTER</v>
      </c>
      <c r="D53" s="2">
        <f>ROUND(+'X-Ray'!G48,0)</f>
        <v>3095303</v>
      </c>
      <c r="E53" s="2">
        <f>ROUND(+'X-Ray'!F48,0)</f>
        <v>124916</v>
      </c>
      <c r="F53" s="7">
        <f t="shared" si="0"/>
        <v>24.78</v>
      </c>
      <c r="G53" s="2">
        <f>ROUND(+'X-Ray'!G148,0)</f>
        <v>3407838</v>
      </c>
      <c r="H53" s="2">
        <f>ROUND(+'X-Ray'!F148,0)</f>
        <v>135985</v>
      </c>
      <c r="I53" s="7">
        <f t="shared" si="1"/>
        <v>25.06</v>
      </c>
      <c r="J53" s="7"/>
      <c r="K53" s="8">
        <f t="shared" si="2"/>
        <v>0.0113</v>
      </c>
    </row>
    <row r="54" spans="2:11" ht="12">
      <c r="B54">
        <f>+'X-Ray'!A49</f>
        <v>132</v>
      </c>
      <c r="C54" t="str">
        <f>+'X-Ray'!B49</f>
        <v>SAINT CLARE HOSPITAL</v>
      </c>
      <c r="D54" s="2">
        <f>ROUND(+'X-Ray'!G49,0)</f>
        <v>2480839</v>
      </c>
      <c r="E54" s="2">
        <f>ROUND(+'X-Ray'!F49,0)</f>
        <v>123352</v>
      </c>
      <c r="F54" s="7">
        <f t="shared" si="0"/>
        <v>20.11</v>
      </c>
      <c r="G54" s="2">
        <f>ROUND(+'X-Ray'!G149,0)</f>
        <v>2843151</v>
      </c>
      <c r="H54" s="2">
        <f>ROUND(+'X-Ray'!F149,0)</f>
        <v>153341</v>
      </c>
      <c r="I54" s="7">
        <f t="shared" si="1"/>
        <v>18.54</v>
      </c>
      <c r="J54" s="7"/>
      <c r="K54" s="8">
        <f t="shared" si="2"/>
        <v>-0.0781</v>
      </c>
    </row>
    <row r="55" spans="2:11" ht="12">
      <c r="B55">
        <f>+'X-Ray'!A50</f>
        <v>134</v>
      </c>
      <c r="C55" t="str">
        <f>+'X-Ray'!B50</f>
        <v>ISLAND HOSPITAL</v>
      </c>
      <c r="D55" s="2">
        <f>ROUND(+'X-Ray'!G50,0)</f>
        <v>1273675</v>
      </c>
      <c r="E55" s="2">
        <f>ROUND(+'X-Ray'!F50,0)</f>
        <v>34805</v>
      </c>
      <c r="F55" s="7">
        <f t="shared" si="0"/>
        <v>36.59</v>
      </c>
      <c r="G55" s="2">
        <f>ROUND(+'X-Ray'!G150,0)</f>
        <v>1358368</v>
      </c>
      <c r="H55" s="2">
        <f>ROUND(+'X-Ray'!F150,0)</f>
        <v>33646</v>
      </c>
      <c r="I55" s="7">
        <f t="shared" si="1"/>
        <v>40.37</v>
      </c>
      <c r="J55" s="7"/>
      <c r="K55" s="8">
        <f t="shared" si="2"/>
        <v>0.1033</v>
      </c>
    </row>
    <row r="56" spans="2:11" ht="12">
      <c r="B56">
        <f>+'X-Ray'!A51</f>
        <v>137</v>
      </c>
      <c r="C56" t="str">
        <f>+'X-Ray'!B51</f>
        <v>LINCOLN HOSPITAL</v>
      </c>
      <c r="D56" s="2">
        <f>ROUND(+'X-Ray'!G51,0)</f>
        <v>329629</v>
      </c>
      <c r="E56" s="2">
        <f>ROUND(+'X-Ray'!F51,0)</f>
        <v>2503</v>
      </c>
      <c r="F56" s="7">
        <f t="shared" si="0"/>
        <v>131.69</v>
      </c>
      <c r="G56" s="2">
        <f>ROUND(+'X-Ray'!G151,0)</f>
        <v>344163</v>
      </c>
      <c r="H56" s="2">
        <f>ROUND(+'X-Ray'!F151,0)</f>
        <v>0</v>
      </c>
      <c r="I56" s="7">
        <f t="shared" si="1"/>
      </c>
      <c r="J56" s="7"/>
      <c r="K56" s="8">
        <f t="shared" si="2"/>
      </c>
    </row>
    <row r="57" spans="2:11" ht="12">
      <c r="B57">
        <f>+'X-Ray'!A52</f>
        <v>138</v>
      </c>
      <c r="C57" t="str">
        <f>+'X-Ray'!B52</f>
        <v>SWEDISH EDMONDS</v>
      </c>
      <c r="D57" s="2">
        <f>ROUND(+'X-Ray'!G52,0)</f>
        <v>3821076</v>
      </c>
      <c r="E57" s="2">
        <f>ROUND(+'X-Ray'!F52,0)</f>
        <v>31286</v>
      </c>
      <c r="F57" s="7">
        <f t="shared" si="0"/>
        <v>122.13</v>
      </c>
      <c r="G57" s="2">
        <f>ROUND(+'X-Ray'!G152,0)</f>
        <v>4082523</v>
      </c>
      <c r="H57" s="2">
        <f>ROUND(+'X-Ray'!F152,0)</f>
        <v>84457</v>
      </c>
      <c r="I57" s="7">
        <f t="shared" si="1"/>
        <v>48.34</v>
      </c>
      <c r="J57" s="7"/>
      <c r="K57" s="8">
        <f t="shared" si="2"/>
        <v>-0.6042</v>
      </c>
    </row>
    <row r="58" spans="2:11" ht="12">
      <c r="B58">
        <f>+'X-Ray'!A53</f>
        <v>139</v>
      </c>
      <c r="C58" t="str">
        <f>+'X-Ray'!B53</f>
        <v>PROVIDENCE HOLY FAMILY HOSPITAL</v>
      </c>
      <c r="D58" s="2">
        <f>ROUND(+'X-Ray'!G53,0)</f>
        <v>558456</v>
      </c>
      <c r="E58" s="2">
        <f>ROUND(+'X-Ray'!F53,0)</f>
        <v>220395</v>
      </c>
      <c r="F58" s="7">
        <f t="shared" si="0"/>
        <v>2.53</v>
      </c>
      <c r="G58" s="2">
        <f>ROUND(+'X-Ray'!G153,0)</f>
        <v>524957</v>
      </c>
      <c r="H58" s="2">
        <f>ROUND(+'X-Ray'!F153,0)</f>
        <v>228795</v>
      </c>
      <c r="I58" s="7">
        <f t="shared" si="1"/>
        <v>2.29</v>
      </c>
      <c r="J58" s="7"/>
      <c r="K58" s="8">
        <f t="shared" si="2"/>
        <v>-0.0949</v>
      </c>
    </row>
    <row r="59" spans="2:11" ht="12">
      <c r="B59">
        <f>+'X-Ray'!A54</f>
        <v>140</v>
      </c>
      <c r="C59" t="str">
        <f>+'X-Ray'!B54</f>
        <v>KITTITAS VALLEY HOSPITAL</v>
      </c>
      <c r="D59" s="2">
        <f>ROUND(+'X-Ray'!G54,0)</f>
        <v>978985</v>
      </c>
      <c r="E59" s="2">
        <f>ROUND(+'X-Ray'!F54,0)</f>
        <v>232151</v>
      </c>
      <c r="F59" s="7">
        <f t="shared" si="0"/>
        <v>4.22</v>
      </c>
      <c r="G59" s="2">
        <f>ROUND(+'X-Ray'!G154,0)</f>
        <v>1056947</v>
      </c>
      <c r="H59" s="2">
        <f>ROUND(+'X-Ray'!F154,0)</f>
        <v>252532</v>
      </c>
      <c r="I59" s="7">
        <f t="shared" si="1"/>
        <v>4.19</v>
      </c>
      <c r="J59" s="7"/>
      <c r="K59" s="8">
        <f t="shared" si="2"/>
        <v>-0.0071</v>
      </c>
    </row>
    <row r="60" spans="2:11" ht="12">
      <c r="B60">
        <f>+'X-Ray'!A55</f>
        <v>141</v>
      </c>
      <c r="C60" t="str">
        <f>+'X-Ray'!B55</f>
        <v>DAYTON GENERAL HOSPITAL</v>
      </c>
      <c r="D60" s="2">
        <f>ROUND(+'X-Ray'!G55,0)</f>
        <v>139965</v>
      </c>
      <c r="E60" s="2">
        <f>ROUND(+'X-Ray'!F55,0)</f>
        <v>2636</v>
      </c>
      <c r="F60" s="7">
        <f t="shared" si="0"/>
        <v>53.1</v>
      </c>
      <c r="G60" s="2">
        <f>ROUND(+'X-Ray'!G155,0)</f>
        <v>0</v>
      </c>
      <c r="H60" s="2">
        <f>ROUND(+'X-Ray'!F155,0)</f>
        <v>0</v>
      </c>
      <c r="I60" s="7">
        <f t="shared" si="1"/>
      </c>
      <c r="J60" s="7"/>
      <c r="K60" s="8">
        <f t="shared" si="2"/>
      </c>
    </row>
    <row r="61" spans="2:11" ht="12">
      <c r="B61">
        <f>+'X-Ray'!A56</f>
        <v>142</v>
      </c>
      <c r="C61" t="str">
        <f>+'X-Ray'!B56</f>
        <v>HARRISON MEDICAL CENTER</v>
      </c>
      <c r="D61" s="2">
        <f>ROUND(+'X-Ray'!G56,0)</f>
        <v>5313109</v>
      </c>
      <c r="E61" s="2">
        <f>ROUND(+'X-Ray'!F56,0)</f>
        <v>20667081</v>
      </c>
      <c r="F61" s="7">
        <f t="shared" si="0"/>
        <v>0.26</v>
      </c>
      <c r="G61" s="2">
        <f>ROUND(+'X-Ray'!G156,0)</f>
        <v>5513847</v>
      </c>
      <c r="H61" s="2">
        <f>ROUND(+'X-Ray'!F156,0)</f>
        <v>22551095</v>
      </c>
      <c r="I61" s="7">
        <f t="shared" si="1"/>
        <v>0.24</v>
      </c>
      <c r="J61" s="7"/>
      <c r="K61" s="8">
        <f t="shared" si="2"/>
        <v>-0.0769</v>
      </c>
    </row>
    <row r="62" spans="2:11" ht="12">
      <c r="B62">
        <f>+'X-Ray'!A57</f>
        <v>145</v>
      </c>
      <c r="C62" t="str">
        <f>+'X-Ray'!B57</f>
        <v>PEACEHEALTH SAINT JOSEPH HOSPITAL</v>
      </c>
      <c r="D62" s="2">
        <f>ROUND(+'X-Ray'!G57,0)</f>
        <v>5667028</v>
      </c>
      <c r="E62" s="2">
        <f>ROUND(+'X-Ray'!F57,0)</f>
        <v>272802</v>
      </c>
      <c r="F62" s="7">
        <f t="shared" si="0"/>
        <v>20.77</v>
      </c>
      <c r="G62" s="2">
        <f>ROUND(+'X-Ray'!G157,0)</f>
        <v>5638494</v>
      </c>
      <c r="H62" s="2">
        <f>ROUND(+'X-Ray'!F157,0)</f>
        <v>258229</v>
      </c>
      <c r="I62" s="7">
        <f t="shared" si="1"/>
        <v>21.84</v>
      </c>
      <c r="J62" s="7"/>
      <c r="K62" s="8">
        <f t="shared" si="2"/>
        <v>0.0515</v>
      </c>
    </row>
    <row r="63" spans="2:11" ht="12">
      <c r="B63">
        <f>+'X-Ray'!A58</f>
        <v>147</v>
      </c>
      <c r="C63" t="str">
        <f>+'X-Ray'!B58</f>
        <v>MID VALLEY HOSPITAL</v>
      </c>
      <c r="D63" s="2">
        <f>ROUND(+'X-Ray'!G58,0)</f>
        <v>524925</v>
      </c>
      <c r="E63" s="2">
        <f>ROUND(+'X-Ray'!F58,0)</f>
        <v>145223</v>
      </c>
      <c r="F63" s="7">
        <f t="shared" si="0"/>
        <v>3.61</v>
      </c>
      <c r="G63" s="2">
        <f>ROUND(+'X-Ray'!G158,0)</f>
        <v>542706</v>
      </c>
      <c r="H63" s="2">
        <f>ROUND(+'X-Ray'!F158,0)</f>
        <v>22454</v>
      </c>
      <c r="I63" s="7">
        <f t="shared" si="1"/>
        <v>24.17</v>
      </c>
      <c r="J63" s="7"/>
      <c r="K63" s="8">
        <f t="shared" si="2"/>
        <v>5.6953</v>
      </c>
    </row>
    <row r="64" spans="2:11" ht="12">
      <c r="B64">
        <f>+'X-Ray'!A59</f>
        <v>148</v>
      </c>
      <c r="C64" t="str">
        <f>+'X-Ray'!B59</f>
        <v>KINDRED HOSPITAL - SEATTLE</v>
      </c>
      <c r="D64" s="2">
        <f>ROUND(+'X-Ray'!G59,0)</f>
        <v>125414</v>
      </c>
      <c r="E64" s="2">
        <f>ROUND(+'X-Ray'!F59,0)</f>
        <v>1548</v>
      </c>
      <c r="F64" s="7">
        <f t="shared" si="0"/>
        <v>81.02</v>
      </c>
      <c r="G64" s="2">
        <f>ROUND(+'X-Ray'!G159,0)</f>
        <v>143154</v>
      </c>
      <c r="H64" s="2">
        <f>ROUND(+'X-Ray'!F159,0)</f>
        <v>1695</v>
      </c>
      <c r="I64" s="7">
        <f t="shared" si="1"/>
        <v>84.46</v>
      </c>
      <c r="J64" s="7"/>
      <c r="K64" s="8">
        <f t="shared" si="2"/>
        <v>0.0425</v>
      </c>
    </row>
    <row r="65" spans="2:11" ht="12">
      <c r="B65">
        <f>+'X-Ray'!A60</f>
        <v>150</v>
      </c>
      <c r="C65" t="str">
        <f>+'X-Ray'!B60</f>
        <v>COULEE COMMUNITY HOSPITAL</v>
      </c>
      <c r="D65" s="2">
        <f>ROUND(+'X-Ray'!G60,0)</f>
        <v>289839</v>
      </c>
      <c r="E65" s="2">
        <f>ROUND(+'X-Ray'!F60,0)</f>
        <v>5233</v>
      </c>
      <c r="F65" s="7">
        <f t="shared" si="0"/>
        <v>55.39</v>
      </c>
      <c r="G65" s="2">
        <f>ROUND(+'X-Ray'!G160,0)</f>
        <v>313786</v>
      </c>
      <c r="H65" s="2">
        <f>ROUND(+'X-Ray'!F160,0)</f>
        <v>5283</v>
      </c>
      <c r="I65" s="7">
        <f t="shared" si="1"/>
        <v>59.4</v>
      </c>
      <c r="J65" s="7"/>
      <c r="K65" s="8">
        <f t="shared" si="2"/>
        <v>0.0724</v>
      </c>
    </row>
    <row r="66" spans="2:11" ht="12">
      <c r="B66">
        <f>+'X-Ray'!A61</f>
        <v>152</v>
      </c>
      <c r="C66" t="str">
        <f>+'X-Ray'!B61</f>
        <v>MASON GENERAL HOSPITAL</v>
      </c>
      <c r="D66" s="2">
        <f>ROUND(+'X-Ray'!G61,0)</f>
        <v>1383327</v>
      </c>
      <c r="E66" s="2">
        <f>ROUND(+'X-Ray'!F61,0)</f>
        <v>26286</v>
      </c>
      <c r="F66" s="7">
        <f t="shared" si="0"/>
        <v>52.63</v>
      </c>
      <c r="G66" s="2">
        <f>ROUND(+'X-Ray'!G161,0)</f>
        <v>1421381</v>
      </c>
      <c r="H66" s="2">
        <f>ROUND(+'X-Ray'!F161,0)</f>
        <v>23168</v>
      </c>
      <c r="I66" s="7">
        <f t="shared" si="1"/>
        <v>61.35</v>
      </c>
      <c r="J66" s="7"/>
      <c r="K66" s="8">
        <f t="shared" si="2"/>
        <v>0.1657</v>
      </c>
    </row>
    <row r="67" spans="2:11" ht="12">
      <c r="B67">
        <f>+'X-Ray'!A62</f>
        <v>153</v>
      </c>
      <c r="C67" t="str">
        <f>+'X-Ray'!B62</f>
        <v>WHITMAN HOSPITAL AND MEDICAL CENTER</v>
      </c>
      <c r="D67" s="2">
        <f>ROUND(+'X-Ray'!G62,0)</f>
        <v>349695</v>
      </c>
      <c r="E67" s="2">
        <f>ROUND(+'X-Ray'!F62,0)</f>
        <v>35397</v>
      </c>
      <c r="F67" s="7">
        <f t="shared" si="0"/>
        <v>9.88</v>
      </c>
      <c r="G67" s="2">
        <f>ROUND(+'X-Ray'!G162,0)</f>
        <v>391092</v>
      </c>
      <c r="H67" s="2">
        <f>ROUND(+'X-Ray'!F162,0)</f>
        <v>38725</v>
      </c>
      <c r="I67" s="7">
        <f t="shared" si="1"/>
        <v>10.1</v>
      </c>
      <c r="J67" s="7"/>
      <c r="K67" s="8">
        <f t="shared" si="2"/>
        <v>0.0223</v>
      </c>
    </row>
    <row r="68" spans="2:11" ht="12">
      <c r="B68">
        <f>+'X-Ray'!A63</f>
        <v>155</v>
      </c>
      <c r="C68" t="str">
        <f>+'X-Ray'!B63</f>
        <v>VALLEY MEDICAL CENTER</v>
      </c>
      <c r="D68" s="2">
        <f>ROUND(+'X-Ray'!G63,0)</f>
        <v>6527148</v>
      </c>
      <c r="E68" s="2">
        <f>ROUND(+'X-Ray'!F63,0)</f>
        <v>258435</v>
      </c>
      <c r="F68" s="7">
        <f t="shared" si="0"/>
        <v>25.26</v>
      </c>
      <c r="G68" s="2">
        <f>ROUND(+'X-Ray'!G163,0)</f>
        <v>6869939</v>
      </c>
      <c r="H68" s="2">
        <f>ROUND(+'X-Ray'!F163,0)</f>
        <v>261775</v>
      </c>
      <c r="I68" s="7">
        <f t="shared" si="1"/>
        <v>26.24</v>
      </c>
      <c r="J68" s="7"/>
      <c r="K68" s="8">
        <f t="shared" si="2"/>
        <v>0.0388</v>
      </c>
    </row>
    <row r="69" spans="2:11" ht="12">
      <c r="B69">
        <f>+'X-Ray'!A64</f>
        <v>156</v>
      </c>
      <c r="C69" t="str">
        <f>+'X-Ray'!B64</f>
        <v>WHIDBEY GENERAL HOSPITAL</v>
      </c>
      <c r="D69" s="2">
        <f>ROUND(+'X-Ray'!G64,0)</f>
        <v>1360344</v>
      </c>
      <c r="E69" s="2">
        <f>ROUND(+'X-Ray'!F64,0)</f>
        <v>23502</v>
      </c>
      <c r="F69" s="7">
        <f t="shared" si="0"/>
        <v>57.88</v>
      </c>
      <c r="G69" s="2">
        <f>ROUND(+'X-Ray'!G164,0)</f>
        <v>1335705</v>
      </c>
      <c r="H69" s="2">
        <f>ROUND(+'X-Ray'!F164,0)</f>
        <v>23981</v>
      </c>
      <c r="I69" s="7">
        <f t="shared" si="1"/>
        <v>55.7</v>
      </c>
      <c r="J69" s="7"/>
      <c r="K69" s="8">
        <f t="shared" si="2"/>
        <v>-0.0377</v>
      </c>
    </row>
    <row r="70" spans="2:11" ht="12">
      <c r="B70">
        <f>+'X-Ray'!A65</f>
        <v>157</v>
      </c>
      <c r="C70" t="str">
        <f>+'X-Ray'!B65</f>
        <v>SAINT LUKES REHABILIATION INSTITUTE</v>
      </c>
      <c r="D70" s="2">
        <f>ROUND(+'X-Ray'!G65,0)</f>
        <v>0</v>
      </c>
      <c r="E70" s="2">
        <f>ROUND(+'X-Ray'!F65,0)</f>
        <v>0</v>
      </c>
      <c r="F70" s="7">
        <f t="shared" si="0"/>
      </c>
      <c r="G70" s="2">
        <f>ROUND(+'X-Ray'!G165,0)</f>
        <v>0</v>
      </c>
      <c r="H70" s="2">
        <f>ROUND(+'X-Ray'!F165,0)</f>
        <v>0</v>
      </c>
      <c r="I70" s="7">
        <f t="shared" si="1"/>
      </c>
      <c r="J70" s="7"/>
      <c r="K70" s="8">
        <f t="shared" si="2"/>
      </c>
    </row>
    <row r="71" spans="2:11" ht="12">
      <c r="B71">
        <f>+'X-Ray'!A66</f>
        <v>158</v>
      </c>
      <c r="C71" t="str">
        <f>+'X-Ray'!B66</f>
        <v>CASCADE MEDICAL CENTER</v>
      </c>
      <c r="D71" s="2">
        <f>ROUND(+'X-Ray'!G66,0)</f>
        <v>169262</v>
      </c>
      <c r="E71" s="2">
        <f>ROUND(+'X-Ray'!F66,0)</f>
        <v>2814</v>
      </c>
      <c r="F71" s="7">
        <f t="shared" si="0"/>
        <v>60.15</v>
      </c>
      <c r="G71" s="2">
        <f>ROUND(+'X-Ray'!G166,0)</f>
        <v>174724</v>
      </c>
      <c r="H71" s="2">
        <f>ROUND(+'X-Ray'!F166,0)</f>
        <v>2974</v>
      </c>
      <c r="I71" s="7">
        <f t="shared" si="1"/>
        <v>58.75</v>
      </c>
      <c r="J71" s="7"/>
      <c r="K71" s="8">
        <f t="shared" si="2"/>
        <v>-0.0233</v>
      </c>
    </row>
    <row r="72" spans="2:11" ht="12">
      <c r="B72">
        <f>+'X-Ray'!A67</f>
        <v>159</v>
      </c>
      <c r="C72" t="str">
        <f>+'X-Ray'!B67</f>
        <v>PROVIDENCE SAINT PETER HOSPITAL</v>
      </c>
      <c r="D72" s="2">
        <f>ROUND(+'X-Ray'!G67,0)</f>
        <v>4962509</v>
      </c>
      <c r="E72" s="2">
        <f>ROUND(+'X-Ray'!F67,0)</f>
        <v>572595</v>
      </c>
      <c r="F72" s="7">
        <f t="shared" si="0"/>
        <v>8.67</v>
      </c>
      <c r="G72" s="2">
        <f>ROUND(+'X-Ray'!G167,0)</f>
        <v>5286057</v>
      </c>
      <c r="H72" s="2">
        <f>ROUND(+'X-Ray'!F167,0)</f>
        <v>137639</v>
      </c>
      <c r="I72" s="7">
        <f t="shared" si="1"/>
        <v>38.41</v>
      </c>
      <c r="J72" s="7"/>
      <c r="K72" s="8">
        <f t="shared" si="2"/>
        <v>3.4302</v>
      </c>
    </row>
    <row r="73" spans="2:11" ht="12">
      <c r="B73">
        <f>+'X-Ray'!A68</f>
        <v>161</v>
      </c>
      <c r="C73" t="str">
        <f>+'X-Ray'!B68</f>
        <v>KADLEC REGIONAL MEDICAL CENTER</v>
      </c>
      <c r="D73" s="2">
        <f>ROUND(+'X-Ray'!G68,0)</f>
        <v>5524110</v>
      </c>
      <c r="E73" s="2">
        <f>ROUND(+'X-Ray'!F68,0)</f>
        <v>109694</v>
      </c>
      <c r="F73" s="7">
        <f t="shared" si="0"/>
        <v>50.36</v>
      </c>
      <c r="G73" s="2">
        <f>ROUND(+'X-Ray'!G168,0)</f>
        <v>6161891</v>
      </c>
      <c r="H73" s="2">
        <f>ROUND(+'X-Ray'!F168,0)</f>
        <v>111399</v>
      </c>
      <c r="I73" s="7">
        <f t="shared" si="1"/>
        <v>55.31</v>
      </c>
      <c r="J73" s="7"/>
      <c r="K73" s="8">
        <f t="shared" si="2"/>
        <v>0.0983</v>
      </c>
    </row>
    <row r="74" spans="2:11" ht="12">
      <c r="B74">
        <f>+'X-Ray'!A69</f>
        <v>162</v>
      </c>
      <c r="C74" t="str">
        <f>+'X-Ray'!B69</f>
        <v>PROVIDENCE SACRED HEART MEDICAL CENTER</v>
      </c>
      <c r="D74" s="2">
        <f>ROUND(+'X-Ray'!G69,0)</f>
        <v>9583974</v>
      </c>
      <c r="E74" s="2">
        <f>ROUND(+'X-Ray'!F69,0)</f>
        <v>218313</v>
      </c>
      <c r="F74" s="7">
        <f t="shared" si="0"/>
        <v>43.9</v>
      </c>
      <c r="G74" s="2">
        <f>ROUND(+'X-Ray'!G169,0)</f>
        <v>7346309</v>
      </c>
      <c r="H74" s="2">
        <f>ROUND(+'X-Ray'!F169,0)</f>
        <v>185917</v>
      </c>
      <c r="I74" s="7">
        <f t="shared" si="1"/>
        <v>39.51</v>
      </c>
      <c r="J74" s="7"/>
      <c r="K74" s="8">
        <f t="shared" si="2"/>
        <v>-0.1</v>
      </c>
    </row>
    <row r="75" spans="2:11" ht="12">
      <c r="B75">
        <f>+'X-Ray'!A70</f>
        <v>164</v>
      </c>
      <c r="C75" t="str">
        <f>+'X-Ray'!B70</f>
        <v>EVERGREEN HOSPITAL MEDICAL CENTER</v>
      </c>
      <c r="D75" s="2">
        <f>ROUND(+'X-Ray'!G70,0)</f>
        <v>7790694</v>
      </c>
      <c r="E75" s="2">
        <f>ROUND(+'X-Ray'!F70,0)</f>
        <v>296621</v>
      </c>
      <c r="F75" s="7">
        <f aca="true" t="shared" si="3" ref="F75:F106">IF(D75=0,"",IF(E75=0,"",ROUND(D75/E75,2)))</f>
        <v>26.26</v>
      </c>
      <c r="G75" s="2">
        <f>ROUND(+'X-Ray'!G170,0)</f>
        <v>8046661</v>
      </c>
      <c r="H75" s="2">
        <f>ROUND(+'X-Ray'!F170,0)</f>
        <v>297138</v>
      </c>
      <c r="I75" s="7">
        <f aca="true" t="shared" si="4" ref="I75:I106">IF(G75=0,"",IF(H75=0,"",ROUND(G75/H75,2)))</f>
        <v>27.08</v>
      </c>
      <c r="J75" s="7"/>
      <c r="K75" s="8">
        <f aca="true" t="shared" si="5" ref="K75:K106">IF(D75=0,"",IF(E75=0,"",IF(G75=0,"",IF(H75=0,"",ROUND(I75/F75-1,4)))))</f>
        <v>0.0312</v>
      </c>
    </row>
    <row r="76" spans="2:11" ht="12">
      <c r="B76">
        <f>+'X-Ray'!A71</f>
        <v>165</v>
      </c>
      <c r="C76" t="str">
        <f>+'X-Ray'!B71</f>
        <v>LAKE CHELAN COMMUNITY HOSPITAL</v>
      </c>
      <c r="D76" s="2">
        <f>ROUND(+'X-Ray'!G71,0)</f>
        <v>353216</v>
      </c>
      <c r="E76" s="2">
        <f>ROUND(+'X-Ray'!F71,0)</f>
        <v>4774</v>
      </c>
      <c r="F76" s="7">
        <f t="shared" si="3"/>
        <v>73.99</v>
      </c>
      <c r="G76" s="2">
        <f>ROUND(+'X-Ray'!G171,0)</f>
        <v>435442</v>
      </c>
      <c r="H76" s="2">
        <f>ROUND(+'X-Ray'!F171,0)</f>
        <v>4322</v>
      </c>
      <c r="I76" s="7">
        <f t="shared" si="4"/>
        <v>100.75</v>
      </c>
      <c r="J76" s="7"/>
      <c r="K76" s="8">
        <f t="shared" si="5"/>
        <v>0.3617</v>
      </c>
    </row>
    <row r="77" spans="2:11" ht="12">
      <c r="B77">
        <f>+'X-Ray'!A72</f>
        <v>167</v>
      </c>
      <c r="C77" t="str">
        <f>+'X-Ray'!B72</f>
        <v>FERRY COUNTY MEMORIAL HOSPITAL</v>
      </c>
      <c r="D77" s="2">
        <f>ROUND(+'X-Ray'!G72,0)</f>
        <v>125729</v>
      </c>
      <c r="E77" s="2">
        <f>ROUND(+'X-Ray'!F72,0)</f>
        <v>10480</v>
      </c>
      <c r="F77" s="7">
        <f t="shared" si="3"/>
        <v>12</v>
      </c>
      <c r="G77" s="2">
        <f>ROUND(+'X-Ray'!G172,0)</f>
        <v>135857</v>
      </c>
      <c r="H77" s="2">
        <f>ROUND(+'X-Ray'!F172,0)</f>
        <v>10276</v>
      </c>
      <c r="I77" s="7">
        <f t="shared" si="4"/>
        <v>13.22</v>
      </c>
      <c r="J77" s="7"/>
      <c r="K77" s="8">
        <f t="shared" si="5"/>
        <v>0.1017</v>
      </c>
    </row>
    <row r="78" spans="2:11" ht="12">
      <c r="B78">
        <f>+'X-Ray'!A73</f>
        <v>168</v>
      </c>
      <c r="C78" t="str">
        <f>+'X-Ray'!B73</f>
        <v>CENTRAL WASHINGTON HOSPITAL</v>
      </c>
      <c r="D78" s="2">
        <f>ROUND(+'X-Ray'!G73,0)</f>
        <v>3577686</v>
      </c>
      <c r="E78" s="2">
        <f>ROUND(+'X-Ray'!F73,0)</f>
        <v>59615</v>
      </c>
      <c r="F78" s="7">
        <f t="shared" si="3"/>
        <v>60.01</v>
      </c>
      <c r="G78" s="2">
        <f>ROUND(+'X-Ray'!G173,0)</f>
        <v>3840479</v>
      </c>
      <c r="H78" s="2">
        <f>ROUND(+'X-Ray'!F173,0)</f>
        <v>63992</v>
      </c>
      <c r="I78" s="7">
        <f t="shared" si="4"/>
        <v>60.01</v>
      </c>
      <c r="J78" s="7"/>
      <c r="K78" s="8">
        <f t="shared" si="5"/>
        <v>0</v>
      </c>
    </row>
    <row r="79" spans="2:11" ht="12">
      <c r="B79">
        <f>+'X-Ray'!A74</f>
        <v>169</v>
      </c>
      <c r="C79" t="str">
        <f>+'X-Ray'!B74</f>
        <v>GROUP HEALTH EASTSIDE</v>
      </c>
      <c r="D79" s="2">
        <f>ROUND(+'X-Ray'!G74,0)</f>
        <v>923326</v>
      </c>
      <c r="E79" s="2">
        <f>ROUND(+'X-Ray'!F74,0)</f>
        <v>2389</v>
      </c>
      <c r="F79" s="7">
        <f t="shared" si="3"/>
        <v>386.49</v>
      </c>
      <c r="G79" s="2">
        <f>ROUND(+'X-Ray'!G174,0)</f>
        <v>0</v>
      </c>
      <c r="H79" s="2">
        <f>ROUND(+'X-Ray'!F174,0)</f>
        <v>0</v>
      </c>
      <c r="I79" s="7">
        <f t="shared" si="4"/>
      </c>
      <c r="J79" s="7"/>
      <c r="K79" s="8">
        <f t="shared" si="5"/>
      </c>
    </row>
    <row r="80" spans="2:11" ht="12">
      <c r="B80">
        <f>+'X-Ray'!A75</f>
        <v>170</v>
      </c>
      <c r="C80" t="str">
        <f>+'X-Ray'!B75</f>
        <v>SOUTHWEST WASHINGTON MEDICAL CENTER</v>
      </c>
      <c r="D80" s="2">
        <f>ROUND(+'X-Ray'!G75,0)</f>
        <v>8452284</v>
      </c>
      <c r="E80" s="2">
        <f>ROUND(+'X-Ray'!F75,0)</f>
        <v>287297</v>
      </c>
      <c r="F80" s="7">
        <f t="shared" si="3"/>
        <v>29.42</v>
      </c>
      <c r="G80" s="2">
        <f>ROUND(+'X-Ray'!G175,0)</f>
        <v>8872712</v>
      </c>
      <c r="H80" s="2">
        <f>ROUND(+'X-Ray'!F175,0)</f>
        <v>295921</v>
      </c>
      <c r="I80" s="7">
        <f t="shared" si="4"/>
        <v>29.98</v>
      </c>
      <c r="J80" s="7"/>
      <c r="K80" s="8">
        <f t="shared" si="5"/>
        <v>0.019</v>
      </c>
    </row>
    <row r="81" spans="2:11" ht="12">
      <c r="B81">
        <f>+'X-Ray'!A76</f>
        <v>172</v>
      </c>
      <c r="C81" t="str">
        <f>+'X-Ray'!B76</f>
        <v>PULLMAN REGIONAL HOSPITAL</v>
      </c>
      <c r="D81" s="2">
        <f>ROUND(+'X-Ray'!G76,0)</f>
        <v>916826</v>
      </c>
      <c r="E81" s="2">
        <f>ROUND(+'X-Ray'!F76,0)</f>
        <v>18760</v>
      </c>
      <c r="F81" s="7">
        <f t="shared" si="3"/>
        <v>48.87</v>
      </c>
      <c r="G81" s="2">
        <f>ROUND(+'X-Ray'!G176,0)</f>
        <v>961378</v>
      </c>
      <c r="H81" s="2">
        <f>ROUND(+'X-Ray'!F176,0)</f>
        <v>19641</v>
      </c>
      <c r="I81" s="7">
        <f t="shared" si="4"/>
        <v>48.95</v>
      </c>
      <c r="J81" s="7"/>
      <c r="K81" s="8">
        <f t="shared" si="5"/>
        <v>0.0016</v>
      </c>
    </row>
    <row r="82" spans="2:11" ht="12">
      <c r="B82">
        <f>+'X-Ray'!A77</f>
        <v>173</v>
      </c>
      <c r="C82" t="str">
        <f>+'X-Ray'!B77</f>
        <v>MORTON GENERAL HOSPITAL</v>
      </c>
      <c r="D82" s="2">
        <f>ROUND(+'X-Ray'!G77,0)</f>
        <v>424513</v>
      </c>
      <c r="E82" s="2">
        <f>ROUND(+'X-Ray'!F77,0)</f>
        <v>3894</v>
      </c>
      <c r="F82" s="7">
        <f t="shared" si="3"/>
        <v>109.02</v>
      </c>
      <c r="G82" s="2">
        <f>ROUND(+'X-Ray'!G177,0)</f>
        <v>446742</v>
      </c>
      <c r="H82" s="2">
        <f>ROUND(+'X-Ray'!F177,0)</f>
        <v>0</v>
      </c>
      <c r="I82" s="7">
        <f t="shared" si="4"/>
      </c>
      <c r="J82" s="7"/>
      <c r="K82" s="8">
        <f t="shared" si="5"/>
      </c>
    </row>
    <row r="83" spans="2:11" ht="12">
      <c r="B83">
        <f>+'X-Ray'!A78</f>
        <v>175</v>
      </c>
      <c r="C83" t="str">
        <f>+'X-Ray'!B78</f>
        <v>MARY BRIDGE CHILDRENS HEALTH CENTER</v>
      </c>
      <c r="D83" s="2">
        <f>ROUND(+'X-Ray'!G78,0)</f>
        <v>240064</v>
      </c>
      <c r="E83" s="2">
        <f>ROUND(+'X-Ray'!F78,0)</f>
        <v>267558</v>
      </c>
      <c r="F83" s="7">
        <f t="shared" si="3"/>
        <v>0.9</v>
      </c>
      <c r="G83" s="2">
        <f>ROUND(+'X-Ray'!G178,0)</f>
        <v>204860</v>
      </c>
      <c r="H83" s="2">
        <f>ROUND(+'X-Ray'!F178,0)</f>
        <v>268246</v>
      </c>
      <c r="I83" s="7">
        <f t="shared" si="4"/>
        <v>0.76</v>
      </c>
      <c r="J83" s="7"/>
      <c r="K83" s="8">
        <f t="shared" si="5"/>
        <v>-0.1556</v>
      </c>
    </row>
    <row r="84" spans="2:11" ht="12">
      <c r="B84">
        <f>+'X-Ray'!A79</f>
        <v>176</v>
      </c>
      <c r="C84" t="str">
        <f>+'X-Ray'!B79</f>
        <v>TACOMA GENERAL ALLENMORE HOSPITAL</v>
      </c>
      <c r="D84" s="2">
        <f>ROUND(+'X-Ray'!G79,0)</f>
        <v>11019159</v>
      </c>
      <c r="E84" s="2">
        <f>ROUND(+'X-Ray'!F79,0)</f>
        <v>422436</v>
      </c>
      <c r="F84" s="7">
        <f t="shared" si="3"/>
        <v>26.08</v>
      </c>
      <c r="G84" s="2">
        <f>ROUND(+'X-Ray'!G179,0)</f>
        <v>10933301</v>
      </c>
      <c r="H84" s="2">
        <f>ROUND(+'X-Ray'!F179,0)</f>
        <v>438624</v>
      </c>
      <c r="I84" s="7">
        <f t="shared" si="4"/>
        <v>24.93</v>
      </c>
      <c r="J84" s="7"/>
      <c r="K84" s="8">
        <f t="shared" si="5"/>
        <v>-0.0441</v>
      </c>
    </row>
    <row r="85" spans="2:11" ht="12">
      <c r="B85">
        <f>+'X-Ray'!A80</f>
        <v>178</v>
      </c>
      <c r="C85" t="str">
        <f>+'X-Ray'!B80</f>
        <v>DEER PARK HOSPITAL</v>
      </c>
      <c r="D85" s="2">
        <f>ROUND(+'X-Ray'!G80,0)</f>
        <v>37430</v>
      </c>
      <c r="E85" s="2">
        <f>ROUND(+'X-Ray'!F80,0)</f>
        <v>49</v>
      </c>
      <c r="F85" s="7">
        <f t="shared" si="3"/>
        <v>763.88</v>
      </c>
      <c r="G85" s="2">
        <f>ROUND(+'X-Ray'!G180,0)</f>
        <v>0</v>
      </c>
      <c r="H85" s="2">
        <f>ROUND(+'X-Ray'!F180,0)</f>
        <v>0</v>
      </c>
      <c r="I85" s="7">
        <f t="shared" si="4"/>
      </c>
      <c r="J85" s="7"/>
      <c r="K85" s="8">
        <f t="shared" si="5"/>
      </c>
    </row>
    <row r="86" spans="2:11" ht="12">
      <c r="B86">
        <f>+'X-Ray'!A81</f>
        <v>180</v>
      </c>
      <c r="C86" t="str">
        <f>+'X-Ray'!B81</f>
        <v>VALLEY HOSPITAL AND MEDICAL CENTER</v>
      </c>
      <c r="D86" s="2">
        <f>ROUND(+'X-Ray'!G81,0)</f>
        <v>1223930</v>
      </c>
      <c r="E86" s="2">
        <f>ROUND(+'X-Ray'!F81,0)</f>
        <v>25359</v>
      </c>
      <c r="F86" s="7">
        <f t="shared" si="3"/>
        <v>48.26</v>
      </c>
      <c r="G86" s="2">
        <f>ROUND(+'X-Ray'!G181,0)</f>
        <v>1798154</v>
      </c>
      <c r="H86" s="2">
        <f>ROUND(+'X-Ray'!F181,0)</f>
        <v>32214</v>
      </c>
      <c r="I86" s="7">
        <f t="shared" si="4"/>
        <v>55.82</v>
      </c>
      <c r="J86" s="7"/>
      <c r="K86" s="8">
        <f t="shared" si="5"/>
        <v>0.1567</v>
      </c>
    </row>
    <row r="87" spans="2:11" ht="12">
      <c r="B87">
        <f>+'X-Ray'!A82</f>
        <v>183</v>
      </c>
      <c r="C87" t="str">
        <f>+'X-Ray'!B82</f>
        <v>AUBURN REGIONAL MEDICAL CENTER</v>
      </c>
      <c r="D87" s="2">
        <f>ROUND(+'X-Ray'!G82,0)</f>
        <v>2310683</v>
      </c>
      <c r="E87" s="2">
        <f>ROUND(+'X-Ray'!F82,0)</f>
        <v>153529</v>
      </c>
      <c r="F87" s="7">
        <f t="shared" si="3"/>
        <v>15.05</v>
      </c>
      <c r="G87" s="2">
        <f>ROUND(+'X-Ray'!G182,0)</f>
        <v>2405197</v>
      </c>
      <c r="H87" s="2">
        <f>ROUND(+'X-Ray'!F182,0)</f>
        <v>148035</v>
      </c>
      <c r="I87" s="7">
        <f t="shared" si="4"/>
        <v>16.25</v>
      </c>
      <c r="J87" s="7"/>
      <c r="K87" s="8">
        <f t="shared" si="5"/>
        <v>0.0797</v>
      </c>
    </row>
    <row r="88" spans="2:11" ht="12">
      <c r="B88">
        <f>+'X-Ray'!A83</f>
        <v>186</v>
      </c>
      <c r="C88" t="str">
        <f>+'X-Ray'!B83</f>
        <v>MARK REED HOSPITAL</v>
      </c>
      <c r="D88" s="2">
        <f>ROUND(+'X-Ray'!G83,0)</f>
        <v>210274</v>
      </c>
      <c r="E88" s="2">
        <f>ROUND(+'X-Ray'!F83,0)</f>
        <v>3566</v>
      </c>
      <c r="F88" s="7">
        <f t="shared" si="3"/>
        <v>58.97</v>
      </c>
      <c r="G88" s="2">
        <f>ROUND(+'X-Ray'!G183,0)</f>
        <v>241215</v>
      </c>
      <c r="H88" s="2">
        <f>ROUND(+'X-Ray'!F183,0)</f>
        <v>3730</v>
      </c>
      <c r="I88" s="7">
        <f t="shared" si="4"/>
        <v>64.67</v>
      </c>
      <c r="J88" s="7"/>
      <c r="K88" s="8">
        <f t="shared" si="5"/>
        <v>0.0967</v>
      </c>
    </row>
    <row r="89" spans="2:11" ht="12">
      <c r="B89">
        <f>+'X-Ray'!A84</f>
        <v>191</v>
      </c>
      <c r="C89" t="str">
        <f>+'X-Ray'!B84</f>
        <v>PROVIDENCE CENTRALIA HOSPITAL</v>
      </c>
      <c r="D89" s="2">
        <f>ROUND(+'X-Ray'!G84,0)</f>
        <v>1874321</v>
      </c>
      <c r="E89" s="2">
        <f>ROUND(+'X-Ray'!F84,0)</f>
        <v>28050</v>
      </c>
      <c r="F89" s="7">
        <f t="shared" si="3"/>
        <v>66.82</v>
      </c>
      <c r="G89" s="2">
        <f>ROUND(+'X-Ray'!G184,0)</f>
        <v>2019031</v>
      </c>
      <c r="H89" s="2">
        <f>ROUND(+'X-Ray'!F184,0)</f>
        <v>52279</v>
      </c>
      <c r="I89" s="7">
        <f t="shared" si="4"/>
        <v>38.62</v>
      </c>
      <c r="J89" s="7"/>
      <c r="K89" s="8">
        <f t="shared" si="5"/>
        <v>-0.422</v>
      </c>
    </row>
    <row r="90" spans="2:11" ht="12">
      <c r="B90">
        <f>+'X-Ray'!A85</f>
        <v>193</v>
      </c>
      <c r="C90" t="str">
        <f>+'X-Ray'!B85</f>
        <v>PROVIDENCE MOUNT CARMEL HOSPITAL</v>
      </c>
      <c r="D90" s="2">
        <f>ROUND(+'X-Ray'!G85,0)</f>
        <v>921365</v>
      </c>
      <c r="E90" s="2">
        <f>ROUND(+'X-Ray'!F85,0)</f>
        <v>0</v>
      </c>
      <c r="F90" s="7">
        <f t="shared" si="3"/>
      </c>
      <c r="G90" s="2">
        <f>ROUND(+'X-Ray'!G185,0)</f>
        <v>798787</v>
      </c>
      <c r="H90" s="2">
        <f>ROUND(+'X-Ray'!F185,0)</f>
        <v>0</v>
      </c>
      <c r="I90" s="7">
        <f t="shared" si="4"/>
      </c>
      <c r="J90" s="7"/>
      <c r="K90" s="8">
        <f t="shared" si="5"/>
      </c>
    </row>
    <row r="91" spans="2:11" ht="12">
      <c r="B91">
        <f>+'X-Ray'!A86</f>
        <v>194</v>
      </c>
      <c r="C91" t="str">
        <f>+'X-Ray'!B86</f>
        <v>PROVIDENCE SAINT JOSEPHS HOSPITAL</v>
      </c>
      <c r="D91" s="2">
        <f>ROUND(+'X-Ray'!G86,0)</f>
        <v>367404</v>
      </c>
      <c r="E91" s="2">
        <f>ROUND(+'X-Ray'!F86,0)</f>
        <v>0</v>
      </c>
      <c r="F91" s="7">
        <f t="shared" si="3"/>
      </c>
      <c r="G91" s="2">
        <f>ROUND(+'X-Ray'!G186,0)</f>
        <v>392652</v>
      </c>
      <c r="H91" s="2">
        <f>ROUND(+'X-Ray'!F186,0)</f>
        <v>0</v>
      </c>
      <c r="I91" s="7">
        <f t="shared" si="4"/>
      </c>
      <c r="J91" s="7"/>
      <c r="K91" s="8">
        <f t="shared" si="5"/>
      </c>
    </row>
    <row r="92" spans="2:11" ht="12">
      <c r="B92">
        <f>+'X-Ray'!A87</f>
        <v>195</v>
      </c>
      <c r="C92" t="str">
        <f>+'X-Ray'!B87</f>
        <v>SNOQUALMIE VALLEY HOSPITAL</v>
      </c>
      <c r="D92" s="2">
        <f>ROUND(+'X-Ray'!G87,0)</f>
        <v>373321</v>
      </c>
      <c r="E92" s="2">
        <f>ROUND(+'X-Ray'!F87,0)</f>
        <v>2326</v>
      </c>
      <c r="F92" s="7">
        <f t="shared" si="3"/>
        <v>160.5</v>
      </c>
      <c r="G92" s="2">
        <f>ROUND(+'X-Ray'!G187,0)</f>
        <v>466310</v>
      </c>
      <c r="H92" s="2">
        <f>ROUND(+'X-Ray'!F187,0)</f>
        <v>2566</v>
      </c>
      <c r="I92" s="7">
        <f t="shared" si="4"/>
        <v>181.73</v>
      </c>
      <c r="J92" s="7"/>
      <c r="K92" s="8">
        <f t="shared" si="5"/>
        <v>0.1323</v>
      </c>
    </row>
    <row r="93" spans="2:11" ht="12">
      <c r="B93">
        <f>+'X-Ray'!A88</f>
        <v>197</v>
      </c>
      <c r="C93" t="str">
        <f>+'X-Ray'!B88</f>
        <v>CAPITAL MEDICAL CENTER</v>
      </c>
      <c r="D93" s="2">
        <f>ROUND(+'X-Ray'!G88,0)</f>
        <v>2993973</v>
      </c>
      <c r="E93" s="2">
        <f>ROUND(+'X-Ray'!F88,0)</f>
        <v>46362</v>
      </c>
      <c r="F93" s="7">
        <f t="shared" si="3"/>
        <v>64.58</v>
      </c>
      <c r="G93" s="2">
        <f>ROUND(+'X-Ray'!G188,0)</f>
        <v>2820613</v>
      </c>
      <c r="H93" s="2">
        <f>ROUND(+'X-Ray'!F188,0)</f>
        <v>55735</v>
      </c>
      <c r="I93" s="7">
        <f t="shared" si="4"/>
        <v>50.61</v>
      </c>
      <c r="J93" s="7"/>
      <c r="K93" s="8">
        <f t="shared" si="5"/>
        <v>-0.2163</v>
      </c>
    </row>
    <row r="94" spans="2:11" ht="12">
      <c r="B94">
        <f>+'X-Ray'!A89</f>
        <v>198</v>
      </c>
      <c r="C94" t="str">
        <f>+'X-Ray'!B89</f>
        <v>SUNNYSIDE COMMUNITY HOSPITAL</v>
      </c>
      <c r="D94" s="2">
        <f>ROUND(+'X-Ray'!G89,0)</f>
        <v>901279</v>
      </c>
      <c r="E94" s="2">
        <f>ROUND(+'X-Ray'!F89,0)</f>
        <v>122582</v>
      </c>
      <c r="F94" s="7">
        <f t="shared" si="3"/>
        <v>7.35</v>
      </c>
      <c r="G94" s="2">
        <f>ROUND(+'X-Ray'!G189,0)</f>
        <v>988651</v>
      </c>
      <c r="H94" s="2">
        <f>ROUND(+'X-Ray'!F189,0)</f>
        <v>124488</v>
      </c>
      <c r="I94" s="7">
        <f t="shared" si="4"/>
        <v>7.94</v>
      </c>
      <c r="J94" s="7"/>
      <c r="K94" s="8">
        <f t="shared" si="5"/>
        <v>0.0803</v>
      </c>
    </row>
    <row r="95" spans="2:11" ht="12">
      <c r="B95">
        <f>+'X-Ray'!A90</f>
        <v>199</v>
      </c>
      <c r="C95" t="str">
        <f>+'X-Ray'!B90</f>
        <v>TOPPENISH COMMUNITY HOSPITAL</v>
      </c>
      <c r="D95" s="2">
        <f>ROUND(+'X-Ray'!G90,0)</f>
        <v>685804</v>
      </c>
      <c r="E95" s="2">
        <f>ROUND(+'X-Ray'!F90,0)</f>
        <v>11499</v>
      </c>
      <c r="F95" s="7">
        <f t="shared" si="3"/>
        <v>59.64</v>
      </c>
      <c r="G95" s="2">
        <f>ROUND(+'X-Ray'!G190,0)</f>
        <v>713036</v>
      </c>
      <c r="H95" s="2">
        <f>ROUND(+'X-Ray'!F190,0)</f>
        <v>12106</v>
      </c>
      <c r="I95" s="7">
        <f t="shared" si="4"/>
        <v>58.9</v>
      </c>
      <c r="J95" s="7"/>
      <c r="K95" s="8">
        <f t="shared" si="5"/>
        <v>-0.0124</v>
      </c>
    </row>
    <row r="96" spans="2:11" ht="12">
      <c r="B96">
        <f>+'X-Ray'!A91</f>
        <v>201</v>
      </c>
      <c r="C96" t="str">
        <f>+'X-Ray'!B91</f>
        <v>SAINT FRANCIS COMMUNITY HOSPITAL</v>
      </c>
      <c r="D96" s="2">
        <f>ROUND(+'X-Ray'!G91,0)</f>
        <v>2551376</v>
      </c>
      <c r="E96" s="2">
        <f>ROUND(+'X-Ray'!F91,0)</f>
        <v>143119</v>
      </c>
      <c r="F96" s="7">
        <f t="shared" si="3"/>
        <v>17.83</v>
      </c>
      <c r="G96" s="2">
        <f>ROUND(+'X-Ray'!G191,0)</f>
        <v>2601124</v>
      </c>
      <c r="H96" s="2">
        <f>ROUND(+'X-Ray'!F191,0)</f>
        <v>163318</v>
      </c>
      <c r="I96" s="7">
        <f t="shared" si="4"/>
        <v>15.93</v>
      </c>
      <c r="J96" s="7"/>
      <c r="K96" s="8">
        <f t="shared" si="5"/>
        <v>-0.1066</v>
      </c>
    </row>
    <row r="97" spans="2:11" ht="12">
      <c r="B97">
        <f>+'X-Ray'!A92</f>
        <v>202</v>
      </c>
      <c r="C97" t="str">
        <f>+'X-Ray'!B92</f>
        <v>REGIONAL HOSP. FOR RESP. &amp; COMPLEX CARE</v>
      </c>
      <c r="D97" s="2">
        <f>ROUND(+'X-Ray'!G92,0)</f>
        <v>0</v>
      </c>
      <c r="E97" s="2">
        <f>ROUND(+'X-Ray'!F92,0)</f>
        <v>0</v>
      </c>
      <c r="F97" s="7">
        <f t="shared" si="3"/>
      </c>
      <c r="G97" s="2">
        <f>ROUND(+'X-Ray'!G192,0)</f>
        <v>0</v>
      </c>
      <c r="H97" s="2">
        <f>ROUND(+'X-Ray'!F192,0)</f>
        <v>0</v>
      </c>
      <c r="I97" s="7">
        <f t="shared" si="4"/>
      </c>
      <c r="J97" s="7"/>
      <c r="K97" s="8">
        <f t="shared" si="5"/>
      </c>
    </row>
    <row r="98" spans="2:11" ht="12">
      <c r="B98">
        <f>+'X-Ray'!A93</f>
        <v>204</v>
      </c>
      <c r="C98" t="str">
        <f>+'X-Ray'!B93</f>
        <v>SEATTLE CANCER CARE ALLIANCE</v>
      </c>
      <c r="D98" s="2">
        <f>ROUND(+'X-Ray'!G93,0)</f>
        <v>1884256</v>
      </c>
      <c r="E98" s="2">
        <f>ROUND(+'X-Ray'!F93,0)</f>
        <v>0</v>
      </c>
      <c r="F98" s="7">
        <f t="shared" si="3"/>
      </c>
      <c r="G98" s="2">
        <f>ROUND(+'X-Ray'!G193,0)</f>
        <v>1892477</v>
      </c>
      <c r="H98" s="2">
        <f>ROUND(+'X-Ray'!F193,0)</f>
        <v>0</v>
      </c>
      <c r="I98" s="7">
        <f t="shared" si="4"/>
      </c>
      <c r="J98" s="7"/>
      <c r="K98" s="8">
        <f t="shared" si="5"/>
      </c>
    </row>
    <row r="99" spans="2:11" ht="12">
      <c r="B99">
        <f>+'X-Ray'!A94</f>
        <v>205</v>
      </c>
      <c r="C99" t="str">
        <f>+'X-Ray'!B94</f>
        <v>WENATCHEE VALLEY MEDICAL CENTER</v>
      </c>
      <c r="D99" s="2">
        <f>ROUND(+'X-Ray'!G94,0)</f>
        <v>297208</v>
      </c>
      <c r="E99" s="2">
        <f>ROUND(+'X-Ray'!F94,0)</f>
        <v>21336</v>
      </c>
      <c r="F99" s="7">
        <f t="shared" si="3"/>
        <v>13.93</v>
      </c>
      <c r="G99" s="2">
        <f>ROUND(+'X-Ray'!G194,0)</f>
        <v>225692</v>
      </c>
      <c r="H99" s="2">
        <f>ROUND(+'X-Ray'!F194,0)</f>
        <v>52227</v>
      </c>
      <c r="I99" s="7">
        <f t="shared" si="4"/>
        <v>4.32</v>
      </c>
      <c r="J99" s="7"/>
      <c r="K99" s="8">
        <f t="shared" si="5"/>
        <v>-0.6899</v>
      </c>
    </row>
    <row r="100" spans="2:11" ht="12">
      <c r="B100">
        <f>+'X-Ray'!A95</f>
        <v>206</v>
      </c>
      <c r="C100" t="str">
        <f>+'X-Ray'!B95</f>
        <v>UNITED GENERAL HOSPITAL</v>
      </c>
      <c r="D100" s="2">
        <f>ROUND(+'X-Ray'!G95,0)</f>
        <v>483790</v>
      </c>
      <c r="E100" s="2">
        <f>ROUND(+'X-Ray'!F95,0)</f>
        <v>10900</v>
      </c>
      <c r="F100" s="7">
        <f t="shared" si="3"/>
        <v>44.38</v>
      </c>
      <c r="G100" s="2">
        <f>ROUND(+'X-Ray'!G195,0)</f>
        <v>505310</v>
      </c>
      <c r="H100" s="2">
        <f>ROUND(+'X-Ray'!F195,0)</f>
        <v>10590</v>
      </c>
      <c r="I100" s="7">
        <f t="shared" si="4"/>
        <v>47.72</v>
      </c>
      <c r="J100" s="7"/>
      <c r="K100" s="8">
        <f t="shared" si="5"/>
        <v>0.0753</v>
      </c>
    </row>
    <row r="101" spans="2:11" ht="12">
      <c r="B101">
        <f>+'X-Ray'!A96</f>
        <v>207</v>
      </c>
      <c r="C101" t="str">
        <f>+'X-Ray'!B96</f>
        <v>SKAGIT VALLEY HOSPITAL</v>
      </c>
      <c r="D101" s="2">
        <f>ROUND(+'X-Ray'!G96,0)</f>
        <v>2276660</v>
      </c>
      <c r="E101" s="2">
        <f>ROUND(+'X-Ray'!F96,0)</f>
        <v>144087</v>
      </c>
      <c r="F101" s="7">
        <f t="shared" si="3"/>
        <v>15.8</v>
      </c>
      <c r="G101" s="2">
        <f>ROUND(+'X-Ray'!G196,0)</f>
        <v>2744160</v>
      </c>
      <c r="H101" s="2">
        <f>ROUND(+'X-Ray'!F196,0)</f>
        <v>151881</v>
      </c>
      <c r="I101" s="7">
        <f t="shared" si="4"/>
        <v>18.07</v>
      </c>
      <c r="J101" s="7"/>
      <c r="K101" s="8">
        <f t="shared" si="5"/>
        <v>0.1437</v>
      </c>
    </row>
    <row r="102" spans="2:11" ht="12">
      <c r="B102">
        <f>+'X-Ray'!A97</f>
        <v>208</v>
      </c>
      <c r="C102" t="str">
        <f>+'X-Ray'!B97</f>
        <v>LEGACY SALMON CREEK HOSPITAL</v>
      </c>
      <c r="D102" s="2">
        <f>ROUND(+'X-Ray'!G97,0)</f>
        <v>1783462</v>
      </c>
      <c r="E102" s="2">
        <f>ROUND(+'X-Ray'!F97,0)</f>
        <v>53875</v>
      </c>
      <c r="F102" s="7">
        <f t="shared" si="3"/>
        <v>33.1</v>
      </c>
      <c r="G102" s="2">
        <f>ROUND(+'X-Ray'!G197,0)</f>
        <v>1973781</v>
      </c>
      <c r="H102" s="2">
        <f>ROUND(+'X-Ray'!F197,0)</f>
        <v>60345</v>
      </c>
      <c r="I102" s="7">
        <f t="shared" si="4"/>
        <v>32.71</v>
      </c>
      <c r="J102" s="7"/>
      <c r="K102" s="8">
        <f t="shared" si="5"/>
        <v>-0.0118</v>
      </c>
    </row>
    <row r="103" spans="2:11" ht="12">
      <c r="B103">
        <f>+'X-Ray'!A98</f>
        <v>209</v>
      </c>
      <c r="C103" t="str">
        <f>+'X-Ray'!B98</f>
        <v>SAINT ANTHONY HOSPITAL</v>
      </c>
      <c r="D103" s="2">
        <f>ROUND(+'X-Ray'!G98,0)</f>
        <v>0</v>
      </c>
      <c r="E103" s="2">
        <f>ROUND(+'X-Ray'!F98,0)</f>
        <v>0</v>
      </c>
      <c r="F103" s="7">
        <f t="shared" si="3"/>
      </c>
      <c r="G103" s="2">
        <f>ROUND(+'X-Ray'!G198,0)</f>
        <v>615122</v>
      </c>
      <c r="H103" s="2">
        <f>ROUND(+'X-Ray'!F198,0)</f>
        <v>10049</v>
      </c>
      <c r="I103" s="7">
        <f t="shared" si="4"/>
        <v>61.21</v>
      </c>
      <c r="J103" s="7"/>
      <c r="K103" s="8">
        <f t="shared" si="5"/>
      </c>
    </row>
    <row r="104" spans="2:11" ht="12">
      <c r="B104">
        <f>+'X-Ray'!A99</f>
        <v>904</v>
      </c>
      <c r="C104" t="str">
        <f>+'X-Ray'!B99</f>
        <v>BHC FAIRFAX HOSPITAL</v>
      </c>
      <c r="D104" s="2">
        <f>ROUND(+'X-Ray'!G99,0)</f>
        <v>0</v>
      </c>
      <c r="E104" s="2">
        <f>ROUND(+'X-Ray'!F99,0)</f>
        <v>0</v>
      </c>
      <c r="F104" s="7">
        <f t="shared" si="3"/>
      </c>
      <c r="G104" s="2">
        <f>ROUND(+'X-Ray'!G199,0)</f>
        <v>0</v>
      </c>
      <c r="H104" s="2">
        <f>ROUND(+'X-Ray'!F199,0)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+'X-Ray'!A100</f>
        <v>915</v>
      </c>
      <c r="C105" t="str">
        <f>+'X-Ray'!B100</f>
        <v>LOURDES COUNSELING CENTER</v>
      </c>
      <c r="D105" s="2">
        <f>ROUND(+'X-Ray'!G100,0)</f>
        <v>0</v>
      </c>
      <c r="E105" s="2">
        <f>ROUND(+'X-Ray'!F100,0)</f>
        <v>0</v>
      </c>
      <c r="F105" s="7">
        <f t="shared" si="3"/>
      </c>
      <c r="G105" s="2">
        <f>ROUND(+'X-Ray'!G200,0)</f>
        <v>0</v>
      </c>
      <c r="H105" s="2">
        <f>ROUND(+'X-Ray'!F200,0)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+'X-Ray'!A101</f>
        <v>919</v>
      </c>
      <c r="C106" t="str">
        <f>+'X-Ray'!B101</f>
        <v>NAVOS</v>
      </c>
      <c r="D106" s="2">
        <f>ROUND(+'X-Ray'!G101,0)</f>
        <v>0</v>
      </c>
      <c r="E106" s="2">
        <f>ROUND(+'X-Ray'!F101,0)</f>
        <v>0</v>
      </c>
      <c r="F106" s="7">
        <f t="shared" si="3"/>
      </c>
      <c r="G106" s="2">
        <f>ROUND(+'X-Ray'!G201,0)</f>
        <v>0</v>
      </c>
      <c r="H106" s="2">
        <f>ROUND(+'X-Ray'!F201,0)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125" style="0" bestFit="1" customWidth="1"/>
    <col min="5" max="5" width="9.875" style="0" bestFit="1" customWidth="1"/>
    <col min="6" max="6" width="6.875" style="0" bestFit="1" customWidth="1"/>
    <col min="7" max="7" width="10.125" style="0" bestFit="1" customWidth="1"/>
    <col min="8" max="8" width="9.875" style="0" bestFit="1" customWidth="1"/>
    <col min="9" max="9" width="6.875" style="0" bestFit="1" customWidth="1"/>
    <col min="10" max="10" width="2.625" style="0" customWidth="1"/>
    <col min="11" max="11" width="8.125" style="0" bestFit="1" customWidth="1"/>
  </cols>
  <sheetData>
    <row r="1" spans="1:10" ht="12">
      <c r="A1" s="4" t="s">
        <v>8</v>
      </c>
      <c r="B1" s="5"/>
      <c r="C1" s="5"/>
      <c r="D1" s="5"/>
      <c r="E1" s="5"/>
      <c r="F1" s="5"/>
      <c r="G1" s="5"/>
      <c r="H1" s="5"/>
      <c r="I1" s="5"/>
      <c r="J1" s="5"/>
    </row>
    <row r="2" spans="1:11" ht="1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ht="12">
      <c r="A3" s="5"/>
      <c r="B3" s="5"/>
      <c r="C3" s="5"/>
      <c r="D3" s="5"/>
      <c r="E3" s="5"/>
      <c r="F3" s="4"/>
      <c r="G3" s="5"/>
      <c r="H3" s="5"/>
      <c r="I3" s="5"/>
      <c r="J3" s="5"/>
      <c r="K3">
        <v>262</v>
      </c>
    </row>
    <row r="4" spans="1:10" ht="1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0" ht="12">
      <c r="A5" s="4" t="s">
        <v>39</v>
      </c>
      <c r="B5" s="5"/>
      <c r="C5" s="5"/>
      <c r="D5" s="5"/>
      <c r="E5" s="5"/>
      <c r="F5" s="5"/>
      <c r="G5" s="5"/>
      <c r="H5" s="5"/>
      <c r="I5" s="5"/>
      <c r="J5" s="5"/>
    </row>
    <row r="7" spans="5:9" ht="12">
      <c r="E7" s="14">
        <f>ROUND(+'X-Ray'!D5,0)</f>
        <v>2008</v>
      </c>
      <c r="F7" s="3">
        <f>+E7</f>
        <v>2008</v>
      </c>
      <c r="G7" s="3"/>
      <c r="H7" s="1">
        <f>+F7+1</f>
        <v>2009</v>
      </c>
      <c r="I7" s="3">
        <f>+H7</f>
        <v>2009</v>
      </c>
    </row>
    <row r="8" spans="1:11" ht="12">
      <c r="A8" s="3"/>
      <c r="B8" s="3"/>
      <c r="C8" s="3"/>
      <c r="D8" s="1" t="s">
        <v>9</v>
      </c>
      <c r="F8" s="1" t="s">
        <v>2</v>
      </c>
      <c r="G8" s="1" t="s">
        <v>9</v>
      </c>
      <c r="I8" s="1" t="s">
        <v>2</v>
      </c>
      <c r="J8" s="1"/>
      <c r="K8" s="3" t="s">
        <v>67</v>
      </c>
    </row>
    <row r="9" spans="1:11" ht="12">
      <c r="A9" s="3"/>
      <c r="B9" s="3" t="s">
        <v>31</v>
      </c>
      <c r="C9" s="3" t="s">
        <v>32</v>
      </c>
      <c r="D9" s="1" t="s">
        <v>10</v>
      </c>
      <c r="E9" s="1" t="s">
        <v>4</v>
      </c>
      <c r="F9" s="1" t="s">
        <v>4</v>
      </c>
      <c r="G9" s="1" t="s">
        <v>10</v>
      </c>
      <c r="H9" s="1" t="s">
        <v>4</v>
      </c>
      <c r="I9" s="1" t="s">
        <v>4</v>
      </c>
      <c r="J9" s="1"/>
      <c r="K9" s="3" t="s">
        <v>68</v>
      </c>
    </row>
    <row r="10" spans="2:11" ht="12">
      <c r="B10">
        <f>+'X-Ray'!A5</f>
        <v>1</v>
      </c>
      <c r="C10" t="str">
        <f>+'X-Ray'!B5</f>
        <v>SWEDISH HEALTH SERVICES</v>
      </c>
      <c r="D10" s="2">
        <f>ROUND(+'X-Ray'!H5,0)</f>
        <v>3117567</v>
      </c>
      <c r="E10" s="2">
        <f>ROUND(+'X-Ray'!F5,0)</f>
        <v>554810</v>
      </c>
      <c r="F10" s="7">
        <f>IF(D10=0,"",IF(E10=0,"",ROUND(D10/E10,2)))</f>
        <v>5.62</v>
      </c>
      <c r="G10" s="2">
        <f>ROUND(+'X-Ray'!H105,0)</f>
        <v>3919687</v>
      </c>
      <c r="H10" s="2">
        <f>ROUND(+'X-Ray'!F105,0)</f>
        <v>502037</v>
      </c>
      <c r="I10" s="7">
        <f>IF(G10=0,"",IF(H10=0,"",ROUND(G10/H10,2)))</f>
        <v>7.81</v>
      </c>
      <c r="J10" s="7"/>
      <c r="K10" s="8">
        <f>IF(D10=0,"",IF(E10=0,"",IF(G10=0,"",IF(H10=0,"",ROUND(I10/F10-1,4)))))</f>
        <v>0.3897</v>
      </c>
    </row>
    <row r="11" spans="2:11" ht="12">
      <c r="B11">
        <f>+'X-Ray'!A6</f>
        <v>3</v>
      </c>
      <c r="C11" t="str">
        <f>+'X-Ray'!B6</f>
        <v>SWEDISH MEDICAL CENTER CHERRY HILL</v>
      </c>
      <c r="D11" s="2">
        <f>ROUND(+'X-Ray'!H6,0)</f>
        <v>1042944</v>
      </c>
      <c r="E11" s="2">
        <f>ROUND(+'X-Ray'!F6,0)</f>
        <v>703539</v>
      </c>
      <c r="F11" s="7">
        <f aca="true" t="shared" si="0" ref="F11:F74">IF(D11=0,"",IF(E11=0,"",ROUND(D11/E11,2)))</f>
        <v>1.48</v>
      </c>
      <c r="G11" s="2">
        <f>ROUND(+'X-Ray'!H106,0)</f>
        <v>1418765</v>
      </c>
      <c r="H11" s="2">
        <f>ROUND(+'X-Ray'!F106,0)</f>
        <v>732809</v>
      </c>
      <c r="I11" s="7">
        <f aca="true" t="shared" si="1" ref="I11:I74">IF(G11=0,"",IF(H11=0,"",ROUND(G11/H11,2)))</f>
        <v>1.94</v>
      </c>
      <c r="J11" s="7"/>
      <c r="K11" s="8">
        <f aca="true" t="shared" si="2" ref="K11:K74">IF(D11=0,"",IF(E11=0,"",IF(G11=0,"",IF(H11=0,"",ROUND(I11/F11-1,4)))))</f>
        <v>0.3108</v>
      </c>
    </row>
    <row r="12" spans="2:11" ht="12">
      <c r="B12">
        <f>+'X-Ray'!A7</f>
        <v>8</v>
      </c>
      <c r="C12" t="str">
        <f>+'X-Ray'!B7</f>
        <v>KLICKITAT VALLEY HOSPITAL</v>
      </c>
      <c r="D12" s="2">
        <f>ROUND(+'X-Ray'!H7,0)</f>
        <v>82639</v>
      </c>
      <c r="E12" s="2">
        <f>ROUND(+'X-Ray'!F7,0)</f>
        <v>4545</v>
      </c>
      <c r="F12" s="7">
        <f t="shared" si="0"/>
        <v>18.18</v>
      </c>
      <c r="G12" s="2">
        <f>ROUND(+'X-Ray'!H107,0)</f>
        <v>99195</v>
      </c>
      <c r="H12" s="2">
        <f>ROUND(+'X-Ray'!F107,0)</f>
        <v>4431</v>
      </c>
      <c r="I12" s="7">
        <f t="shared" si="1"/>
        <v>22.39</v>
      </c>
      <c r="J12" s="7"/>
      <c r="K12" s="8">
        <f t="shared" si="2"/>
        <v>0.2316</v>
      </c>
    </row>
    <row r="13" spans="2:11" ht="12">
      <c r="B13">
        <f>+'X-Ray'!A8</f>
        <v>10</v>
      </c>
      <c r="C13" t="str">
        <f>+'X-Ray'!B8</f>
        <v>VIRGINIA MASON MEDICAL CENTER</v>
      </c>
      <c r="D13" s="2">
        <f>ROUND(+'X-Ray'!H8,0)</f>
        <v>3009393</v>
      </c>
      <c r="E13" s="2">
        <f>ROUND(+'X-Ray'!F8,0)</f>
        <v>175902</v>
      </c>
      <c r="F13" s="7">
        <f t="shared" si="0"/>
        <v>17.11</v>
      </c>
      <c r="G13" s="2">
        <f>ROUND(+'X-Ray'!H108,0)</f>
        <v>3478482</v>
      </c>
      <c r="H13" s="2">
        <f>ROUND(+'X-Ray'!F108,0)</f>
        <v>183371</v>
      </c>
      <c r="I13" s="7">
        <f t="shared" si="1"/>
        <v>18.97</v>
      </c>
      <c r="J13" s="7"/>
      <c r="K13" s="8">
        <f t="shared" si="2"/>
        <v>0.1087</v>
      </c>
    </row>
    <row r="14" spans="2:11" ht="12">
      <c r="B14">
        <f>+'X-Ray'!A9</f>
        <v>14</v>
      </c>
      <c r="C14" t="str">
        <f>+'X-Ray'!B9</f>
        <v>SEATTLE CHILDRENS HOSPITAL</v>
      </c>
      <c r="D14" s="2">
        <f>ROUND(+'X-Ray'!H9,0)</f>
        <v>1108441</v>
      </c>
      <c r="E14" s="2">
        <f>ROUND(+'X-Ray'!F9,0)</f>
        <v>72645</v>
      </c>
      <c r="F14" s="7">
        <f t="shared" si="0"/>
        <v>15.26</v>
      </c>
      <c r="G14" s="2">
        <f>ROUND(+'X-Ray'!H109,0)</f>
        <v>1267427</v>
      </c>
      <c r="H14" s="2">
        <f>ROUND(+'X-Ray'!F109,0)</f>
        <v>76529</v>
      </c>
      <c r="I14" s="7">
        <f t="shared" si="1"/>
        <v>16.56</v>
      </c>
      <c r="J14" s="7"/>
      <c r="K14" s="8">
        <f t="shared" si="2"/>
        <v>0.0852</v>
      </c>
    </row>
    <row r="15" spans="2:11" ht="12">
      <c r="B15">
        <f>+'X-Ray'!A10</f>
        <v>20</v>
      </c>
      <c r="C15" t="str">
        <f>+'X-Ray'!B10</f>
        <v>GROUP HEALTH CENTRAL</v>
      </c>
      <c r="D15" s="2">
        <f>ROUND(+'X-Ray'!H10,0)</f>
        <v>720619</v>
      </c>
      <c r="E15" s="2">
        <f>ROUND(+'X-Ray'!F10,0)</f>
        <v>5538</v>
      </c>
      <c r="F15" s="7">
        <f t="shared" si="0"/>
        <v>130.12</v>
      </c>
      <c r="G15" s="2">
        <f>ROUND(+'X-Ray'!H110,0)</f>
        <v>0</v>
      </c>
      <c r="H15" s="2">
        <f>ROUND(+'X-Ray'!F110,0)</f>
        <v>0</v>
      </c>
      <c r="I15" s="7">
        <f t="shared" si="1"/>
      </c>
      <c r="J15" s="7"/>
      <c r="K15" s="8">
        <f t="shared" si="2"/>
      </c>
    </row>
    <row r="16" spans="2:11" ht="12">
      <c r="B16">
        <f>+'X-Ray'!A11</f>
        <v>21</v>
      </c>
      <c r="C16" t="str">
        <f>+'X-Ray'!B11</f>
        <v>NEWPORT COMMUNITY HOSPITAL</v>
      </c>
      <c r="D16" s="2">
        <f>ROUND(+'X-Ray'!H11,0)</f>
        <v>116887</v>
      </c>
      <c r="E16" s="2">
        <f>ROUND(+'X-Ray'!F11,0)</f>
        <v>16990</v>
      </c>
      <c r="F16" s="7">
        <f t="shared" si="0"/>
        <v>6.88</v>
      </c>
      <c r="G16" s="2">
        <f>ROUND(+'X-Ray'!H111,0)</f>
        <v>103498</v>
      </c>
      <c r="H16" s="2">
        <f>ROUND(+'X-Ray'!F111,0)</f>
        <v>12599</v>
      </c>
      <c r="I16" s="7">
        <f t="shared" si="1"/>
        <v>8.21</v>
      </c>
      <c r="J16" s="7"/>
      <c r="K16" s="8">
        <f t="shared" si="2"/>
        <v>0.1933</v>
      </c>
    </row>
    <row r="17" spans="2:11" ht="12">
      <c r="B17">
        <f>+'X-Ray'!A12</f>
        <v>22</v>
      </c>
      <c r="C17" t="str">
        <f>+'X-Ray'!B12</f>
        <v>LOURDES MEDICAL CENTER</v>
      </c>
      <c r="D17" s="2">
        <f>ROUND(+'X-Ray'!H12,0)</f>
        <v>268259</v>
      </c>
      <c r="E17" s="2">
        <f>ROUND(+'X-Ray'!F12,0)</f>
        <v>37947</v>
      </c>
      <c r="F17" s="7">
        <f t="shared" si="0"/>
        <v>7.07</v>
      </c>
      <c r="G17" s="2">
        <f>ROUND(+'X-Ray'!H112,0)</f>
        <v>341606</v>
      </c>
      <c r="H17" s="2">
        <f>ROUND(+'X-Ray'!F112,0)</f>
        <v>52987</v>
      </c>
      <c r="I17" s="7">
        <f t="shared" si="1"/>
        <v>6.45</v>
      </c>
      <c r="J17" s="7"/>
      <c r="K17" s="8">
        <f t="shared" si="2"/>
        <v>-0.0877</v>
      </c>
    </row>
    <row r="18" spans="2:11" ht="12">
      <c r="B18">
        <f>+'X-Ray'!A13</f>
        <v>23</v>
      </c>
      <c r="C18" t="str">
        <f>+'X-Ray'!B13</f>
        <v>OKANOGAN-DOUGLAS DISTRICT HOSPITAL</v>
      </c>
      <c r="D18" s="2">
        <f>ROUND(+'X-Ray'!H13,0)</f>
        <v>70125</v>
      </c>
      <c r="E18" s="2">
        <f>ROUND(+'X-Ray'!F13,0)</f>
        <v>6321</v>
      </c>
      <c r="F18" s="7">
        <f t="shared" si="0"/>
        <v>11.09</v>
      </c>
      <c r="G18" s="2">
        <f>ROUND(+'X-Ray'!H113,0)</f>
        <v>80443</v>
      </c>
      <c r="H18" s="2">
        <f>ROUND(+'X-Ray'!F113,0)</f>
        <v>5784</v>
      </c>
      <c r="I18" s="7">
        <f t="shared" si="1"/>
        <v>13.91</v>
      </c>
      <c r="J18" s="7"/>
      <c r="K18" s="8">
        <f t="shared" si="2"/>
        <v>0.2543</v>
      </c>
    </row>
    <row r="19" spans="2:11" ht="12">
      <c r="B19">
        <f>+'X-Ray'!A14</f>
        <v>26</v>
      </c>
      <c r="C19" t="str">
        <f>+'X-Ray'!B14</f>
        <v>PEACEHEALTH SAINT JOHN MEDICAL CENTER</v>
      </c>
      <c r="D19" s="2">
        <f>ROUND(+'X-Ray'!H14,0)</f>
        <v>857067</v>
      </c>
      <c r="E19" s="2">
        <f>ROUND(+'X-Ray'!F14,0)</f>
        <v>271336</v>
      </c>
      <c r="F19" s="7">
        <f t="shared" si="0"/>
        <v>3.16</v>
      </c>
      <c r="G19" s="2">
        <f>ROUND(+'X-Ray'!H114,0)</f>
        <v>948697</v>
      </c>
      <c r="H19" s="2">
        <f>ROUND(+'X-Ray'!F114,0)</f>
        <v>172702</v>
      </c>
      <c r="I19" s="7">
        <f t="shared" si="1"/>
        <v>5.49</v>
      </c>
      <c r="J19" s="7"/>
      <c r="K19" s="8">
        <f t="shared" si="2"/>
        <v>0.7373</v>
      </c>
    </row>
    <row r="20" spans="2:11" ht="12">
      <c r="B20">
        <f>+'X-Ray'!A15</f>
        <v>29</v>
      </c>
      <c r="C20" t="str">
        <f>+'X-Ray'!B15</f>
        <v>HARBORVIEW MEDICAL CENTER</v>
      </c>
      <c r="D20" s="2">
        <f>ROUND(+'X-Ray'!H15,0)</f>
        <v>2532044</v>
      </c>
      <c r="E20" s="2">
        <f>ROUND(+'X-Ray'!F15,0)</f>
        <v>364560</v>
      </c>
      <c r="F20" s="7">
        <f t="shared" si="0"/>
        <v>6.95</v>
      </c>
      <c r="G20" s="2">
        <f>ROUND(+'X-Ray'!H115,0)</f>
        <v>2586053</v>
      </c>
      <c r="H20" s="2">
        <f>ROUND(+'X-Ray'!F115,0)</f>
        <v>332150</v>
      </c>
      <c r="I20" s="7">
        <f t="shared" si="1"/>
        <v>7.79</v>
      </c>
      <c r="J20" s="7"/>
      <c r="K20" s="8">
        <f t="shared" si="2"/>
        <v>0.1209</v>
      </c>
    </row>
    <row r="21" spans="2:11" ht="12">
      <c r="B21">
        <f>+'X-Ray'!A16</f>
        <v>32</v>
      </c>
      <c r="C21" t="str">
        <f>+'X-Ray'!B16</f>
        <v>SAINT JOSEPH MEDICAL CENTER</v>
      </c>
      <c r="D21" s="2">
        <f>ROUND(+'X-Ray'!H16,0)</f>
        <v>1546893</v>
      </c>
      <c r="E21" s="2">
        <f>ROUND(+'X-Ray'!F16,0)</f>
        <v>275260</v>
      </c>
      <c r="F21" s="7">
        <f t="shared" si="0"/>
        <v>5.62</v>
      </c>
      <c r="G21" s="2">
        <f>ROUND(+'X-Ray'!H116,0)</f>
        <v>1490914</v>
      </c>
      <c r="H21" s="2">
        <f>ROUND(+'X-Ray'!F116,0)</f>
        <v>326279</v>
      </c>
      <c r="I21" s="7">
        <f t="shared" si="1"/>
        <v>4.57</v>
      </c>
      <c r="J21" s="7"/>
      <c r="K21" s="8">
        <f t="shared" si="2"/>
        <v>-0.1868</v>
      </c>
    </row>
    <row r="22" spans="2:11" ht="12">
      <c r="B22">
        <f>+'X-Ray'!A17</f>
        <v>35</v>
      </c>
      <c r="C22" t="str">
        <f>+'X-Ray'!B17</f>
        <v>ENUMCLAW REGIONAL HOSPITAL</v>
      </c>
      <c r="D22" s="2">
        <f>ROUND(+'X-Ray'!H17,0)</f>
        <v>218202</v>
      </c>
      <c r="E22" s="2">
        <f>ROUND(+'X-Ray'!F17,0)</f>
        <v>20816</v>
      </c>
      <c r="F22" s="7">
        <f t="shared" si="0"/>
        <v>10.48</v>
      </c>
      <c r="G22" s="2">
        <f>ROUND(+'X-Ray'!H117,0)</f>
        <v>217058</v>
      </c>
      <c r="H22" s="2">
        <f>ROUND(+'X-Ray'!F117,0)</f>
        <v>21100</v>
      </c>
      <c r="I22" s="7">
        <f t="shared" si="1"/>
        <v>10.29</v>
      </c>
      <c r="J22" s="7"/>
      <c r="K22" s="8">
        <f t="shared" si="2"/>
        <v>-0.0181</v>
      </c>
    </row>
    <row r="23" spans="2:11" ht="12">
      <c r="B23">
        <f>+'X-Ray'!A18</f>
        <v>37</v>
      </c>
      <c r="C23" t="str">
        <f>+'X-Ray'!B18</f>
        <v>DEACONESS MEDICAL CENTER</v>
      </c>
      <c r="D23" s="2">
        <f>ROUND(+'X-Ray'!H18,0)</f>
        <v>487711</v>
      </c>
      <c r="E23" s="2">
        <f>ROUND(+'X-Ray'!F18,0)</f>
        <v>57432</v>
      </c>
      <c r="F23" s="7">
        <f t="shared" si="0"/>
        <v>8.49</v>
      </c>
      <c r="G23" s="2">
        <f>ROUND(+'X-Ray'!H118,0)</f>
        <v>502897</v>
      </c>
      <c r="H23" s="2">
        <f>ROUND(+'X-Ray'!F118,0)</f>
        <v>55059</v>
      </c>
      <c r="I23" s="7">
        <f t="shared" si="1"/>
        <v>9.13</v>
      </c>
      <c r="J23" s="7"/>
      <c r="K23" s="8">
        <f t="shared" si="2"/>
        <v>0.0754</v>
      </c>
    </row>
    <row r="24" spans="2:11" ht="12">
      <c r="B24">
        <f>+'X-Ray'!A19</f>
        <v>38</v>
      </c>
      <c r="C24" t="str">
        <f>+'X-Ray'!B19</f>
        <v>OLYMPIC MEDICAL CENTER</v>
      </c>
      <c r="D24" s="2">
        <f>ROUND(+'X-Ray'!H19,0)</f>
        <v>1118452</v>
      </c>
      <c r="E24" s="2">
        <f>ROUND(+'X-Ray'!F19,0)</f>
        <v>43976</v>
      </c>
      <c r="F24" s="7">
        <f t="shared" si="0"/>
        <v>25.43</v>
      </c>
      <c r="G24" s="2">
        <f>ROUND(+'X-Ray'!H119,0)</f>
        <v>1022701</v>
      </c>
      <c r="H24" s="2">
        <f>ROUND(+'X-Ray'!F119,0)</f>
        <v>18083</v>
      </c>
      <c r="I24" s="7">
        <f t="shared" si="1"/>
        <v>56.56</v>
      </c>
      <c r="J24" s="7"/>
      <c r="K24" s="8">
        <f t="shared" si="2"/>
        <v>1.2241</v>
      </c>
    </row>
    <row r="25" spans="2:11" ht="12">
      <c r="B25">
        <f>+'X-Ray'!A20</f>
        <v>39</v>
      </c>
      <c r="C25" t="str">
        <f>+'X-Ray'!B20</f>
        <v>KENNEWICK GENERAL HOSPITAL</v>
      </c>
      <c r="D25" s="2">
        <f>ROUND(+'X-Ray'!H20,0)</f>
        <v>463567</v>
      </c>
      <c r="E25" s="2">
        <f>ROUND(+'X-Ray'!F20,0)</f>
        <v>52100</v>
      </c>
      <c r="F25" s="7">
        <f t="shared" si="0"/>
        <v>8.9</v>
      </c>
      <c r="G25" s="2">
        <f>ROUND(+'X-Ray'!H120,0)</f>
        <v>328297</v>
      </c>
      <c r="H25" s="2">
        <f>ROUND(+'X-Ray'!F120,0)</f>
        <v>53839</v>
      </c>
      <c r="I25" s="7">
        <f t="shared" si="1"/>
        <v>6.1</v>
      </c>
      <c r="J25" s="7"/>
      <c r="K25" s="8">
        <f t="shared" si="2"/>
        <v>-0.3146</v>
      </c>
    </row>
    <row r="26" spans="2:11" ht="12">
      <c r="B26">
        <f>+'X-Ray'!A21</f>
        <v>43</v>
      </c>
      <c r="C26" t="str">
        <f>+'X-Ray'!B21</f>
        <v>WALLA WALLA GENERAL HOSPITAL</v>
      </c>
      <c r="D26" s="2">
        <f>ROUND(+'X-Ray'!H21,0)</f>
        <v>212248</v>
      </c>
      <c r="E26" s="2">
        <f>ROUND(+'X-Ray'!F21,0)</f>
        <v>120864</v>
      </c>
      <c r="F26" s="7">
        <f t="shared" si="0"/>
        <v>1.76</v>
      </c>
      <c r="G26" s="2">
        <f>ROUND(+'X-Ray'!H121,0)</f>
        <v>306094</v>
      </c>
      <c r="H26" s="2">
        <f>ROUND(+'X-Ray'!F121,0)</f>
        <v>122056</v>
      </c>
      <c r="I26" s="7">
        <f t="shared" si="1"/>
        <v>2.51</v>
      </c>
      <c r="J26" s="7"/>
      <c r="K26" s="8">
        <f t="shared" si="2"/>
        <v>0.4261</v>
      </c>
    </row>
    <row r="27" spans="2:11" ht="12">
      <c r="B27">
        <f>+'X-Ray'!A22</f>
        <v>45</v>
      </c>
      <c r="C27" t="str">
        <f>+'X-Ray'!B22</f>
        <v>COLUMBIA BASIN HOSPITAL</v>
      </c>
      <c r="D27" s="2">
        <f>ROUND(+'X-Ray'!H22,0)</f>
        <v>56811</v>
      </c>
      <c r="E27" s="2">
        <f>ROUND(+'X-Ray'!F22,0)</f>
        <v>6878</v>
      </c>
      <c r="F27" s="7">
        <f t="shared" si="0"/>
        <v>8.26</v>
      </c>
      <c r="G27" s="2">
        <f>ROUND(+'X-Ray'!H122,0)</f>
        <v>57977</v>
      </c>
      <c r="H27" s="2">
        <f>ROUND(+'X-Ray'!F122,0)</f>
        <v>7826</v>
      </c>
      <c r="I27" s="7">
        <f t="shared" si="1"/>
        <v>7.41</v>
      </c>
      <c r="J27" s="7"/>
      <c r="K27" s="8">
        <f t="shared" si="2"/>
        <v>-0.1029</v>
      </c>
    </row>
    <row r="28" spans="2:11" ht="12">
      <c r="B28">
        <f>+'X-Ray'!A23</f>
        <v>46</v>
      </c>
      <c r="C28" t="str">
        <f>+'X-Ray'!B23</f>
        <v>PROSSER MEMORIAL HOSPITAL</v>
      </c>
      <c r="D28" s="2">
        <f>ROUND(+'X-Ray'!H23,0)</f>
        <v>121334</v>
      </c>
      <c r="E28" s="2">
        <f>ROUND(+'X-Ray'!F23,0)</f>
        <v>33665</v>
      </c>
      <c r="F28" s="7">
        <f t="shared" si="0"/>
        <v>3.6</v>
      </c>
      <c r="G28" s="2">
        <f>ROUND(+'X-Ray'!H123,0)</f>
        <v>150846</v>
      </c>
      <c r="H28" s="2">
        <f>ROUND(+'X-Ray'!F123,0)</f>
        <v>30771</v>
      </c>
      <c r="I28" s="7">
        <f t="shared" si="1"/>
        <v>4.9</v>
      </c>
      <c r="J28" s="7"/>
      <c r="K28" s="8">
        <f t="shared" si="2"/>
        <v>0.3611</v>
      </c>
    </row>
    <row r="29" spans="2:11" ht="12">
      <c r="B29">
        <f>+'X-Ray'!A24</f>
        <v>50</v>
      </c>
      <c r="C29" t="str">
        <f>+'X-Ray'!B24</f>
        <v>PROVIDENCE SAINT MARY MEDICAL CENTER</v>
      </c>
      <c r="D29" s="2">
        <f>ROUND(+'X-Ray'!H24,0)</f>
        <v>539565</v>
      </c>
      <c r="E29" s="2">
        <f>ROUND(+'X-Ray'!F24,0)</f>
        <v>28935</v>
      </c>
      <c r="F29" s="7">
        <f t="shared" si="0"/>
        <v>18.65</v>
      </c>
      <c r="G29" s="2">
        <f>ROUND(+'X-Ray'!H124,0)</f>
        <v>72715</v>
      </c>
      <c r="H29" s="2">
        <f>ROUND(+'X-Ray'!F124,0)</f>
        <v>41418</v>
      </c>
      <c r="I29" s="7">
        <f t="shared" si="1"/>
        <v>1.76</v>
      </c>
      <c r="J29" s="7"/>
      <c r="K29" s="8">
        <f t="shared" si="2"/>
        <v>-0.9056</v>
      </c>
    </row>
    <row r="30" spans="2:11" ht="12">
      <c r="B30">
        <f>+'X-Ray'!A25</f>
        <v>54</v>
      </c>
      <c r="C30" t="str">
        <f>+'X-Ray'!B25</f>
        <v>FORKS COMMUNITY HOSPITAL</v>
      </c>
      <c r="D30" s="2">
        <f>ROUND(+'X-Ray'!H25,0)</f>
        <v>167483</v>
      </c>
      <c r="E30" s="2">
        <f>ROUND(+'X-Ray'!F25,0)</f>
        <v>6074</v>
      </c>
      <c r="F30" s="7">
        <f t="shared" si="0"/>
        <v>27.57</v>
      </c>
      <c r="G30" s="2">
        <f>ROUND(+'X-Ray'!H125,0)</f>
        <v>194742</v>
      </c>
      <c r="H30" s="2">
        <f>ROUND(+'X-Ray'!F125,0)</f>
        <v>2782</v>
      </c>
      <c r="I30" s="7">
        <f t="shared" si="1"/>
        <v>70</v>
      </c>
      <c r="J30" s="7"/>
      <c r="K30" s="8">
        <f t="shared" si="2"/>
        <v>1.539</v>
      </c>
    </row>
    <row r="31" spans="2:11" ht="12">
      <c r="B31">
        <f>+'X-Ray'!A26</f>
        <v>56</v>
      </c>
      <c r="C31" t="str">
        <f>+'X-Ray'!B26</f>
        <v>WILLAPA HARBOR HOSPITAL</v>
      </c>
      <c r="D31" s="2">
        <f>ROUND(+'X-Ray'!H26,0)</f>
        <v>140830</v>
      </c>
      <c r="E31" s="2">
        <f>ROUND(+'X-Ray'!F26,0)</f>
        <v>6945</v>
      </c>
      <c r="F31" s="7">
        <f t="shared" si="0"/>
        <v>20.28</v>
      </c>
      <c r="G31" s="2">
        <f>ROUND(+'X-Ray'!H126,0)</f>
        <v>152566</v>
      </c>
      <c r="H31" s="2">
        <f>ROUND(+'X-Ray'!F126,0)</f>
        <v>6480</v>
      </c>
      <c r="I31" s="7">
        <f t="shared" si="1"/>
        <v>23.54</v>
      </c>
      <c r="J31" s="7"/>
      <c r="K31" s="8">
        <f t="shared" si="2"/>
        <v>0.1607</v>
      </c>
    </row>
    <row r="32" spans="2:11" ht="12">
      <c r="B32">
        <f>+'X-Ray'!A27</f>
        <v>58</v>
      </c>
      <c r="C32" t="str">
        <f>+'X-Ray'!B27</f>
        <v>YAKIMA VALLEY MEMORIAL HOSPITAL</v>
      </c>
      <c r="D32" s="2">
        <f>ROUND(+'X-Ray'!H27,0)</f>
        <v>914386</v>
      </c>
      <c r="E32" s="2">
        <f>ROUND(+'X-Ray'!F27,0)</f>
        <v>1536238</v>
      </c>
      <c r="F32" s="7">
        <f t="shared" si="0"/>
        <v>0.6</v>
      </c>
      <c r="G32" s="2">
        <f>ROUND(+'X-Ray'!H127,0)</f>
        <v>938200</v>
      </c>
      <c r="H32" s="2">
        <f>ROUND(+'X-Ray'!F127,0)</f>
        <v>1346069</v>
      </c>
      <c r="I32" s="7">
        <f t="shared" si="1"/>
        <v>0.7</v>
      </c>
      <c r="J32" s="7"/>
      <c r="K32" s="8">
        <f t="shared" si="2"/>
        <v>0.1667</v>
      </c>
    </row>
    <row r="33" spans="2:11" ht="12">
      <c r="B33">
        <f>+'X-Ray'!A28</f>
        <v>63</v>
      </c>
      <c r="C33" t="str">
        <f>+'X-Ray'!B28</f>
        <v>GRAYS HARBOR COMMUNITY HOSPITAL</v>
      </c>
      <c r="D33" s="2">
        <f>ROUND(+'X-Ray'!H28,0)</f>
        <v>536192</v>
      </c>
      <c r="E33" s="2">
        <f>ROUND(+'X-Ray'!F28,0)</f>
        <v>74800</v>
      </c>
      <c r="F33" s="7">
        <f t="shared" si="0"/>
        <v>7.17</v>
      </c>
      <c r="G33" s="2">
        <f>ROUND(+'X-Ray'!H128,0)</f>
        <v>529616</v>
      </c>
      <c r="H33" s="2">
        <f>ROUND(+'X-Ray'!F128,0)</f>
        <v>77937</v>
      </c>
      <c r="I33" s="7">
        <f t="shared" si="1"/>
        <v>6.8</v>
      </c>
      <c r="J33" s="7"/>
      <c r="K33" s="8">
        <f t="shared" si="2"/>
        <v>-0.0516</v>
      </c>
    </row>
    <row r="34" spans="2:11" ht="12">
      <c r="B34">
        <f>+'X-Ray'!A29</f>
        <v>78</v>
      </c>
      <c r="C34" t="str">
        <f>+'X-Ray'!B29</f>
        <v>SAMARITAN HOSPITAL</v>
      </c>
      <c r="D34" s="2">
        <f>ROUND(+'X-Ray'!H29,0)</f>
        <v>491474</v>
      </c>
      <c r="E34" s="2">
        <f>ROUND(+'X-Ray'!F29,0)</f>
        <v>50444</v>
      </c>
      <c r="F34" s="7">
        <f t="shared" si="0"/>
        <v>9.74</v>
      </c>
      <c r="G34" s="2">
        <f>ROUND(+'X-Ray'!H129,0)</f>
        <v>464648</v>
      </c>
      <c r="H34" s="2">
        <f>ROUND(+'X-Ray'!F129,0)</f>
        <v>53185</v>
      </c>
      <c r="I34" s="7">
        <f t="shared" si="1"/>
        <v>8.74</v>
      </c>
      <c r="J34" s="7"/>
      <c r="K34" s="8">
        <f t="shared" si="2"/>
        <v>-0.1027</v>
      </c>
    </row>
    <row r="35" spans="2:11" ht="12">
      <c r="B35">
        <f>+'X-Ray'!A30</f>
        <v>79</v>
      </c>
      <c r="C35" t="str">
        <f>+'X-Ray'!B30</f>
        <v>OCEAN BEACH HOSPITAL</v>
      </c>
      <c r="D35" s="2">
        <f>ROUND(+'X-Ray'!H30,0)</f>
        <v>171527</v>
      </c>
      <c r="E35" s="2">
        <f>ROUND(+'X-Ray'!F30,0)</f>
        <v>0</v>
      </c>
      <c r="F35" s="7">
        <f t="shared" si="0"/>
      </c>
      <c r="G35" s="2">
        <f>ROUND(+'X-Ray'!H130,0)</f>
        <v>169914</v>
      </c>
      <c r="H35" s="2">
        <f>ROUND(+'X-Ray'!F130,0)</f>
        <v>0</v>
      </c>
      <c r="I35" s="7">
        <f t="shared" si="1"/>
      </c>
      <c r="J35" s="7"/>
      <c r="K35" s="8">
        <f t="shared" si="2"/>
      </c>
    </row>
    <row r="36" spans="2:11" ht="12">
      <c r="B36">
        <f>+'X-Ray'!A31</f>
        <v>80</v>
      </c>
      <c r="C36" t="str">
        <f>+'X-Ray'!B31</f>
        <v>ODESSA MEMORIAL HOSPITAL</v>
      </c>
      <c r="D36" s="2">
        <f>ROUND(+'X-Ray'!H31,0)</f>
        <v>12598</v>
      </c>
      <c r="E36" s="2">
        <f>ROUND(+'X-Ray'!F31,0)</f>
        <v>741</v>
      </c>
      <c r="F36" s="7">
        <f t="shared" si="0"/>
        <v>17</v>
      </c>
      <c r="G36" s="2">
        <f>ROUND(+'X-Ray'!H131,0)</f>
        <v>13833</v>
      </c>
      <c r="H36" s="2">
        <f>ROUND(+'X-Ray'!F131,0)</f>
        <v>795</v>
      </c>
      <c r="I36" s="7">
        <f t="shared" si="1"/>
        <v>17.4</v>
      </c>
      <c r="J36" s="7"/>
      <c r="K36" s="8">
        <f t="shared" si="2"/>
        <v>0.0235</v>
      </c>
    </row>
    <row r="37" spans="2:11" ht="12">
      <c r="B37">
        <f>+'X-Ray'!A32</f>
        <v>81</v>
      </c>
      <c r="C37" t="str">
        <f>+'X-Ray'!B32</f>
        <v>GOOD SAMARITAN HOSPITAL</v>
      </c>
      <c r="D37" s="2">
        <f>ROUND(+'X-Ray'!H32,0)</f>
        <v>620654</v>
      </c>
      <c r="E37" s="2">
        <f>ROUND(+'X-Ray'!F32,0)</f>
        <v>53837</v>
      </c>
      <c r="F37" s="7">
        <f t="shared" si="0"/>
        <v>11.53</v>
      </c>
      <c r="G37" s="2">
        <f>ROUND(+'X-Ray'!H132,0)</f>
        <v>764306</v>
      </c>
      <c r="H37" s="2">
        <f>ROUND(+'X-Ray'!F132,0)</f>
        <v>71176</v>
      </c>
      <c r="I37" s="7">
        <f t="shared" si="1"/>
        <v>10.74</v>
      </c>
      <c r="J37" s="7"/>
      <c r="K37" s="8">
        <f t="shared" si="2"/>
        <v>-0.0685</v>
      </c>
    </row>
    <row r="38" spans="2:11" ht="12">
      <c r="B38">
        <f>+'X-Ray'!A33</f>
        <v>82</v>
      </c>
      <c r="C38" t="str">
        <f>+'X-Ray'!B33</f>
        <v>GARFIELD COUNTY MEMORIAL HOSPITAL</v>
      </c>
      <c r="D38" s="2">
        <f>ROUND(+'X-Ray'!H33,0)</f>
        <v>2038</v>
      </c>
      <c r="E38" s="2">
        <f>ROUND(+'X-Ray'!F33,0)</f>
        <v>567</v>
      </c>
      <c r="F38" s="7">
        <f t="shared" si="0"/>
        <v>3.59</v>
      </c>
      <c r="G38" s="2">
        <f>ROUND(+'X-Ray'!H133,0)</f>
        <v>11181</v>
      </c>
      <c r="H38" s="2">
        <f>ROUND(+'X-Ray'!F133,0)</f>
        <v>817</v>
      </c>
      <c r="I38" s="7">
        <f t="shared" si="1"/>
        <v>13.69</v>
      </c>
      <c r="J38" s="7"/>
      <c r="K38" s="8">
        <f t="shared" si="2"/>
        <v>2.8134</v>
      </c>
    </row>
    <row r="39" spans="2:11" ht="12">
      <c r="B39">
        <f>+'X-Ray'!A34</f>
        <v>84</v>
      </c>
      <c r="C39" t="str">
        <f>+'X-Ray'!B34</f>
        <v>PROVIDENCE REGIONAL MEDICAL CENTER EVERETT</v>
      </c>
      <c r="D39" s="2">
        <f>ROUND(+'X-Ray'!H34,0)</f>
        <v>883512</v>
      </c>
      <c r="E39" s="2">
        <f>ROUND(+'X-Ray'!F34,0)</f>
        <v>52017</v>
      </c>
      <c r="F39" s="7">
        <f t="shared" si="0"/>
        <v>16.99</v>
      </c>
      <c r="G39" s="2">
        <f>ROUND(+'X-Ray'!H134,0)</f>
        <v>1955585</v>
      </c>
      <c r="H39" s="2">
        <f>ROUND(+'X-Ray'!F134,0)</f>
        <v>189314</v>
      </c>
      <c r="I39" s="7">
        <f t="shared" si="1"/>
        <v>10.33</v>
      </c>
      <c r="J39" s="7"/>
      <c r="K39" s="8">
        <f t="shared" si="2"/>
        <v>-0.392</v>
      </c>
    </row>
    <row r="40" spans="2:11" ht="12">
      <c r="B40">
        <f>+'X-Ray'!A35</f>
        <v>85</v>
      </c>
      <c r="C40" t="str">
        <f>+'X-Ray'!B35</f>
        <v>JEFFERSON HEALTHCARE HOSPITAL</v>
      </c>
      <c r="D40" s="2">
        <f>ROUND(+'X-Ray'!H35,0)</f>
        <v>200436</v>
      </c>
      <c r="E40" s="2">
        <f>ROUND(+'X-Ray'!F35,0)</f>
        <v>99827</v>
      </c>
      <c r="F40" s="7">
        <f t="shared" si="0"/>
        <v>2.01</v>
      </c>
      <c r="G40" s="2">
        <f>ROUND(+'X-Ray'!H135,0)</f>
        <v>248009</v>
      </c>
      <c r="H40" s="2">
        <f>ROUND(+'X-Ray'!F135,0)</f>
        <v>96702</v>
      </c>
      <c r="I40" s="7">
        <f t="shared" si="1"/>
        <v>2.56</v>
      </c>
      <c r="J40" s="7"/>
      <c r="K40" s="8">
        <f t="shared" si="2"/>
        <v>0.2736</v>
      </c>
    </row>
    <row r="41" spans="2:11" ht="12">
      <c r="B41">
        <f>+'X-Ray'!A36</f>
        <v>96</v>
      </c>
      <c r="C41" t="str">
        <f>+'X-Ray'!B36</f>
        <v>SKYLINE HOSPITAL</v>
      </c>
      <c r="D41" s="2">
        <f>ROUND(+'X-Ray'!H36,0)</f>
        <v>89371</v>
      </c>
      <c r="E41" s="2">
        <f>ROUND(+'X-Ray'!F36,0)</f>
        <v>24042</v>
      </c>
      <c r="F41" s="7">
        <f t="shared" si="0"/>
        <v>3.72</v>
      </c>
      <c r="G41" s="2">
        <f>ROUND(+'X-Ray'!H136,0)</f>
        <v>99214</v>
      </c>
      <c r="H41" s="2">
        <f>ROUND(+'X-Ray'!F136,0)</f>
        <v>26740</v>
      </c>
      <c r="I41" s="7">
        <f t="shared" si="1"/>
        <v>3.71</v>
      </c>
      <c r="J41" s="7"/>
      <c r="K41" s="8">
        <f t="shared" si="2"/>
        <v>-0.0027</v>
      </c>
    </row>
    <row r="42" spans="2:11" ht="12">
      <c r="B42">
        <f>+'X-Ray'!A37</f>
        <v>102</v>
      </c>
      <c r="C42" t="str">
        <f>+'X-Ray'!B37</f>
        <v>YAKIMA REGIONAL MEDICAL AND CARDIAC CENTER</v>
      </c>
      <c r="D42" s="2">
        <f>ROUND(+'X-Ray'!H37,0)</f>
        <v>285089</v>
      </c>
      <c r="E42" s="2">
        <f>ROUND(+'X-Ray'!F37,0)</f>
        <v>28858</v>
      </c>
      <c r="F42" s="7">
        <f t="shared" si="0"/>
        <v>9.88</v>
      </c>
      <c r="G42" s="2">
        <f>ROUND(+'X-Ray'!H137,0)</f>
        <v>301441</v>
      </c>
      <c r="H42" s="2">
        <f>ROUND(+'X-Ray'!F137,0)</f>
        <v>25524</v>
      </c>
      <c r="I42" s="7">
        <f t="shared" si="1"/>
        <v>11.81</v>
      </c>
      <c r="J42" s="7"/>
      <c r="K42" s="8">
        <f t="shared" si="2"/>
        <v>0.1953</v>
      </c>
    </row>
    <row r="43" spans="2:11" ht="12">
      <c r="B43">
        <f>+'X-Ray'!A38</f>
        <v>104</v>
      </c>
      <c r="C43" t="str">
        <f>+'X-Ray'!B38</f>
        <v>VALLEY GENERAL HOSPITAL</v>
      </c>
      <c r="D43" s="2">
        <f>ROUND(+'X-Ray'!H38,0)</f>
        <v>344419</v>
      </c>
      <c r="E43" s="2">
        <f>ROUND(+'X-Ray'!F38,0)</f>
        <v>32503</v>
      </c>
      <c r="F43" s="7">
        <f t="shared" si="0"/>
        <v>10.6</v>
      </c>
      <c r="G43" s="2">
        <f>ROUND(+'X-Ray'!H138,0)</f>
        <v>334722</v>
      </c>
      <c r="H43" s="2">
        <f>ROUND(+'X-Ray'!F138,0)</f>
        <v>27242</v>
      </c>
      <c r="I43" s="7">
        <f t="shared" si="1"/>
        <v>12.29</v>
      </c>
      <c r="J43" s="7"/>
      <c r="K43" s="8">
        <f t="shared" si="2"/>
        <v>0.1594</v>
      </c>
    </row>
    <row r="44" spans="2:11" ht="12">
      <c r="B44">
        <f>+'X-Ray'!A39</f>
        <v>106</v>
      </c>
      <c r="C44" t="str">
        <f>+'X-Ray'!B39</f>
        <v>CASCADE VALLEY HOSPITAL</v>
      </c>
      <c r="D44" s="2">
        <f>ROUND(+'X-Ray'!H39,0)</f>
        <v>239104</v>
      </c>
      <c r="E44" s="2">
        <f>ROUND(+'X-Ray'!F39,0)</f>
        <v>174982</v>
      </c>
      <c r="F44" s="7">
        <f t="shared" si="0"/>
        <v>1.37</v>
      </c>
      <c r="G44" s="2">
        <f>ROUND(+'X-Ray'!H139,0)</f>
        <v>234825</v>
      </c>
      <c r="H44" s="2">
        <f>ROUND(+'X-Ray'!F139,0)</f>
        <v>183750</v>
      </c>
      <c r="I44" s="7">
        <f t="shared" si="1"/>
        <v>1.28</v>
      </c>
      <c r="J44" s="7"/>
      <c r="K44" s="8">
        <f t="shared" si="2"/>
        <v>-0.0657</v>
      </c>
    </row>
    <row r="45" spans="2:11" ht="12">
      <c r="B45">
        <f>+'X-Ray'!A40</f>
        <v>107</v>
      </c>
      <c r="C45" t="str">
        <f>+'X-Ray'!B40</f>
        <v>NORTH VALLEY HOSPITAL</v>
      </c>
      <c r="D45" s="2">
        <f>ROUND(+'X-Ray'!H40,0)</f>
        <v>98538</v>
      </c>
      <c r="E45" s="2">
        <f>ROUND(+'X-Ray'!F40,0)</f>
        <v>16833</v>
      </c>
      <c r="F45" s="7">
        <f t="shared" si="0"/>
        <v>5.85</v>
      </c>
      <c r="G45" s="2">
        <f>ROUND(+'X-Ray'!H140,0)</f>
        <v>157850</v>
      </c>
      <c r="H45" s="2">
        <f>ROUND(+'X-Ray'!F140,0)</f>
        <v>17739</v>
      </c>
      <c r="I45" s="7">
        <f t="shared" si="1"/>
        <v>8.9</v>
      </c>
      <c r="J45" s="7"/>
      <c r="K45" s="8">
        <f t="shared" si="2"/>
        <v>0.5214</v>
      </c>
    </row>
    <row r="46" spans="2:11" ht="12">
      <c r="B46">
        <f>+'X-Ray'!A41</f>
        <v>108</v>
      </c>
      <c r="C46" t="str">
        <f>+'X-Ray'!B41</f>
        <v>TRI-STATE MEMORIAL HOSPITAL</v>
      </c>
      <c r="D46" s="2">
        <f>ROUND(+'X-Ray'!H41,0)</f>
        <v>281530</v>
      </c>
      <c r="E46" s="2">
        <f>ROUND(+'X-Ray'!F41,0)</f>
        <v>203641</v>
      </c>
      <c r="F46" s="7">
        <f t="shared" si="0"/>
        <v>1.38</v>
      </c>
      <c r="G46" s="2">
        <f>ROUND(+'X-Ray'!H141,0)</f>
        <v>0</v>
      </c>
      <c r="H46" s="2">
        <f>ROUND(+'X-Ray'!F141,0)</f>
        <v>0</v>
      </c>
      <c r="I46" s="7">
        <f t="shared" si="1"/>
      </c>
      <c r="J46" s="7"/>
      <c r="K46" s="8">
        <f t="shared" si="2"/>
      </c>
    </row>
    <row r="47" spans="2:11" ht="12">
      <c r="B47">
        <f>+'X-Ray'!A42</f>
        <v>111</v>
      </c>
      <c r="C47" t="str">
        <f>+'X-Ray'!B42</f>
        <v>EAST ADAMS RURAL HOSPITAL</v>
      </c>
      <c r="D47" s="2">
        <f>ROUND(+'X-Ray'!H42,0)</f>
        <v>23417</v>
      </c>
      <c r="E47" s="2">
        <f>ROUND(+'X-Ray'!F42,0)</f>
        <v>10895</v>
      </c>
      <c r="F47" s="7">
        <f t="shared" si="0"/>
        <v>2.15</v>
      </c>
      <c r="G47" s="2">
        <f>ROUND(+'X-Ray'!H142,0)</f>
        <v>30914</v>
      </c>
      <c r="H47" s="2">
        <f>ROUND(+'X-Ray'!F142,0)</f>
        <v>10604</v>
      </c>
      <c r="I47" s="7">
        <f t="shared" si="1"/>
        <v>2.92</v>
      </c>
      <c r="J47" s="7"/>
      <c r="K47" s="8">
        <f t="shared" si="2"/>
        <v>0.3581</v>
      </c>
    </row>
    <row r="48" spans="2:11" ht="12">
      <c r="B48">
        <f>+'X-Ray'!A43</f>
        <v>125</v>
      </c>
      <c r="C48" t="str">
        <f>+'X-Ray'!B43</f>
        <v>OTHELLO COMMUNITY HOSPITAL</v>
      </c>
      <c r="D48" s="2">
        <f>ROUND(+'X-Ray'!H43,0)</f>
        <v>127153</v>
      </c>
      <c r="E48" s="2">
        <f>ROUND(+'X-Ray'!F43,0)</f>
        <v>18612</v>
      </c>
      <c r="F48" s="7">
        <f t="shared" si="0"/>
        <v>6.83</v>
      </c>
      <c r="G48" s="2">
        <f>ROUND(+'X-Ray'!H143,0)</f>
        <v>132045</v>
      </c>
      <c r="H48" s="2">
        <f>ROUND(+'X-Ray'!F143,0)</f>
        <v>32171</v>
      </c>
      <c r="I48" s="7">
        <f t="shared" si="1"/>
        <v>4.1</v>
      </c>
      <c r="J48" s="7"/>
      <c r="K48" s="8">
        <f t="shared" si="2"/>
        <v>-0.3997</v>
      </c>
    </row>
    <row r="49" spans="2:11" ht="12">
      <c r="B49">
        <f>+'X-Ray'!A44</f>
        <v>126</v>
      </c>
      <c r="C49" t="str">
        <f>+'X-Ray'!B44</f>
        <v>HIGHLINE MEDICAL CENTER</v>
      </c>
      <c r="D49" s="2">
        <f>ROUND(+'X-Ray'!H44,0)</f>
        <v>852121</v>
      </c>
      <c r="E49" s="2">
        <f>ROUND(+'X-Ray'!F44,0)</f>
        <v>84396</v>
      </c>
      <c r="F49" s="7">
        <f t="shared" si="0"/>
        <v>10.1</v>
      </c>
      <c r="G49" s="2">
        <f>ROUND(+'X-Ray'!H144,0)</f>
        <v>927240</v>
      </c>
      <c r="H49" s="2">
        <f>ROUND(+'X-Ray'!F144,0)</f>
        <v>85087</v>
      </c>
      <c r="I49" s="7">
        <f t="shared" si="1"/>
        <v>10.9</v>
      </c>
      <c r="J49" s="7"/>
      <c r="K49" s="8">
        <f t="shared" si="2"/>
        <v>0.0792</v>
      </c>
    </row>
    <row r="50" spans="2:11" ht="12">
      <c r="B50">
        <f>+'X-Ray'!A45</f>
        <v>128</v>
      </c>
      <c r="C50" t="str">
        <f>+'X-Ray'!B45</f>
        <v>UNIVERSITY OF WASHINGTON MEDICAL CENTER</v>
      </c>
      <c r="D50" s="2">
        <f>ROUND(+'X-Ray'!H45,0)</f>
        <v>3994984</v>
      </c>
      <c r="E50" s="2">
        <f>ROUND(+'X-Ray'!F45,0)</f>
        <v>415587</v>
      </c>
      <c r="F50" s="7">
        <f t="shared" si="0"/>
        <v>9.61</v>
      </c>
      <c r="G50" s="2">
        <f>ROUND(+'X-Ray'!H145,0)</f>
        <v>3974741</v>
      </c>
      <c r="H50" s="2">
        <f>ROUND(+'X-Ray'!F145,0)</f>
        <v>372553</v>
      </c>
      <c r="I50" s="7">
        <f t="shared" si="1"/>
        <v>10.67</v>
      </c>
      <c r="J50" s="7"/>
      <c r="K50" s="8">
        <f t="shared" si="2"/>
        <v>0.1103</v>
      </c>
    </row>
    <row r="51" spans="2:11" ht="12">
      <c r="B51">
        <f>+'X-Ray'!A46</f>
        <v>129</v>
      </c>
      <c r="C51" t="str">
        <f>+'X-Ray'!B46</f>
        <v>QUINCY VALLEY MEDICAL CENTER</v>
      </c>
      <c r="D51" s="2">
        <f>ROUND(+'X-Ray'!H46,0)</f>
        <v>55195</v>
      </c>
      <c r="E51" s="2">
        <f>ROUND(+'X-Ray'!F46,0)</f>
        <v>3800</v>
      </c>
      <c r="F51" s="7">
        <f t="shared" si="0"/>
        <v>14.53</v>
      </c>
      <c r="G51" s="2">
        <f>ROUND(+'X-Ray'!H146,0)</f>
        <v>60085</v>
      </c>
      <c r="H51" s="2">
        <f>ROUND(+'X-Ray'!F146,0)</f>
        <v>3682</v>
      </c>
      <c r="I51" s="7">
        <f t="shared" si="1"/>
        <v>16.32</v>
      </c>
      <c r="J51" s="7"/>
      <c r="K51" s="8">
        <f t="shared" si="2"/>
        <v>0.1232</v>
      </c>
    </row>
    <row r="52" spans="2:11" ht="12">
      <c r="B52">
        <f>+'X-Ray'!A47</f>
        <v>130</v>
      </c>
      <c r="C52" t="str">
        <f>+'X-Ray'!B47</f>
        <v>NORTHWEST HOSPITAL &amp; MEDICAL CENTER</v>
      </c>
      <c r="D52" s="2">
        <f>ROUND(+'X-Ray'!H47,0)</f>
        <v>1322091</v>
      </c>
      <c r="E52" s="2">
        <f>ROUND(+'X-Ray'!F47,0)</f>
        <v>92514</v>
      </c>
      <c r="F52" s="7">
        <f t="shared" si="0"/>
        <v>14.29</v>
      </c>
      <c r="G52" s="2">
        <f>ROUND(+'X-Ray'!H147,0)</f>
        <v>1541027</v>
      </c>
      <c r="H52" s="2">
        <f>ROUND(+'X-Ray'!F147,0)</f>
        <v>92270</v>
      </c>
      <c r="I52" s="7">
        <f t="shared" si="1"/>
        <v>16.7</v>
      </c>
      <c r="J52" s="7"/>
      <c r="K52" s="8">
        <f t="shared" si="2"/>
        <v>0.1686</v>
      </c>
    </row>
    <row r="53" spans="2:11" ht="12">
      <c r="B53">
        <f>+'X-Ray'!A48</f>
        <v>131</v>
      </c>
      <c r="C53" t="str">
        <f>+'X-Ray'!B48</f>
        <v>OVERLAKE HOSPITAL MEDICAL CENTER</v>
      </c>
      <c r="D53" s="2">
        <f>ROUND(+'X-Ray'!H48,0)</f>
        <v>753771</v>
      </c>
      <c r="E53" s="2">
        <f>ROUND(+'X-Ray'!F48,0)</f>
        <v>124916</v>
      </c>
      <c r="F53" s="7">
        <f t="shared" si="0"/>
        <v>6.03</v>
      </c>
      <c r="G53" s="2">
        <f>ROUND(+'X-Ray'!H148,0)</f>
        <v>869608</v>
      </c>
      <c r="H53" s="2">
        <f>ROUND(+'X-Ray'!F148,0)</f>
        <v>135985</v>
      </c>
      <c r="I53" s="7">
        <f t="shared" si="1"/>
        <v>6.39</v>
      </c>
      <c r="J53" s="7"/>
      <c r="K53" s="8">
        <f t="shared" si="2"/>
        <v>0.0597</v>
      </c>
    </row>
    <row r="54" spans="2:11" ht="12">
      <c r="B54">
        <f>+'X-Ray'!A49</f>
        <v>132</v>
      </c>
      <c r="C54" t="str">
        <f>+'X-Ray'!B49</f>
        <v>SAINT CLARE HOSPITAL</v>
      </c>
      <c r="D54" s="2">
        <f>ROUND(+'X-Ray'!H49,0)</f>
        <v>564855</v>
      </c>
      <c r="E54" s="2">
        <f>ROUND(+'X-Ray'!F49,0)</f>
        <v>123352</v>
      </c>
      <c r="F54" s="7">
        <f t="shared" si="0"/>
        <v>4.58</v>
      </c>
      <c r="G54" s="2">
        <f>ROUND(+'X-Ray'!H149,0)</f>
        <v>652564</v>
      </c>
      <c r="H54" s="2">
        <f>ROUND(+'X-Ray'!F149,0)</f>
        <v>153341</v>
      </c>
      <c r="I54" s="7">
        <f t="shared" si="1"/>
        <v>4.26</v>
      </c>
      <c r="J54" s="7"/>
      <c r="K54" s="8">
        <f t="shared" si="2"/>
        <v>-0.0699</v>
      </c>
    </row>
    <row r="55" spans="2:11" ht="12">
      <c r="B55">
        <f>+'X-Ray'!A50</f>
        <v>134</v>
      </c>
      <c r="C55" t="str">
        <f>+'X-Ray'!B50</f>
        <v>ISLAND HOSPITAL</v>
      </c>
      <c r="D55" s="2">
        <f>ROUND(+'X-Ray'!H50,0)</f>
        <v>291339</v>
      </c>
      <c r="E55" s="2">
        <f>ROUND(+'X-Ray'!F50,0)</f>
        <v>34805</v>
      </c>
      <c r="F55" s="7">
        <f t="shared" si="0"/>
        <v>8.37</v>
      </c>
      <c r="G55" s="2">
        <f>ROUND(+'X-Ray'!H150,0)</f>
        <v>326271</v>
      </c>
      <c r="H55" s="2">
        <f>ROUND(+'X-Ray'!F150,0)</f>
        <v>33646</v>
      </c>
      <c r="I55" s="7">
        <f t="shared" si="1"/>
        <v>9.7</v>
      </c>
      <c r="J55" s="7"/>
      <c r="K55" s="8">
        <f t="shared" si="2"/>
        <v>0.1589</v>
      </c>
    </row>
    <row r="56" spans="2:11" ht="12">
      <c r="B56">
        <f>+'X-Ray'!A51</f>
        <v>137</v>
      </c>
      <c r="C56" t="str">
        <f>+'X-Ray'!B51</f>
        <v>LINCOLN HOSPITAL</v>
      </c>
      <c r="D56" s="2">
        <f>ROUND(+'X-Ray'!H51,0)</f>
        <v>80786</v>
      </c>
      <c r="E56" s="2">
        <f>ROUND(+'X-Ray'!F51,0)</f>
        <v>2503</v>
      </c>
      <c r="F56" s="7">
        <f t="shared" si="0"/>
        <v>32.28</v>
      </c>
      <c r="G56" s="2">
        <f>ROUND(+'X-Ray'!H151,0)</f>
        <v>77667</v>
      </c>
      <c r="H56" s="2">
        <f>ROUND(+'X-Ray'!F151,0)</f>
        <v>0</v>
      </c>
      <c r="I56" s="7">
        <f t="shared" si="1"/>
      </c>
      <c r="J56" s="7"/>
      <c r="K56" s="8">
        <f t="shared" si="2"/>
      </c>
    </row>
    <row r="57" spans="2:11" ht="12">
      <c r="B57">
        <f>+'X-Ray'!A52</f>
        <v>138</v>
      </c>
      <c r="C57" t="str">
        <f>+'X-Ray'!B52</f>
        <v>SWEDISH EDMONDS</v>
      </c>
      <c r="D57" s="2">
        <f>ROUND(+'X-Ray'!H52,0)</f>
        <v>792094</v>
      </c>
      <c r="E57" s="2">
        <f>ROUND(+'X-Ray'!F52,0)</f>
        <v>31286</v>
      </c>
      <c r="F57" s="7">
        <f t="shared" si="0"/>
        <v>25.32</v>
      </c>
      <c r="G57" s="2">
        <f>ROUND(+'X-Ray'!H152,0)</f>
        <v>916418</v>
      </c>
      <c r="H57" s="2">
        <f>ROUND(+'X-Ray'!F152,0)</f>
        <v>84457</v>
      </c>
      <c r="I57" s="7">
        <f t="shared" si="1"/>
        <v>10.85</v>
      </c>
      <c r="J57" s="7"/>
      <c r="K57" s="8">
        <f t="shared" si="2"/>
        <v>-0.5715</v>
      </c>
    </row>
    <row r="58" spans="2:11" ht="12">
      <c r="B58">
        <f>+'X-Ray'!A53</f>
        <v>139</v>
      </c>
      <c r="C58" t="str">
        <f>+'X-Ray'!B53</f>
        <v>PROVIDENCE HOLY FAMILY HOSPITAL</v>
      </c>
      <c r="D58" s="2">
        <f>ROUND(+'X-Ray'!H53,0)</f>
        <v>136655</v>
      </c>
      <c r="E58" s="2">
        <f>ROUND(+'X-Ray'!F53,0)</f>
        <v>220395</v>
      </c>
      <c r="F58" s="7">
        <f t="shared" si="0"/>
        <v>0.62</v>
      </c>
      <c r="G58" s="2">
        <f>ROUND(+'X-Ray'!H153,0)</f>
        <v>130586</v>
      </c>
      <c r="H58" s="2">
        <f>ROUND(+'X-Ray'!F153,0)</f>
        <v>228795</v>
      </c>
      <c r="I58" s="7">
        <f t="shared" si="1"/>
        <v>0.57</v>
      </c>
      <c r="J58" s="7"/>
      <c r="K58" s="8">
        <f t="shared" si="2"/>
        <v>-0.0806</v>
      </c>
    </row>
    <row r="59" spans="2:11" ht="12">
      <c r="B59">
        <f>+'X-Ray'!A54</f>
        <v>140</v>
      </c>
      <c r="C59" t="str">
        <f>+'X-Ray'!B54</f>
        <v>KITTITAS VALLEY HOSPITAL</v>
      </c>
      <c r="D59" s="2">
        <f>ROUND(+'X-Ray'!H54,0)</f>
        <v>240301</v>
      </c>
      <c r="E59" s="2">
        <f>ROUND(+'X-Ray'!F54,0)</f>
        <v>232151</v>
      </c>
      <c r="F59" s="7">
        <f t="shared" si="0"/>
        <v>1.04</v>
      </c>
      <c r="G59" s="2">
        <f>ROUND(+'X-Ray'!H154,0)</f>
        <v>261027</v>
      </c>
      <c r="H59" s="2">
        <f>ROUND(+'X-Ray'!F154,0)</f>
        <v>252532</v>
      </c>
      <c r="I59" s="7">
        <f t="shared" si="1"/>
        <v>1.03</v>
      </c>
      <c r="J59" s="7"/>
      <c r="K59" s="8">
        <f t="shared" si="2"/>
        <v>-0.0096</v>
      </c>
    </row>
    <row r="60" spans="2:11" ht="12">
      <c r="B60">
        <f>+'X-Ray'!A55</f>
        <v>141</v>
      </c>
      <c r="C60" t="str">
        <f>+'X-Ray'!B55</f>
        <v>DAYTON GENERAL HOSPITAL</v>
      </c>
      <c r="D60" s="2">
        <f>ROUND(+'X-Ray'!H55,0)</f>
        <v>26976</v>
      </c>
      <c r="E60" s="2">
        <f>ROUND(+'X-Ray'!F55,0)</f>
        <v>2636</v>
      </c>
      <c r="F60" s="7">
        <f t="shared" si="0"/>
        <v>10.23</v>
      </c>
      <c r="G60" s="2">
        <f>ROUND(+'X-Ray'!H155,0)</f>
        <v>0</v>
      </c>
      <c r="H60" s="2">
        <f>ROUND(+'X-Ray'!F155,0)</f>
        <v>0</v>
      </c>
      <c r="I60" s="7">
        <f t="shared" si="1"/>
      </c>
      <c r="J60" s="7"/>
      <c r="K60" s="8">
        <f t="shared" si="2"/>
      </c>
    </row>
    <row r="61" spans="2:11" ht="12">
      <c r="B61">
        <f>+'X-Ray'!A56</f>
        <v>142</v>
      </c>
      <c r="C61" t="str">
        <f>+'X-Ray'!B56</f>
        <v>HARRISON MEDICAL CENTER</v>
      </c>
      <c r="D61" s="2">
        <f>ROUND(+'X-Ray'!H56,0)</f>
        <v>1402146</v>
      </c>
      <c r="E61" s="2">
        <f>ROUND(+'X-Ray'!F56,0)</f>
        <v>20667081</v>
      </c>
      <c r="F61" s="7">
        <f t="shared" si="0"/>
        <v>0.07</v>
      </c>
      <c r="G61" s="2">
        <f>ROUND(+'X-Ray'!H156,0)</f>
        <v>1611949</v>
      </c>
      <c r="H61" s="2">
        <f>ROUND(+'X-Ray'!F156,0)</f>
        <v>22551095</v>
      </c>
      <c r="I61" s="7">
        <f t="shared" si="1"/>
        <v>0.07</v>
      </c>
      <c r="J61" s="7"/>
      <c r="K61" s="8">
        <f t="shared" si="2"/>
        <v>0</v>
      </c>
    </row>
    <row r="62" spans="2:11" ht="12">
      <c r="B62">
        <f>+'X-Ray'!A57</f>
        <v>145</v>
      </c>
      <c r="C62" t="str">
        <f>+'X-Ray'!B57</f>
        <v>PEACEHEALTH SAINT JOSEPH HOSPITAL</v>
      </c>
      <c r="D62" s="2">
        <f>ROUND(+'X-Ray'!H57,0)</f>
        <v>1454258</v>
      </c>
      <c r="E62" s="2">
        <f>ROUND(+'X-Ray'!F57,0)</f>
        <v>272802</v>
      </c>
      <c r="F62" s="7">
        <f t="shared" si="0"/>
        <v>5.33</v>
      </c>
      <c r="G62" s="2">
        <f>ROUND(+'X-Ray'!H157,0)</f>
        <v>1618637</v>
      </c>
      <c r="H62" s="2">
        <f>ROUND(+'X-Ray'!F157,0)</f>
        <v>258229</v>
      </c>
      <c r="I62" s="7">
        <f t="shared" si="1"/>
        <v>6.27</v>
      </c>
      <c r="J62" s="7"/>
      <c r="K62" s="8">
        <f t="shared" si="2"/>
        <v>0.1764</v>
      </c>
    </row>
    <row r="63" spans="2:11" ht="12">
      <c r="B63">
        <f>+'X-Ray'!A58</f>
        <v>147</v>
      </c>
      <c r="C63" t="str">
        <f>+'X-Ray'!B58</f>
        <v>MID VALLEY HOSPITAL</v>
      </c>
      <c r="D63" s="2">
        <f>ROUND(+'X-Ray'!H58,0)</f>
        <v>130755</v>
      </c>
      <c r="E63" s="2">
        <f>ROUND(+'X-Ray'!F58,0)</f>
        <v>145223</v>
      </c>
      <c r="F63" s="7">
        <f t="shared" si="0"/>
        <v>0.9</v>
      </c>
      <c r="G63" s="2">
        <f>ROUND(+'X-Ray'!H158,0)</f>
        <v>151050</v>
      </c>
      <c r="H63" s="2">
        <f>ROUND(+'X-Ray'!F158,0)</f>
        <v>22454</v>
      </c>
      <c r="I63" s="7">
        <f t="shared" si="1"/>
        <v>6.73</v>
      </c>
      <c r="J63" s="7"/>
      <c r="K63" s="8">
        <f t="shared" si="2"/>
        <v>6.4778</v>
      </c>
    </row>
    <row r="64" spans="2:11" ht="12">
      <c r="B64">
        <f>+'X-Ray'!A59</f>
        <v>148</v>
      </c>
      <c r="C64" t="str">
        <f>+'X-Ray'!B59</f>
        <v>KINDRED HOSPITAL - SEATTLE</v>
      </c>
      <c r="D64" s="2">
        <f>ROUND(+'X-Ray'!H59,0)</f>
        <v>20291</v>
      </c>
      <c r="E64" s="2">
        <f>ROUND(+'X-Ray'!F59,0)</f>
        <v>1548</v>
      </c>
      <c r="F64" s="7">
        <f t="shared" si="0"/>
        <v>13.11</v>
      </c>
      <c r="G64" s="2">
        <f>ROUND(+'X-Ray'!H159,0)</f>
        <v>18072</v>
      </c>
      <c r="H64" s="2">
        <f>ROUND(+'X-Ray'!F159,0)</f>
        <v>1695</v>
      </c>
      <c r="I64" s="7">
        <f t="shared" si="1"/>
        <v>10.66</v>
      </c>
      <c r="J64" s="7"/>
      <c r="K64" s="8">
        <f t="shared" si="2"/>
        <v>-0.1869</v>
      </c>
    </row>
    <row r="65" spans="2:11" ht="12">
      <c r="B65">
        <f>+'X-Ray'!A60</f>
        <v>150</v>
      </c>
      <c r="C65" t="str">
        <f>+'X-Ray'!B60</f>
        <v>COULEE COMMUNITY HOSPITAL</v>
      </c>
      <c r="D65" s="2">
        <f>ROUND(+'X-Ray'!H60,0)</f>
        <v>73943</v>
      </c>
      <c r="E65" s="2">
        <f>ROUND(+'X-Ray'!F60,0)</f>
        <v>5233</v>
      </c>
      <c r="F65" s="7">
        <f t="shared" si="0"/>
        <v>14.13</v>
      </c>
      <c r="G65" s="2">
        <f>ROUND(+'X-Ray'!H160,0)</f>
        <v>80367</v>
      </c>
      <c r="H65" s="2">
        <f>ROUND(+'X-Ray'!F160,0)</f>
        <v>5283</v>
      </c>
      <c r="I65" s="7">
        <f t="shared" si="1"/>
        <v>15.21</v>
      </c>
      <c r="J65" s="7"/>
      <c r="K65" s="8">
        <f t="shared" si="2"/>
        <v>0.0764</v>
      </c>
    </row>
    <row r="66" spans="2:11" ht="12">
      <c r="B66">
        <f>+'X-Ray'!A61</f>
        <v>152</v>
      </c>
      <c r="C66" t="str">
        <f>+'X-Ray'!B61</f>
        <v>MASON GENERAL HOSPITAL</v>
      </c>
      <c r="D66" s="2">
        <f>ROUND(+'X-Ray'!H61,0)</f>
        <v>497065</v>
      </c>
      <c r="E66" s="2">
        <f>ROUND(+'X-Ray'!F61,0)</f>
        <v>26286</v>
      </c>
      <c r="F66" s="7">
        <f t="shared" si="0"/>
        <v>18.91</v>
      </c>
      <c r="G66" s="2">
        <f>ROUND(+'X-Ray'!H161,0)</f>
        <v>498407</v>
      </c>
      <c r="H66" s="2">
        <f>ROUND(+'X-Ray'!F161,0)</f>
        <v>23168</v>
      </c>
      <c r="I66" s="7">
        <f t="shared" si="1"/>
        <v>21.51</v>
      </c>
      <c r="J66" s="7"/>
      <c r="K66" s="8">
        <f t="shared" si="2"/>
        <v>0.1375</v>
      </c>
    </row>
    <row r="67" spans="2:11" ht="12">
      <c r="B67">
        <f>+'X-Ray'!A62</f>
        <v>153</v>
      </c>
      <c r="C67" t="str">
        <f>+'X-Ray'!B62</f>
        <v>WHITMAN HOSPITAL AND MEDICAL CENTER</v>
      </c>
      <c r="D67" s="2">
        <f>ROUND(+'X-Ray'!H62,0)</f>
        <v>75940</v>
      </c>
      <c r="E67" s="2">
        <f>ROUND(+'X-Ray'!F62,0)</f>
        <v>35397</v>
      </c>
      <c r="F67" s="7">
        <f t="shared" si="0"/>
        <v>2.15</v>
      </c>
      <c r="G67" s="2">
        <f>ROUND(+'X-Ray'!H162,0)</f>
        <v>94966</v>
      </c>
      <c r="H67" s="2">
        <f>ROUND(+'X-Ray'!F162,0)</f>
        <v>38725</v>
      </c>
      <c r="I67" s="7">
        <f t="shared" si="1"/>
        <v>2.45</v>
      </c>
      <c r="J67" s="7"/>
      <c r="K67" s="8">
        <f t="shared" si="2"/>
        <v>0.1395</v>
      </c>
    </row>
    <row r="68" spans="2:11" ht="12">
      <c r="B68">
        <f>+'X-Ray'!A63</f>
        <v>155</v>
      </c>
      <c r="C68" t="str">
        <f>+'X-Ray'!B63</f>
        <v>VALLEY MEDICAL CENTER</v>
      </c>
      <c r="D68" s="2">
        <f>ROUND(+'X-Ray'!H63,0)</f>
        <v>1891171</v>
      </c>
      <c r="E68" s="2">
        <f>ROUND(+'X-Ray'!F63,0)</f>
        <v>258435</v>
      </c>
      <c r="F68" s="7">
        <f t="shared" si="0"/>
        <v>7.32</v>
      </c>
      <c r="G68" s="2">
        <f>ROUND(+'X-Ray'!H163,0)</f>
        <v>2156250</v>
      </c>
      <c r="H68" s="2">
        <f>ROUND(+'X-Ray'!F163,0)</f>
        <v>261775</v>
      </c>
      <c r="I68" s="7">
        <f t="shared" si="1"/>
        <v>8.24</v>
      </c>
      <c r="J68" s="7"/>
      <c r="K68" s="8">
        <f t="shared" si="2"/>
        <v>0.1257</v>
      </c>
    </row>
    <row r="69" spans="2:11" ht="12">
      <c r="B69">
        <f>+'X-Ray'!A64</f>
        <v>156</v>
      </c>
      <c r="C69" t="str">
        <f>+'X-Ray'!B64</f>
        <v>WHIDBEY GENERAL HOSPITAL</v>
      </c>
      <c r="D69" s="2">
        <f>ROUND(+'X-Ray'!H64,0)</f>
        <v>293683</v>
      </c>
      <c r="E69" s="2">
        <f>ROUND(+'X-Ray'!F64,0)</f>
        <v>23502</v>
      </c>
      <c r="F69" s="7">
        <f t="shared" si="0"/>
        <v>12.5</v>
      </c>
      <c r="G69" s="2">
        <f>ROUND(+'X-Ray'!H164,0)</f>
        <v>299438</v>
      </c>
      <c r="H69" s="2">
        <f>ROUND(+'X-Ray'!F164,0)</f>
        <v>23981</v>
      </c>
      <c r="I69" s="7">
        <f t="shared" si="1"/>
        <v>12.49</v>
      </c>
      <c r="J69" s="7"/>
      <c r="K69" s="8">
        <f t="shared" si="2"/>
        <v>-0.0008</v>
      </c>
    </row>
    <row r="70" spans="2:11" ht="12">
      <c r="B70">
        <f>+'X-Ray'!A65</f>
        <v>157</v>
      </c>
      <c r="C70" t="str">
        <f>+'X-Ray'!B65</f>
        <v>SAINT LUKES REHABILIATION INSTITUTE</v>
      </c>
      <c r="D70" s="2">
        <f>ROUND(+'X-Ray'!H65,0)</f>
        <v>0</v>
      </c>
      <c r="E70" s="2">
        <f>ROUND(+'X-Ray'!F65,0)</f>
        <v>0</v>
      </c>
      <c r="F70" s="7">
        <f t="shared" si="0"/>
      </c>
      <c r="G70" s="2">
        <f>ROUND(+'X-Ray'!H165,0)</f>
        <v>0</v>
      </c>
      <c r="H70" s="2">
        <f>ROUND(+'X-Ray'!F165,0)</f>
        <v>0</v>
      </c>
      <c r="I70" s="7">
        <f t="shared" si="1"/>
      </c>
      <c r="J70" s="7"/>
      <c r="K70" s="8">
        <f t="shared" si="2"/>
      </c>
    </row>
    <row r="71" spans="2:11" ht="12">
      <c r="B71">
        <f>+'X-Ray'!A66</f>
        <v>158</v>
      </c>
      <c r="C71" t="str">
        <f>+'X-Ray'!B66</f>
        <v>CASCADE MEDICAL CENTER</v>
      </c>
      <c r="D71" s="2">
        <f>ROUND(+'X-Ray'!H66,0)</f>
        <v>38378</v>
      </c>
      <c r="E71" s="2">
        <f>ROUND(+'X-Ray'!F66,0)</f>
        <v>2814</v>
      </c>
      <c r="F71" s="7">
        <f t="shared" si="0"/>
        <v>13.64</v>
      </c>
      <c r="G71" s="2">
        <f>ROUND(+'X-Ray'!H166,0)</f>
        <v>37523</v>
      </c>
      <c r="H71" s="2">
        <f>ROUND(+'X-Ray'!F166,0)</f>
        <v>2974</v>
      </c>
      <c r="I71" s="7">
        <f t="shared" si="1"/>
        <v>12.62</v>
      </c>
      <c r="J71" s="7"/>
      <c r="K71" s="8">
        <f t="shared" si="2"/>
        <v>-0.0748</v>
      </c>
    </row>
    <row r="72" spans="2:11" ht="12">
      <c r="B72">
        <f>+'X-Ray'!A67</f>
        <v>159</v>
      </c>
      <c r="C72" t="str">
        <f>+'X-Ray'!B67</f>
        <v>PROVIDENCE SAINT PETER HOSPITAL</v>
      </c>
      <c r="D72" s="2">
        <f>ROUND(+'X-Ray'!H67,0)</f>
        <v>1874861</v>
      </c>
      <c r="E72" s="2">
        <f>ROUND(+'X-Ray'!F67,0)</f>
        <v>572595</v>
      </c>
      <c r="F72" s="7">
        <f t="shared" si="0"/>
        <v>3.27</v>
      </c>
      <c r="G72" s="2">
        <f>ROUND(+'X-Ray'!H167,0)</f>
        <v>1559526</v>
      </c>
      <c r="H72" s="2">
        <f>ROUND(+'X-Ray'!F167,0)</f>
        <v>137639</v>
      </c>
      <c r="I72" s="7">
        <f t="shared" si="1"/>
        <v>11.33</v>
      </c>
      <c r="J72" s="7"/>
      <c r="K72" s="8">
        <f t="shared" si="2"/>
        <v>2.4648</v>
      </c>
    </row>
    <row r="73" spans="2:11" ht="12">
      <c r="B73">
        <f>+'X-Ray'!A68</f>
        <v>161</v>
      </c>
      <c r="C73" t="str">
        <f>+'X-Ray'!B68</f>
        <v>KADLEC REGIONAL MEDICAL CENTER</v>
      </c>
      <c r="D73" s="2">
        <f>ROUND(+'X-Ray'!H68,0)</f>
        <v>1172238</v>
      </c>
      <c r="E73" s="2">
        <f>ROUND(+'X-Ray'!F68,0)</f>
        <v>109694</v>
      </c>
      <c r="F73" s="7">
        <f t="shared" si="0"/>
        <v>10.69</v>
      </c>
      <c r="G73" s="2">
        <f>ROUND(+'X-Ray'!H168,0)</f>
        <v>1378914</v>
      </c>
      <c r="H73" s="2">
        <f>ROUND(+'X-Ray'!F168,0)</f>
        <v>111399</v>
      </c>
      <c r="I73" s="7">
        <f t="shared" si="1"/>
        <v>12.38</v>
      </c>
      <c r="J73" s="7"/>
      <c r="K73" s="8">
        <f t="shared" si="2"/>
        <v>0.1581</v>
      </c>
    </row>
    <row r="74" spans="2:11" ht="12">
      <c r="B74">
        <f>+'X-Ray'!A69</f>
        <v>162</v>
      </c>
      <c r="C74" t="str">
        <f>+'X-Ray'!B69</f>
        <v>PROVIDENCE SACRED HEART MEDICAL CENTER</v>
      </c>
      <c r="D74" s="2">
        <f>ROUND(+'X-Ray'!H69,0)</f>
        <v>2677178</v>
      </c>
      <c r="E74" s="2">
        <f>ROUND(+'X-Ray'!F69,0)</f>
        <v>218313</v>
      </c>
      <c r="F74" s="7">
        <f t="shared" si="0"/>
        <v>12.26</v>
      </c>
      <c r="G74" s="2">
        <f>ROUND(+'X-Ray'!H169,0)</f>
        <v>2279185</v>
      </c>
      <c r="H74" s="2">
        <f>ROUND(+'X-Ray'!F169,0)</f>
        <v>185917</v>
      </c>
      <c r="I74" s="7">
        <f t="shared" si="1"/>
        <v>12.26</v>
      </c>
      <c r="J74" s="7"/>
      <c r="K74" s="8">
        <f t="shared" si="2"/>
        <v>0</v>
      </c>
    </row>
    <row r="75" spans="2:11" ht="12">
      <c r="B75">
        <f>+'X-Ray'!A70</f>
        <v>164</v>
      </c>
      <c r="C75" t="str">
        <f>+'X-Ray'!B70</f>
        <v>EVERGREEN HOSPITAL MEDICAL CENTER</v>
      </c>
      <c r="D75" s="2">
        <f>ROUND(+'X-Ray'!H70,0)</f>
        <v>1857893</v>
      </c>
      <c r="E75" s="2">
        <f>ROUND(+'X-Ray'!F70,0)</f>
        <v>296621</v>
      </c>
      <c r="F75" s="7">
        <f aca="true" t="shared" si="3" ref="F75:F106">IF(D75=0,"",IF(E75=0,"",ROUND(D75/E75,2)))</f>
        <v>6.26</v>
      </c>
      <c r="G75" s="2">
        <f>ROUND(+'X-Ray'!H170,0)</f>
        <v>1987731</v>
      </c>
      <c r="H75" s="2">
        <f>ROUND(+'X-Ray'!F170,0)</f>
        <v>297138</v>
      </c>
      <c r="I75" s="7">
        <f aca="true" t="shared" si="4" ref="I75:I106">IF(G75=0,"",IF(H75=0,"",ROUND(G75/H75,2)))</f>
        <v>6.69</v>
      </c>
      <c r="J75" s="7"/>
      <c r="K75" s="8">
        <f aca="true" t="shared" si="5" ref="K75:K106">IF(D75=0,"",IF(E75=0,"",IF(G75=0,"",IF(H75=0,"",ROUND(I75/F75-1,4)))))</f>
        <v>0.0687</v>
      </c>
    </row>
    <row r="76" spans="2:11" ht="12">
      <c r="B76">
        <f>+'X-Ray'!A71</f>
        <v>165</v>
      </c>
      <c r="C76" t="str">
        <f>+'X-Ray'!B71</f>
        <v>LAKE CHELAN COMMUNITY HOSPITAL</v>
      </c>
      <c r="D76" s="2">
        <f>ROUND(+'X-Ray'!H71,0)</f>
        <v>82338</v>
      </c>
      <c r="E76" s="2">
        <f>ROUND(+'X-Ray'!F71,0)</f>
        <v>4774</v>
      </c>
      <c r="F76" s="7">
        <f t="shared" si="3"/>
        <v>17.25</v>
      </c>
      <c r="G76" s="2">
        <f>ROUND(+'X-Ray'!H171,0)</f>
        <v>93426</v>
      </c>
      <c r="H76" s="2">
        <f>ROUND(+'X-Ray'!F171,0)</f>
        <v>4322</v>
      </c>
      <c r="I76" s="7">
        <f t="shared" si="4"/>
        <v>21.62</v>
      </c>
      <c r="J76" s="7"/>
      <c r="K76" s="8">
        <f t="shared" si="5"/>
        <v>0.2533</v>
      </c>
    </row>
    <row r="77" spans="2:11" ht="12">
      <c r="B77">
        <f>+'X-Ray'!A72</f>
        <v>167</v>
      </c>
      <c r="C77" t="str">
        <f>+'X-Ray'!B72</f>
        <v>FERRY COUNTY MEMORIAL HOSPITAL</v>
      </c>
      <c r="D77" s="2">
        <f>ROUND(+'X-Ray'!H72,0)</f>
        <v>29968</v>
      </c>
      <c r="E77" s="2">
        <f>ROUND(+'X-Ray'!F72,0)</f>
        <v>10480</v>
      </c>
      <c r="F77" s="7">
        <f t="shared" si="3"/>
        <v>2.86</v>
      </c>
      <c r="G77" s="2">
        <f>ROUND(+'X-Ray'!H172,0)</f>
        <v>31451</v>
      </c>
      <c r="H77" s="2">
        <f>ROUND(+'X-Ray'!F172,0)</f>
        <v>10276</v>
      </c>
      <c r="I77" s="7">
        <f t="shared" si="4"/>
        <v>3.06</v>
      </c>
      <c r="J77" s="7"/>
      <c r="K77" s="8">
        <f t="shared" si="5"/>
        <v>0.0699</v>
      </c>
    </row>
    <row r="78" spans="2:11" ht="12">
      <c r="B78">
        <f>+'X-Ray'!A73</f>
        <v>168</v>
      </c>
      <c r="C78" t="str">
        <f>+'X-Ray'!B73</f>
        <v>CENTRAL WASHINGTON HOSPITAL</v>
      </c>
      <c r="D78" s="2">
        <f>ROUND(+'X-Ray'!H73,0)</f>
        <v>846011</v>
      </c>
      <c r="E78" s="2">
        <f>ROUND(+'X-Ray'!F73,0)</f>
        <v>59615</v>
      </c>
      <c r="F78" s="7">
        <f t="shared" si="3"/>
        <v>14.19</v>
      </c>
      <c r="G78" s="2">
        <f>ROUND(+'X-Ray'!H173,0)</f>
        <v>893336</v>
      </c>
      <c r="H78" s="2">
        <f>ROUND(+'X-Ray'!F173,0)</f>
        <v>63992</v>
      </c>
      <c r="I78" s="7">
        <f t="shared" si="4"/>
        <v>13.96</v>
      </c>
      <c r="J78" s="7"/>
      <c r="K78" s="8">
        <f t="shared" si="5"/>
        <v>-0.0162</v>
      </c>
    </row>
    <row r="79" spans="2:11" ht="12">
      <c r="B79">
        <f>+'X-Ray'!A74</f>
        <v>169</v>
      </c>
      <c r="C79" t="str">
        <f>+'X-Ray'!B74</f>
        <v>GROUP HEALTH EASTSIDE</v>
      </c>
      <c r="D79" s="2">
        <f>ROUND(+'X-Ray'!H74,0)</f>
        <v>180334</v>
      </c>
      <c r="E79" s="2">
        <f>ROUND(+'X-Ray'!F74,0)</f>
        <v>2389</v>
      </c>
      <c r="F79" s="7">
        <f t="shared" si="3"/>
        <v>75.49</v>
      </c>
      <c r="G79" s="2">
        <f>ROUND(+'X-Ray'!H174,0)</f>
        <v>0</v>
      </c>
      <c r="H79" s="2">
        <f>ROUND(+'X-Ray'!F174,0)</f>
        <v>0</v>
      </c>
      <c r="I79" s="7">
        <f t="shared" si="4"/>
      </c>
      <c r="J79" s="7"/>
      <c r="K79" s="8">
        <f t="shared" si="5"/>
      </c>
    </row>
    <row r="80" spans="2:11" ht="12">
      <c r="B80">
        <f>+'X-Ray'!A75</f>
        <v>170</v>
      </c>
      <c r="C80" t="str">
        <f>+'X-Ray'!B75</f>
        <v>SOUTHWEST WASHINGTON MEDICAL CENTER</v>
      </c>
      <c r="D80" s="2">
        <f>ROUND(+'X-Ray'!H75,0)</f>
        <v>2401528</v>
      </c>
      <c r="E80" s="2">
        <f>ROUND(+'X-Ray'!F75,0)</f>
        <v>287297</v>
      </c>
      <c r="F80" s="7">
        <f t="shared" si="3"/>
        <v>8.36</v>
      </c>
      <c r="G80" s="2">
        <f>ROUND(+'X-Ray'!H175,0)</f>
        <v>2679145</v>
      </c>
      <c r="H80" s="2">
        <f>ROUND(+'X-Ray'!F175,0)</f>
        <v>295921</v>
      </c>
      <c r="I80" s="7">
        <f t="shared" si="4"/>
        <v>9.05</v>
      </c>
      <c r="J80" s="7"/>
      <c r="K80" s="8">
        <f t="shared" si="5"/>
        <v>0.0825</v>
      </c>
    </row>
    <row r="81" spans="2:11" ht="12">
      <c r="B81">
        <f>+'X-Ray'!A76</f>
        <v>172</v>
      </c>
      <c r="C81" t="str">
        <f>+'X-Ray'!B76</f>
        <v>PULLMAN REGIONAL HOSPITAL</v>
      </c>
      <c r="D81" s="2">
        <f>ROUND(+'X-Ray'!H76,0)</f>
        <v>222784</v>
      </c>
      <c r="E81" s="2">
        <f>ROUND(+'X-Ray'!F76,0)</f>
        <v>18760</v>
      </c>
      <c r="F81" s="7">
        <f t="shared" si="3"/>
        <v>11.88</v>
      </c>
      <c r="G81" s="2">
        <f>ROUND(+'X-Ray'!H176,0)</f>
        <v>238079</v>
      </c>
      <c r="H81" s="2">
        <f>ROUND(+'X-Ray'!F176,0)</f>
        <v>19641</v>
      </c>
      <c r="I81" s="7">
        <f t="shared" si="4"/>
        <v>12.12</v>
      </c>
      <c r="J81" s="7"/>
      <c r="K81" s="8">
        <f t="shared" si="5"/>
        <v>0.0202</v>
      </c>
    </row>
    <row r="82" spans="2:11" ht="12">
      <c r="B82">
        <f>+'X-Ray'!A77</f>
        <v>173</v>
      </c>
      <c r="C82" t="str">
        <f>+'X-Ray'!B77</f>
        <v>MORTON GENERAL HOSPITAL</v>
      </c>
      <c r="D82" s="2">
        <f>ROUND(+'X-Ray'!H77,0)</f>
        <v>90566</v>
      </c>
      <c r="E82" s="2">
        <f>ROUND(+'X-Ray'!F77,0)</f>
        <v>3894</v>
      </c>
      <c r="F82" s="7">
        <f t="shared" si="3"/>
        <v>23.26</v>
      </c>
      <c r="G82" s="2">
        <f>ROUND(+'X-Ray'!H177,0)</f>
        <v>102921</v>
      </c>
      <c r="H82" s="2">
        <f>ROUND(+'X-Ray'!F177,0)</f>
        <v>0</v>
      </c>
      <c r="I82" s="7">
        <f t="shared" si="4"/>
      </c>
      <c r="J82" s="7"/>
      <c r="K82" s="8">
        <f t="shared" si="5"/>
      </c>
    </row>
    <row r="83" spans="2:11" ht="12">
      <c r="B83">
        <f>+'X-Ray'!A78</f>
        <v>175</v>
      </c>
      <c r="C83" t="str">
        <f>+'X-Ray'!B78</f>
        <v>MARY BRIDGE CHILDRENS HEALTH CENTER</v>
      </c>
      <c r="D83" s="2">
        <f>ROUND(+'X-Ray'!H78,0)</f>
        <v>68339</v>
      </c>
      <c r="E83" s="2">
        <f>ROUND(+'X-Ray'!F78,0)</f>
        <v>267558</v>
      </c>
      <c r="F83" s="7">
        <f t="shared" si="3"/>
        <v>0.26</v>
      </c>
      <c r="G83" s="2">
        <f>ROUND(+'X-Ray'!H178,0)</f>
        <v>66840</v>
      </c>
      <c r="H83" s="2">
        <f>ROUND(+'X-Ray'!F178,0)</f>
        <v>268246</v>
      </c>
      <c r="I83" s="7">
        <f t="shared" si="4"/>
        <v>0.25</v>
      </c>
      <c r="J83" s="7"/>
      <c r="K83" s="8">
        <f t="shared" si="5"/>
        <v>-0.0385</v>
      </c>
    </row>
    <row r="84" spans="2:11" ht="12">
      <c r="B84">
        <f>+'X-Ray'!A79</f>
        <v>176</v>
      </c>
      <c r="C84" t="str">
        <f>+'X-Ray'!B79</f>
        <v>TACOMA GENERAL ALLENMORE HOSPITAL</v>
      </c>
      <c r="D84" s="2">
        <f>ROUND(+'X-Ray'!H79,0)</f>
        <v>2424210</v>
      </c>
      <c r="E84" s="2">
        <f>ROUND(+'X-Ray'!F79,0)</f>
        <v>422436</v>
      </c>
      <c r="F84" s="7">
        <f t="shared" si="3"/>
        <v>5.74</v>
      </c>
      <c r="G84" s="2">
        <f>ROUND(+'X-Ray'!H179,0)</f>
        <v>2961902</v>
      </c>
      <c r="H84" s="2">
        <f>ROUND(+'X-Ray'!F179,0)</f>
        <v>438624</v>
      </c>
      <c r="I84" s="7">
        <f t="shared" si="4"/>
        <v>6.75</v>
      </c>
      <c r="J84" s="7"/>
      <c r="K84" s="8">
        <f t="shared" si="5"/>
        <v>0.176</v>
      </c>
    </row>
    <row r="85" spans="2:11" ht="12">
      <c r="B85">
        <f>+'X-Ray'!A80</f>
        <v>178</v>
      </c>
      <c r="C85" t="str">
        <f>+'X-Ray'!B80</f>
        <v>DEER PARK HOSPITAL</v>
      </c>
      <c r="D85" s="2">
        <f>ROUND(+'X-Ray'!H80,0)</f>
        <v>20742</v>
      </c>
      <c r="E85" s="2">
        <f>ROUND(+'X-Ray'!F80,0)</f>
        <v>49</v>
      </c>
      <c r="F85" s="7">
        <f t="shared" si="3"/>
        <v>423.31</v>
      </c>
      <c r="G85" s="2">
        <f>ROUND(+'X-Ray'!H180,0)</f>
        <v>0</v>
      </c>
      <c r="H85" s="2">
        <f>ROUND(+'X-Ray'!F180,0)</f>
        <v>0</v>
      </c>
      <c r="I85" s="7">
        <f t="shared" si="4"/>
      </c>
      <c r="J85" s="7"/>
      <c r="K85" s="8">
        <f t="shared" si="5"/>
      </c>
    </row>
    <row r="86" spans="2:11" ht="12">
      <c r="B86">
        <f>+'X-Ray'!A81</f>
        <v>180</v>
      </c>
      <c r="C86" t="str">
        <f>+'X-Ray'!B81</f>
        <v>VALLEY HOSPITAL AND MEDICAL CENTER</v>
      </c>
      <c r="D86" s="2">
        <f>ROUND(+'X-Ray'!H81,0)</f>
        <v>305167</v>
      </c>
      <c r="E86" s="2">
        <f>ROUND(+'X-Ray'!F81,0)</f>
        <v>25359</v>
      </c>
      <c r="F86" s="7">
        <f t="shared" si="3"/>
        <v>12.03</v>
      </c>
      <c r="G86" s="2">
        <f>ROUND(+'X-Ray'!H181,0)</f>
        <v>394354</v>
      </c>
      <c r="H86" s="2">
        <f>ROUND(+'X-Ray'!F181,0)</f>
        <v>32214</v>
      </c>
      <c r="I86" s="7">
        <f t="shared" si="4"/>
        <v>12.24</v>
      </c>
      <c r="J86" s="7"/>
      <c r="K86" s="8">
        <f t="shared" si="5"/>
        <v>0.0175</v>
      </c>
    </row>
    <row r="87" spans="2:11" ht="12">
      <c r="B87">
        <f>+'X-Ray'!A82</f>
        <v>183</v>
      </c>
      <c r="C87" t="str">
        <f>+'X-Ray'!B82</f>
        <v>AUBURN REGIONAL MEDICAL CENTER</v>
      </c>
      <c r="D87" s="2">
        <f>ROUND(+'X-Ray'!H82,0)</f>
        <v>467838</v>
      </c>
      <c r="E87" s="2">
        <f>ROUND(+'X-Ray'!F82,0)</f>
        <v>153529</v>
      </c>
      <c r="F87" s="7">
        <f t="shared" si="3"/>
        <v>3.05</v>
      </c>
      <c r="G87" s="2">
        <f>ROUND(+'X-Ray'!H182,0)</f>
        <v>489079</v>
      </c>
      <c r="H87" s="2">
        <f>ROUND(+'X-Ray'!F182,0)</f>
        <v>148035</v>
      </c>
      <c r="I87" s="7">
        <f t="shared" si="4"/>
        <v>3.3</v>
      </c>
      <c r="J87" s="7"/>
      <c r="K87" s="8">
        <f t="shared" si="5"/>
        <v>0.082</v>
      </c>
    </row>
    <row r="88" spans="2:11" ht="12">
      <c r="B88">
        <f>+'X-Ray'!A83</f>
        <v>186</v>
      </c>
      <c r="C88" t="str">
        <f>+'X-Ray'!B83</f>
        <v>MARK REED HOSPITAL</v>
      </c>
      <c r="D88" s="2">
        <f>ROUND(+'X-Ray'!H83,0)</f>
        <v>36486</v>
      </c>
      <c r="E88" s="2">
        <f>ROUND(+'X-Ray'!F83,0)</f>
        <v>3566</v>
      </c>
      <c r="F88" s="7">
        <f t="shared" si="3"/>
        <v>10.23</v>
      </c>
      <c r="G88" s="2">
        <f>ROUND(+'X-Ray'!H183,0)</f>
        <v>44299</v>
      </c>
      <c r="H88" s="2">
        <f>ROUND(+'X-Ray'!F183,0)</f>
        <v>3730</v>
      </c>
      <c r="I88" s="7">
        <f t="shared" si="4"/>
        <v>11.88</v>
      </c>
      <c r="J88" s="7"/>
      <c r="K88" s="8">
        <f t="shared" si="5"/>
        <v>0.1613</v>
      </c>
    </row>
    <row r="89" spans="2:11" ht="12">
      <c r="B89">
        <f>+'X-Ray'!A84</f>
        <v>191</v>
      </c>
      <c r="C89" t="str">
        <f>+'X-Ray'!B84</f>
        <v>PROVIDENCE CENTRALIA HOSPITAL</v>
      </c>
      <c r="D89" s="2">
        <f>ROUND(+'X-Ray'!H84,0)</f>
        <v>641863</v>
      </c>
      <c r="E89" s="2">
        <f>ROUND(+'X-Ray'!F84,0)</f>
        <v>28050</v>
      </c>
      <c r="F89" s="7">
        <f t="shared" si="3"/>
        <v>22.88</v>
      </c>
      <c r="G89" s="2">
        <f>ROUND(+'X-Ray'!H184,0)</f>
        <v>559476</v>
      </c>
      <c r="H89" s="2">
        <f>ROUND(+'X-Ray'!F184,0)</f>
        <v>52279</v>
      </c>
      <c r="I89" s="7">
        <f t="shared" si="4"/>
        <v>10.7</v>
      </c>
      <c r="J89" s="7"/>
      <c r="K89" s="8">
        <f t="shared" si="5"/>
        <v>-0.5323</v>
      </c>
    </row>
    <row r="90" spans="2:11" ht="12">
      <c r="B90">
        <f>+'X-Ray'!A85</f>
        <v>193</v>
      </c>
      <c r="C90" t="str">
        <f>+'X-Ray'!B85</f>
        <v>PROVIDENCE MOUNT CARMEL HOSPITAL</v>
      </c>
      <c r="D90" s="2">
        <f>ROUND(+'X-Ray'!H85,0)</f>
        <v>238256</v>
      </c>
      <c r="E90" s="2">
        <f>ROUND(+'X-Ray'!F85,0)</f>
        <v>0</v>
      </c>
      <c r="F90" s="7">
        <f t="shared" si="3"/>
      </c>
      <c r="G90" s="2">
        <f>ROUND(+'X-Ray'!H185,0)</f>
        <v>208572</v>
      </c>
      <c r="H90" s="2">
        <f>ROUND(+'X-Ray'!F185,0)</f>
        <v>0</v>
      </c>
      <c r="I90" s="7">
        <f t="shared" si="4"/>
      </c>
      <c r="J90" s="7"/>
      <c r="K90" s="8">
        <f t="shared" si="5"/>
      </c>
    </row>
    <row r="91" spans="2:11" ht="12">
      <c r="B91">
        <f>+'X-Ray'!A86</f>
        <v>194</v>
      </c>
      <c r="C91" t="str">
        <f>+'X-Ray'!B86</f>
        <v>PROVIDENCE SAINT JOSEPHS HOSPITAL</v>
      </c>
      <c r="D91" s="2">
        <f>ROUND(+'X-Ray'!H86,0)</f>
        <v>92148</v>
      </c>
      <c r="E91" s="2">
        <f>ROUND(+'X-Ray'!F86,0)</f>
        <v>0</v>
      </c>
      <c r="F91" s="7">
        <f t="shared" si="3"/>
      </c>
      <c r="G91" s="2">
        <f>ROUND(+'X-Ray'!H186,0)</f>
        <v>120090</v>
      </c>
      <c r="H91" s="2">
        <f>ROUND(+'X-Ray'!F186,0)</f>
        <v>0</v>
      </c>
      <c r="I91" s="7">
        <f t="shared" si="4"/>
      </c>
      <c r="J91" s="7"/>
      <c r="K91" s="8">
        <f t="shared" si="5"/>
      </c>
    </row>
    <row r="92" spans="2:11" ht="12">
      <c r="B92">
        <f>+'X-Ray'!A87</f>
        <v>195</v>
      </c>
      <c r="C92" t="str">
        <f>+'X-Ray'!B87</f>
        <v>SNOQUALMIE VALLEY HOSPITAL</v>
      </c>
      <c r="D92" s="2">
        <f>ROUND(+'X-Ray'!H87,0)</f>
        <v>62446</v>
      </c>
      <c r="E92" s="2">
        <f>ROUND(+'X-Ray'!F87,0)</f>
        <v>2326</v>
      </c>
      <c r="F92" s="7">
        <f t="shared" si="3"/>
        <v>26.85</v>
      </c>
      <c r="G92" s="2">
        <f>ROUND(+'X-Ray'!H187,0)</f>
        <v>82465</v>
      </c>
      <c r="H92" s="2">
        <f>ROUND(+'X-Ray'!F187,0)</f>
        <v>2566</v>
      </c>
      <c r="I92" s="7">
        <f t="shared" si="4"/>
        <v>32.14</v>
      </c>
      <c r="J92" s="7"/>
      <c r="K92" s="8">
        <f t="shared" si="5"/>
        <v>0.197</v>
      </c>
    </row>
    <row r="93" spans="2:11" ht="12">
      <c r="B93">
        <f>+'X-Ray'!A88</f>
        <v>197</v>
      </c>
      <c r="C93" t="str">
        <f>+'X-Ray'!B88</f>
        <v>CAPITAL MEDICAL CENTER</v>
      </c>
      <c r="D93" s="2">
        <f>ROUND(+'X-Ray'!H88,0)</f>
        <v>237022</v>
      </c>
      <c r="E93" s="2">
        <f>ROUND(+'X-Ray'!F88,0)</f>
        <v>46362</v>
      </c>
      <c r="F93" s="7">
        <f t="shared" si="3"/>
        <v>5.11</v>
      </c>
      <c r="G93" s="2">
        <f>ROUND(+'X-Ray'!H188,0)</f>
        <v>190961</v>
      </c>
      <c r="H93" s="2">
        <f>ROUND(+'X-Ray'!F188,0)</f>
        <v>55735</v>
      </c>
      <c r="I93" s="7">
        <f t="shared" si="4"/>
        <v>3.43</v>
      </c>
      <c r="J93" s="7"/>
      <c r="K93" s="8">
        <f t="shared" si="5"/>
        <v>-0.3288</v>
      </c>
    </row>
    <row r="94" spans="2:11" ht="12">
      <c r="B94">
        <f>+'X-Ray'!A89</f>
        <v>198</v>
      </c>
      <c r="C94" t="str">
        <f>+'X-Ray'!B89</f>
        <v>SUNNYSIDE COMMUNITY HOSPITAL</v>
      </c>
      <c r="D94" s="2">
        <f>ROUND(+'X-Ray'!H89,0)</f>
        <v>210810</v>
      </c>
      <c r="E94" s="2">
        <f>ROUND(+'X-Ray'!F89,0)</f>
        <v>122582</v>
      </c>
      <c r="F94" s="7">
        <f t="shared" si="3"/>
        <v>1.72</v>
      </c>
      <c r="G94" s="2">
        <f>ROUND(+'X-Ray'!H189,0)</f>
        <v>236035</v>
      </c>
      <c r="H94" s="2">
        <f>ROUND(+'X-Ray'!F189,0)</f>
        <v>124488</v>
      </c>
      <c r="I94" s="7">
        <f t="shared" si="4"/>
        <v>1.9</v>
      </c>
      <c r="J94" s="7"/>
      <c r="K94" s="8">
        <f t="shared" si="5"/>
        <v>0.1047</v>
      </c>
    </row>
    <row r="95" spans="2:11" ht="12">
      <c r="B95">
        <f>+'X-Ray'!A90</f>
        <v>199</v>
      </c>
      <c r="C95" t="str">
        <f>+'X-Ray'!B90</f>
        <v>TOPPENISH COMMUNITY HOSPITAL</v>
      </c>
      <c r="D95" s="2">
        <f>ROUND(+'X-Ray'!H90,0)</f>
        <v>146231</v>
      </c>
      <c r="E95" s="2">
        <f>ROUND(+'X-Ray'!F90,0)</f>
        <v>11499</v>
      </c>
      <c r="F95" s="7">
        <f t="shared" si="3"/>
        <v>12.72</v>
      </c>
      <c r="G95" s="2">
        <f>ROUND(+'X-Ray'!H190,0)</f>
        <v>167371</v>
      </c>
      <c r="H95" s="2">
        <f>ROUND(+'X-Ray'!F190,0)</f>
        <v>12106</v>
      </c>
      <c r="I95" s="7">
        <f t="shared" si="4"/>
        <v>13.83</v>
      </c>
      <c r="J95" s="7"/>
      <c r="K95" s="8">
        <f t="shared" si="5"/>
        <v>0.0873</v>
      </c>
    </row>
    <row r="96" spans="2:11" ht="12">
      <c r="B96">
        <f>+'X-Ray'!A91</f>
        <v>201</v>
      </c>
      <c r="C96" t="str">
        <f>+'X-Ray'!B91</f>
        <v>SAINT FRANCIS COMMUNITY HOSPITAL</v>
      </c>
      <c r="D96" s="2">
        <f>ROUND(+'X-Ray'!H91,0)</f>
        <v>675352</v>
      </c>
      <c r="E96" s="2">
        <f>ROUND(+'X-Ray'!F91,0)</f>
        <v>143119</v>
      </c>
      <c r="F96" s="7">
        <f t="shared" si="3"/>
        <v>4.72</v>
      </c>
      <c r="G96" s="2">
        <f>ROUND(+'X-Ray'!H191,0)</f>
        <v>647919</v>
      </c>
      <c r="H96" s="2">
        <f>ROUND(+'X-Ray'!F191,0)</f>
        <v>163318</v>
      </c>
      <c r="I96" s="7">
        <f t="shared" si="4"/>
        <v>3.97</v>
      </c>
      <c r="J96" s="7"/>
      <c r="K96" s="8">
        <f t="shared" si="5"/>
        <v>-0.1589</v>
      </c>
    </row>
    <row r="97" spans="2:11" ht="12">
      <c r="B97">
        <f>+'X-Ray'!A92</f>
        <v>202</v>
      </c>
      <c r="C97" t="str">
        <f>+'X-Ray'!B92</f>
        <v>REGIONAL HOSP. FOR RESP. &amp; COMPLEX CARE</v>
      </c>
      <c r="D97" s="2">
        <f>ROUND(+'X-Ray'!H92,0)</f>
        <v>0</v>
      </c>
      <c r="E97" s="2">
        <f>ROUND(+'X-Ray'!F92,0)</f>
        <v>0</v>
      </c>
      <c r="F97" s="7">
        <f t="shared" si="3"/>
      </c>
      <c r="G97" s="2">
        <f>ROUND(+'X-Ray'!H192,0)</f>
        <v>0</v>
      </c>
      <c r="H97" s="2">
        <f>ROUND(+'X-Ray'!F192,0)</f>
        <v>0</v>
      </c>
      <c r="I97" s="7">
        <f t="shared" si="4"/>
      </c>
      <c r="J97" s="7"/>
      <c r="K97" s="8">
        <f t="shared" si="5"/>
      </c>
    </row>
    <row r="98" spans="2:11" ht="12">
      <c r="B98">
        <f>+'X-Ray'!A93</f>
        <v>204</v>
      </c>
      <c r="C98" t="str">
        <f>+'X-Ray'!B93</f>
        <v>SEATTLE CANCER CARE ALLIANCE</v>
      </c>
      <c r="D98" s="2">
        <f>ROUND(+'X-Ray'!H93,0)</f>
        <v>578236</v>
      </c>
      <c r="E98" s="2">
        <f>ROUND(+'X-Ray'!F93,0)</f>
        <v>0</v>
      </c>
      <c r="F98" s="7">
        <f t="shared" si="3"/>
      </c>
      <c r="G98" s="2">
        <f>ROUND(+'X-Ray'!H193,0)</f>
        <v>585234</v>
      </c>
      <c r="H98" s="2">
        <f>ROUND(+'X-Ray'!F193,0)</f>
        <v>0</v>
      </c>
      <c r="I98" s="7">
        <f t="shared" si="4"/>
      </c>
      <c r="J98" s="7"/>
      <c r="K98" s="8">
        <f t="shared" si="5"/>
      </c>
    </row>
    <row r="99" spans="2:11" ht="12">
      <c r="B99">
        <f>+'X-Ray'!A94</f>
        <v>205</v>
      </c>
      <c r="C99" t="str">
        <f>+'X-Ray'!B94</f>
        <v>WENATCHEE VALLEY MEDICAL CENTER</v>
      </c>
      <c r="D99" s="2">
        <f>ROUND(+'X-Ray'!H94,0)</f>
        <v>44205</v>
      </c>
      <c r="E99" s="2">
        <f>ROUND(+'X-Ray'!F94,0)</f>
        <v>21336</v>
      </c>
      <c r="F99" s="7">
        <f t="shared" si="3"/>
        <v>2.07</v>
      </c>
      <c r="G99" s="2">
        <f>ROUND(+'X-Ray'!H194,0)</f>
        <v>47416</v>
      </c>
      <c r="H99" s="2">
        <f>ROUND(+'X-Ray'!F194,0)</f>
        <v>52227</v>
      </c>
      <c r="I99" s="7">
        <f t="shared" si="4"/>
        <v>0.91</v>
      </c>
      <c r="J99" s="7"/>
      <c r="K99" s="8">
        <f t="shared" si="5"/>
        <v>-0.5604</v>
      </c>
    </row>
    <row r="100" spans="2:11" ht="12">
      <c r="B100">
        <f>+'X-Ray'!A95</f>
        <v>206</v>
      </c>
      <c r="C100" t="str">
        <f>+'X-Ray'!B95</f>
        <v>UNITED GENERAL HOSPITAL</v>
      </c>
      <c r="D100" s="2">
        <f>ROUND(+'X-Ray'!H95,0)</f>
        <v>117523</v>
      </c>
      <c r="E100" s="2">
        <f>ROUND(+'X-Ray'!F95,0)</f>
        <v>10900</v>
      </c>
      <c r="F100" s="7">
        <f t="shared" si="3"/>
        <v>10.78</v>
      </c>
      <c r="G100" s="2">
        <f>ROUND(+'X-Ray'!H195,0)</f>
        <v>123075</v>
      </c>
      <c r="H100" s="2">
        <f>ROUND(+'X-Ray'!F195,0)</f>
        <v>10590</v>
      </c>
      <c r="I100" s="7">
        <f t="shared" si="4"/>
        <v>11.62</v>
      </c>
      <c r="J100" s="7"/>
      <c r="K100" s="8">
        <f t="shared" si="5"/>
        <v>0.0779</v>
      </c>
    </row>
    <row r="101" spans="2:11" ht="12">
      <c r="B101">
        <f>+'X-Ray'!A96</f>
        <v>207</v>
      </c>
      <c r="C101" t="str">
        <f>+'X-Ray'!B96</f>
        <v>SKAGIT VALLEY HOSPITAL</v>
      </c>
      <c r="D101" s="2">
        <f>ROUND(+'X-Ray'!H96,0)</f>
        <v>539882</v>
      </c>
      <c r="E101" s="2">
        <f>ROUND(+'X-Ray'!F96,0)</f>
        <v>144087</v>
      </c>
      <c r="F101" s="7">
        <f t="shared" si="3"/>
        <v>3.75</v>
      </c>
      <c r="G101" s="2">
        <f>ROUND(+'X-Ray'!H196,0)</f>
        <v>703738</v>
      </c>
      <c r="H101" s="2">
        <f>ROUND(+'X-Ray'!F196,0)</f>
        <v>151881</v>
      </c>
      <c r="I101" s="7">
        <f t="shared" si="4"/>
        <v>4.63</v>
      </c>
      <c r="J101" s="7"/>
      <c r="K101" s="8">
        <f t="shared" si="5"/>
        <v>0.2347</v>
      </c>
    </row>
    <row r="102" spans="2:11" ht="12">
      <c r="B102">
        <f>+'X-Ray'!A97</f>
        <v>208</v>
      </c>
      <c r="C102" t="str">
        <f>+'X-Ray'!B97</f>
        <v>LEGACY SALMON CREEK HOSPITAL</v>
      </c>
      <c r="D102" s="2">
        <f>ROUND(+'X-Ray'!H97,0)</f>
        <v>379758</v>
      </c>
      <c r="E102" s="2">
        <f>ROUND(+'X-Ray'!F97,0)</f>
        <v>53875</v>
      </c>
      <c r="F102" s="7">
        <f t="shared" si="3"/>
        <v>7.05</v>
      </c>
      <c r="G102" s="2">
        <f>ROUND(+'X-Ray'!H197,0)</f>
        <v>410238</v>
      </c>
      <c r="H102" s="2">
        <f>ROUND(+'X-Ray'!F197,0)</f>
        <v>60345</v>
      </c>
      <c r="I102" s="7">
        <f t="shared" si="4"/>
        <v>6.8</v>
      </c>
      <c r="J102" s="7"/>
      <c r="K102" s="8">
        <f t="shared" si="5"/>
        <v>-0.0355</v>
      </c>
    </row>
    <row r="103" spans="2:11" ht="12">
      <c r="B103">
        <f>+'X-Ray'!A98</f>
        <v>209</v>
      </c>
      <c r="C103" t="str">
        <f>+'X-Ray'!B98</f>
        <v>SAINT ANTHONY HOSPITAL</v>
      </c>
      <c r="D103" s="2">
        <f>ROUND(+'X-Ray'!H98,0)</f>
        <v>0</v>
      </c>
      <c r="E103" s="2">
        <f>ROUND(+'X-Ray'!F98,0)</f>
        <v>0</v>
      </c>
      <c r="F103" s="7">
        <f t="shared" si="3"/>
      </c>
      <c r="G103" s="2">
        <f>ROUND(+'X-Ray'!H198,0)</f>
        <v>105565</v>
      </c>
      <c r="H103" s="2">
        <f>ROUND(+'X-Ray'!F198,0)</f>
        <v>10049</v>
      </c>
      <c r="I103" s="7">
        <f t="shared" si="4"/>
        <v>10.51</v>
      </c>
      <c r="J103" s="7"/>
      <c r="K103" s="8">
        <f t="shared" si="5"/>
      </c>
    </row>
    <row r="104" spans="2:11" ht="12">
      <c r="B104">
        <f>+'X-Ray'!A99</f>
        <v>904</v>
      </c>
      <c r="C104" t="str">
        <f>+'X-Ray'!B99</f>
        <v>BHC FAIRFAX HOSPITAL</v>
      </c>
      <c r="D104" s="2">
        <f>ROUND(+'X-Ray'!H99,0)</f>
        <v>0</v>
      </c>
      <c r="E104" s="2">
        <f>ROUND(+'X-Ray'!F99,0)</f>
        <v>0</v>
      </c>
      <c r="F104" s="7">
        <f t="shared" si="3"/>
      </c>
      <c r="G104" s="2">
        <f>ROUND(+'X-Ray'!H199,0)</f>
        <v>0</v>
      </c>
      <c r="H104" s="2">
        <f>ROUND(+'X-Ray'!F199,0)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+'X-Ray'!A100</f>
        <v>915</v>
      </c>
      <c r="C105" t="str">
        <f>+'X-Ray'!B100</f>
        <v>LOURDES COUNSELING CENTER</v>
      </c>
      <c r="D105" s="2">
        <f>ROUND(+'X-Ray'!H100,0)</f>
        <v>0</v>
      </c>
      <c r="E105" s="2">
        <f>ROUND(+'X-Ray'!F100,0)</f>
        <v>0</v>
      </c>
      <c r="F105" s="7">
        <f t="shared" si="3"/>
      </c>
      <c r="G105" s="2">
        <f>ROUND(+'X-Ray'!H200,0)</f>
        <v>0</v>
      </c>
      <c r="H105" s="2">
        <f>ROUND(+'X-Ray'!F200,0)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+'X-Ray'!A101</f>
        <v>919</v>
      </c>
      <c r="C106" t="str">
        <f>+'X-Ray'!B101</f>
        <v>NAVOS</v>
      </c>
      <c r="D106" s="2">
        <f>ROUND(+'X-Ray'!H101,0)</f>
        <v>0</v>
      </c>
      <c r="E106" s="2">
        <f>ROUND(+'X-Ray'!F101,0)</f>
        <v>0</v>
      </c>
      <c r="F106" s="7">
        <f t="shared" si="3"/>
      </c>
      <c r="G106" s="2">
        <f>ROUND(+'X-Ray'!H201,0)</f>
        <v>0</v>
      </c>
      <c r="H106" s="2">
        <f>ROUND(+'X-Ray'!F201,0)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5" width="9.875" style="0" bestFit="1" customWidth="1"/>
    <col min="6" max="6" width="6.875" style="0" bestFit="1" customWidth="1"/>
    <col min="7" max="8" width="9.875" style="0" bestFit="1" customWidth="1"/>
    <col min="9" max="9" width="6.875" style="0" bestFit="1" customWidth="1"/>
    <col min="10" max="10" width="2.625" style="0" customWidth="1"/>
    <col min="11" max="11" width="9.125" style="0" bestFit="1" customWidth="1"/>
  </cols>
  <sheetData>
    <row r="1" spans="1:10" ht="12">
      <c r="A1" s="4" t="s">
        <v>11</v>
      </c>
      <c r="B1" s="5"/>
      <c r="C1" s="5"/>
      <c r="D1" s="5"/>
      <c r="E1" s="5"/>
      <c r="F1" s="5"/>
      <c r="G1" s="5"/>
      <c r="H1" s="5"/>
      <c r="I1" s="5"/>
      <c r="J1" s="5"/>
    </row>
    <row r="2" spans="1:11" ht="1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ht="12">
      <c r="A3" s="5"/>
      <c r="B3" s="5"/>
      <c r="C3" s="5"/>
      <c r="D3" s="5"/>
      <c r="E3" s="5"/>
      <c r="F3" s="4"/>
      <c r="G3" s="5"/>
      <c r="H3" s="5"/>
      <c r="I3" s="5"/>
      <c r="J3" s="5"/>
      <c r="K3">
        <v>264</v>
      </c>
    </row>
    <row r="4" spans="1:10" ht="1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0" ht="12">
      <c r="A5" s="4" t="s">
        <v>40</v>
      </c>
      <c r="B5" s="5"/>
      <c r="C5" s="5"/>
      <c r="D5" s="5"/>
      <c r="E5" s="5"/>
      <c r="F5" s="5"/>
      <c r="G5" s="5"/>
      <c r="H5" s="5"/>
      <c r="I5" s="5"/>
      <c r="J5" s="5"/>
    </row>
    <row r="7" spans="5:9" ht="12">
      <c r="E7" s="14">
        <f>ROUND(+'X-Ray'!D5,0)</f>
        <v>2008</v>
      </c>
      <c r="F7" s="3">
        <f>+E7</f>
        <v>2008</v>
      </c>
      <c r="G7" s="3"/>
      <c r="H7" s="1">
        <f>+F7+1</f>
        <v>2009</v>
      </c>
      <c r="I7" s="3">
        <f>+H7</f>
        <v>2009</v>
      </c>
    </row>
    <row r="8" spans="1:11" ht="12">
      <c r="A8" s="3"/>
      <c r="B8" s="3"/>
      <c r="C8" s="3"/>
      <c r="D8" s="1" t="s">
        <v>12</v>
      </c>
      <c r="F8" s="1" t="s">
        <v>2</v>
      </c>
      <c r="G8" s="1" t="s">
        <v>12</v>
      </c>
      <c r="I8" s="1" t="s">
        <v>2</v>
      </c>
      <c r="J8" s="1"/>
      <c r="K8" s="3" t="s">
        <v>67</v>
      </c>
    </row>
    <row r="9" spans="1:11" ht="12">
      <c r="A9" s="3"/>
      <c r="B9" s="3" t="s">
        <v>31</v>
      </c>
      <c r="C9" s="3" t="s">
        <v>32</v>
      </c>
      <c r="D9" s="1" t="s">
        <v>13</v>
      </c>
      <c r="E9" s="1" t="s">
        <v>4</v>
      </c>
      <c r="F9" s="1" t="s">
        <v>4</v>
      </c>
      <c r="G9" s="1" t="s">
        <v>13</v>
      </c>
      <c r="H9" s="1" t="s">
        <v>4</v>
      </c>
      <c r="I9" s="1" t="s">
        <v>4</v>
      </c>
      <c r="J9" s="1"/>
      <c r="K9" s="3" t="s">
        <v>68</v>
      </c>
    </row>
    <row r="10" spans="2:11" ht="12">
      <c r="B10">
        <f>+'X-Ray'!A5</f>
        <v>1</v>
      </c>
      <c r="C10" t="str">
        <f>+'X-Ray'!B5</f>
        <v>SWEDISH HEALTH SERVICES</v>
      </c>
      <c r="D10" s="2">
        <f>ROUND(+'X-Ray'!I5,0)</f>
        <v>127475</v>
      </c>
      <c r="E10" s="2">
        <f>ROUND(+'X-Ray'!F5,0)</f>
        <v>554810</v>
      </c>
      <c r="F10" s="7">
        <f>IF(D10=0,"",IF(E10=0,"",ROUND(D10/E10,2)))</f>
        <v>0.23</v>
      </c>
      <c r="G10" s="2">
        <f>ROUND(+'X-Ray'!I105,0)</f>
        <v>23660</v>
      </c>
      <c r="H10" s="2">
        <f>ROUND(+'X-Ray'!F105,0)</f>
        <v>502037</v>
      </c>
      <c r="I10" s="7">
        <f>IF(G10=0,"",IF(H10=0,"",ROUND(G10/H10,2)))</f>
        <v>0.05</v>
      </c>
      <c r="J10" s="7"/>
      <c r="K10" s="8">
        <f>IF(D10=0,"",IF(E10=0,"",IF(G10=0,"",IF(H10=0,"",ROUND(I10/F10-1,4)))))</f>
        <v>-0.7826</v>
      </c>
    </row>
    <row r="11" spans="2:11" ht="12">
      <c r="B11">
        <f>+'X-Ray'!A6</f>
        <v>3</v>
      </c>
      <c r="C11" t="str">
        <f>+'X-Ray'!B6</f>
        <v>SWEDISH MEDICAL CENTER CHERRY HILL</v>
      </c>
      <c r="D11" s="2">
        <f>ROUND(+'X-Ray'!I6,0)</f>
        <v>0</v>
      </c>
      <c r="E11" s="2">
        <f>ROUND(+'X-Ray'!F6,0)</f>
        <v>703539</v>
      </c>
      <c r="F11" s="7">
        <f aca="true" t="shared" si="0" ref="F11:F74">IF(D11=0,"",IF(E11=0,"",ROUND(D11/E11,2)))</f>
      </c>
      <c r="G11" s="2">
        <f>ROUND(+'X-Ray'!I106,0)</f>
        <v>0</v>
      </c>
      <c r="H11" s="2">
        <f>ROUND(+'X-Ray'!F106,0)</f>
        <v>732809</v>
      </c>
      <c r="I11" s="7">
        <f aca="true" t="shared" si="1" ref="I11:I74">IF(G11=0,"",IF(H11=0,"",ROUND(G11/H11,2)))</f>
      </c>
      <c r="J11" s="7"/>
      <c r="K11" s="8">
        <f aca="true" t="shared" si="2" ref="K11:K74">IF(D11=0,"",IF(E11=0,"",IF(G11=0,"",IF(H11=0,"",ROUND(I11/F11-1,4)))))</f>
      </c>
    </row>
    <row r="12" spans="2:11" ht="12">
      <c r="B12">
        <f>+'X-Ray'!A7</f>
        <v>8</v>
      </c>
      <c r="C12" t="str">
        <f>+'X-Ray'!B7</f>
        <v>KLICKITAT VALLEY HOSPITAL</v>
      </c>
      <c r="D12" s="2">
        <f>ROUND(+'X-Ray'!I7,0)</f>
        <v>113274</v>
      </c>
      <c r="E12" s="2">
        <f>ROUND(+'X-Ray'!F7,0)</f>
        <v>4545</v>
      </c>
      <c r="F12" s="7">
        <f t="shared" si="0"/>
        <v>24.92</v>
      </c>
      <c r="G12" s="2">
        <f>ROUND(+'X-Ray'!I107,0)</f>
        <v>94404</v>
      </c>
      <c r="H12" s="2">
        <f>ROUND(+'X-Ray'!F107,0)</f>
        <v>4431</v>
      </c>
      <c r="I12" s="7">
        <f t="shared" si="1"/>
        <v>21.31</v>
      </c>
      <c r="J12" s="7"/>
      <c r="K12" s="8">
        <f t="shared" si="2"/>
        <v>-0.1449</v>
      </c>
    </row>
    <row r="13" spans="2:11" ht="12">
      <c r="B13">
        <f>+'X-Ray'!A8</f>
        <v>10</v>
      </c>
      <c r="C13" t="str">
        <f>+'X-Ray'!B8</f>
        <v>VIRGINIA MASON MEDICAL CENTER</v>
      </c>
      <c r="D13" s="2">
        <f>ROUND(+'X-Ray'!I8,0)</f>
        <v>7113</v>
      </c>
      <c r="E13" s="2">
        <f>ROUND(+'X-Ray'!F8,0)</f>
        <v>175902</v>
      </c>
      <c r="F13" s="7">
        <f t="shared" si="0"/>
        <v>0.04</v>
      </c>
      <c r="G13" s="2">
        <f>ROUND(+'X-Ray'!I108,0)</f>
        <v>3682</v>
      </c>
      <c r="H13" s="2">
        <f>ROUND(+'X-Ray'!F108,0)</f>
        <v>183371</v>
      </c>
      <c r="I13" s="7">
        <f t="shared" si="1"/>
        <v>0.02</v>
      </c>
      <c r="J13" s="7"/>
      <c r="K13" s="8">
        <f t="shared" si="2"/>
        <v>-0.5</v>
      </c>
    </row>
    <row r="14" spans="2:11" ht="12">
      <c r="B14">
        <f>+'X-Ray'!A9</f>
        <v>14</v>
      </c>
      <c r="C14" t="str">
        <f>+'X-Ray'!B9</f>
        <v>SEATTLE CHILDRENS HOSPITAL</v>
      </c>
      <c r="D14" s="2">
        <f>ROUND(+'X-Ray'!I9,0)</f>
        <v>0</v>
      </c>
      <c r="E14" s="2">
        <f>ROUND(+'X-Ray'!F9,0)</f>
        <v>72645</v>
      </c>
      <c r="F14" s="7">
        <f t="shared" si="0"/>
      </c>
      <c r="G14" s="2">
        <f>ROUND(+'X-Ray'!I109,0)</f>
        <v>240</v>
      </c>
      <c r="H14" s="2">
        <f>ROUND(+'X-Ray'!F109,0)</f>
        <v>76529</v>
      </c>
      <c r="I14" s="7">
        <f t="shared" si="1"/>
        <v>0</v>
      </c>
      <c r="J14" s="7"/>
      <c r="K14" s="8">
        <f t="shared" si="2"/>
      </c>
    </row>
    <row r="15" spans="2:11" ht="12">
      <c r="B15">
        <f>+'X-Ray'!A10</f>
        <v>20</v>
      </c>
      <c r="C15" t="str">
        <f>+'X-Ray'!B10</f>
        <v>GROUP HEALTH CENTRAL</v>
      </c>
      <c r="D15" s="2">
        <f>ROUND(+'X-Ray'!I10,0)</f>
        <v>0</v>
      </c>
      <c r="E15" s="2">
        <f>ROUND(+'X-Ray'!F10,0)</f>
        <v>5538</v>
      </c>
      <c r="F15" s="7">
        <f t="shared" si="0"/>
      </c>
      <c r="G15" s="2">
        <f>ROUND(+'X-Ray'!I110,0)</f>
        <v>0</v>
      </c>
      <c r="H15" s="2">
        <f>ROUND(+'X-Ray'!F110,0)</f>
        <v>0</v>
      </c>
      <c r="I15" s="7">
        <f t="shared" si="1"/>
      </c>
      <c r="J15" s="7"/>
      <c r="K15" s="8">
        <f t="shared" si="2"/>
      </c>
    </row>
    <row r="16" spans="2:11" ht="12">
      <c r="B16">
        <f>+'X-Ray'!A11</f>
        <v>21</v>
      </c>
      <c r="C16" t="str">
        <f>+'X-Ray'!B11</f>
        <v>NEWPORT COMMUNITY HOSPITAL</v>
      </c>
      <c r="D16" s="2">
        <f>ROUND(+'X-Ray'!I11,0)</f>
        <v>261826</v>
      </c>
      <c r="E16" s="2">
        <f>ROUND(+'X-Ray'!F11,0)</f>
        <v>16990</v>
      </c>
      <c r="F16" s="7">
        <f t="shared" si="0"/>
        <v>15.41</v>
      </c>
      <c r="G16" s="2">
        <f>ROUND(+'X-Ray'!I111,0)</f>
        <v>143063</v>
      </c>
      <c r="H16" s="2">
        <f>ROUND(+'X-Ray'!F111,0)</f>
        <v>12599</v>
      </c>
      <c r="I16" s="7">
        <f t="shared" si="1"/>
        <v>11.36</v>
      </c>
      <c r="J16" s="7"/>
      <c r="K16" s="8">
        <f t="shared" si="2"/>
        <v>-0.2628</v>
      </c>
    </row>
    <row r="17" spans="2:11" ht="12">
      <c r="B17">
        <f>+'X-Ray'!A12</f>
        <v>22</v>
      </c>
      <c r="C17" t="str">
        <f>+'X-Ray'!B12</f>
        <v>LOURDES MEDICAL CENTER</v>
      </c>
      <c r="D17" s="2">
        <f>ROUND(+'X-Ray'!I12,0)</f>
        <v>46022</v>
      </c>
      <c r="E17" s="2">
        <f>ROUND(+'X-Ray'!F12,0)</f>
        <v>37947</v>
      </c>
      <c r="F17" s="7">
        <f t="shared" si="0"/>
        <v>1.21</v>
      </c>
      <c r="G17" s="2">
        <f>ROUND(+'X-Ray'!I112,0)</f>
        <v>57190</v>
      </c>
      <c r="H17" s="2">
        <f>ROUND(+'X-Ray'!F112,0)</f>
        <v>52987</v>
      </c>
      <c r="I17" s="7">
        <f t="shared" si="1"/>
        <v>1.08</v>
      </c>
      <c r="J17" s="7"/>
      <c r="K17" s="8">
        <f t="shared" si="2"/>
        <v>-0.1074</v>
      </c>
    </row>
    <row r="18" spans="2:11" ht="12">
      <c r="B18">
        <f>+'X-Ray'!A13</f>
        <v>23</v>
      </c>
      <c r="C18" t="str">
        <f>+'X-Ray'!B13</f>
        <v>OKANOGAN-DOUGLAS DISTRICT HOSPITAL</v>
      </c>
      <c r="D18" s="2">
        <f>ROUND(+'X-Ray'!I13,0)</f>
        <v>301090</v>
      </c>
      <c r="E18" s="2">
        <f>ROUND(+'X-Ray'!F13,0)</f>
        <v>6321</v>
      </c>
      <c r="F18" s="7">
        <f t="shared" si="0"/>
        <v>47.63</v>
      </c>
      <c r="G18" s="2">
        <f>ROUND(+'X-Ray'!I113,0)</f>
        <v>322149</v>
      </c>
      <c r="H18" s="2">
        <f>ROUND(+'X-Ray'!F113,0)</f>
        <v>5784</v>
      </c>
      <c r="I18" s="7">
        <f t="shared" si="1"/>
        <v>55.7</v>
      </c>
      <c r="J18" s="7"/>
      <c r="K18" s="8">
        <f t="shared" si="2"/>
        <v>0.1694</v>
      </c>
    </row>
    <row r="19" spans="2:11" ht="12">
      <c r="B19">
        <f>+'X-Ray'!A14</f>
        <v>26</v>
      </c>
      <c r="C19" t="str">
        <f>+'X-Ray'!B14</f>
        <v>PEACEHEALTH SAINT JOHN MEDICAL CENTER</v>
      </c>
      <c r="D19" s="2">
        <f>ROUND(+'X-Ray'!I14,0)</f>
        <v>0</v>
      </c>
      <c r="E19" s="2">
        <f>ROUND(+'X-Ray'!F14,0)</f>
        <v>271336</v>
      </c>
      <c r="F19" s="7">
        <f t="shared" si="0"/>
      </c>
      <c r="G19" s="2">
        <f>ROUND(+'X-Ray'!I114,0)</f>
        <v>0</v>
      </c>
      <c r="H19" s="2">
        <f>ROUND(+'X-Ray'!F114,0)</f>
        <v>172702</v>
      </c>
      <c r="I19" s="7">
        <f t="shared" si="1"/>
      </c>
      <c r="J19" s="7"/>
      <c r="K19" s="8">
        <f t="shared" si="2"/>
      </c>
    </row>
    <row r="20" spans="2:11" ht="12">
      <c r="B20">
        <f>+'X-Ray'!A15</f>
        <v>29</v>
      </c>
      <c r="C20" t="str">
        <f>+'X-Ray'!B15</f>
        <v>HARBORVIEW MEDICAL CENTER</v>
      </c>
      <c r="D20" s="2">
        <f>ROUND(+'X-Ray'!I15,0)</f>
        <v>0</v>
      </c>
      <c r="E20" s="2">
        <f>ROUND(+'X-Ray'!F15,0)</f>
        <v>364560</v>
      </c>
      <c r="F20" s="7">
        <f t="shared" si="0"/>
      </c>
      <c r="G20" s="2">
        <f>ROUND(+'X-Ray'!I115,0)</f>
        <v>0</v>
      </c>
      <c r="H20" s="2">
        <f>ROUND(+'X-Ray'!F115,0)</f>
        <v>332150</v>
      </c>
      <c r="I20" s="7">
        <f t="shared" si="1"/>
      </c>
      <c r="J20" s="7"/>
      <c r="K20" s="8">
        <f t="shared" si="2"/>
      </c>
    </row>
    <row r="21" spans="2:11" ht="12">
      <c r="B21">
        <f>+'X-Ray'!A16</f>
        <v>32</v>
      </c>
      <c r="C21" t="str">
        <f>+'X-Ray'!B16</f>
        <v>SAINT JOSEPH MEDICAL CENTER</v>
      </c>
      <c r="D21" s="2">
        <f>ROUND(+'X-Ray'!I16,0)</f>
        <v>0</v>
      </c>
      <c r="E21" s="2">
        <f>ROUND(+'X-Ray'!F16,0)</f>
        <v>275260</v>
      </c>
      <c r="F21" s="7">
        <f t="shared" si="0"/>
      </c>
      <c r="G21" s="2">
        <f>ROUND(+'X-Ray'!I116,0)</f>
        <v>0</v>
      </c>
      <c r="H21" s="2">
        <f>ROUND(+'X-Ray'!F116,0)</f>
        <v>326279</v>
      </c>
      <c r="I21" s="7">
        <f t="shared" si="1"/>
      </c>
      <c r="J21" s="7"/>
      <c r="K21" s="8">
        <f t="shared" si="2"/>
      </c>
    </row>
    <row r="22" spans="2:11" ht="12">
      <c r="B22">
        <f>+'X-Ray'!A17</f>
        <v>35</v>
      </c>
      <c r="C22" t="str">
        <f>+'X-Ray'!B17</f>
        <v>ENUMCLAW REGIONAL HOSPITAL</v>
      </c>
      <c r="D22" s="2">
        <f>ROUND(+'X-Ray'!I17,0)</f>
        <v>22023</v>
      </c>
      <c r="E22" s="2">
        <f>ROUND(+'X-Ray'!F17,0)</f>
        <v>20816</v>
      </c>
      <c r="F22" s="7">
        <f t="shared" si="0"/>
        <v>1.06</v>
      </c>
      <c r="G22" s="2">
        <f>ROUND(+'X-Ray'!I117,0)</f>
        <v>39669</v>
      </c>
      <c r="H22" s="2">
        <f>ROUND(+'X-Ray'!F117,0)</f>
        <v>21100</v>
      </c>
      <c r="I22" s="7">
        <f t="shared" si="1"/>
        <v>1.88</v>
      </c>
      <c r="J22" s="7"/>
      <c r="K22" s="8">
        <f t="shared" si="2"/>
        <v>0.7736</v>
      </c>
    </row>
    <row r="23" spans="2:11" ht="12">
      <c r="B23">
        <f>+'X-Ray'!A18</f>
        <v>37</v>
      </c>
      <c r="C23" t="str">
        <f>+'X-Ray'!B18</f>
        <v>DEACONESS MEDICAL CENTER</v>
      </c>
      <c r="D23" s="2">
        <f>ROUND(+'X-Ray'!I18,0)</f>
        <v>850979</v>
      </c>
      <c r="E23" s="2">
        <f>ROUND(+'X-Ray'!F18,0)</f>
        <v>57432</v>
      </c>
      <c r="F23" s="7">
        <f t="shared" si="0"/>
        <v>14.82</v>
      </c>
      <c r="G23" s="2">
        <f>ROUND(+'X-Ray'!I118,0)</f>
        <v>403618</v>
      </c>
      <c r="H23" s="2">
        <f>ROUND(+'X-Ray'!F118,0)</f>
        <v>55059</v>
      </c>
      <c r="I23" s="7">
        <f t="shared" si="1"/>
        <v>7.33</v>
      </c>
      <c r="J23" s="7"/>
      <c r="K23" s="8">
        <f t="shared" si="2"/>
        <v>-0.5054</v>
      </c>
    </row>
    <row r="24" spans="2:11" ht="12">
      <c r="B24">
        <f>+'X-Ray'!A19</f>
        <v>38</v>
      </c>
      <c r="C24" t="str">
        <f>+'X-Ray'!B19</f>
        <v>OLYMPIC MEDICAL CENTER</v>
      </c>
      <c r="D24" s="2">
        <f>ROUND(+'X-Ray'!I19,0)</f>
        <v>2730433</v>
      </c>
      <c r="E24" s="2">
        <f>ROUND(+'X-Ray'!F19,0)</f>
        <v>43976</v>
      </c>
      <c r="F24" s="7">
        <f t="shared" si="0"/>
        <v>62.09</v>
      </c>
      <c r="G24" s="2">
        <f>ROUND(+'X-Ray'!I119,0)</f>
        <v>2151197</v>
      </c>
      <c r="H24" s="2">
        <f>ROUND(+'X-Ray'!F119,0)</f>
        <v>18083</v>
      </c>
      <c r="I24" s="7">
        <f t="shared" si="1"/>
        <v>118.96</v>
      </c>
      <c r="J24" s="7"/>
      <c r="K24" s="8">
        <f t="shared" si="2"/>
        <v>0.9159</v>
      </c>
    </row>
    <row r="25" spans="2:11" ht="12">
      <c r="B25">
        <f>+'X-Ray'!A20</f>
        <v>39</v>
      </c>
      <c r="C25" t="str">
        <f>+'X-Ray'!B20</f>
        <v>KENNEWICK GENERAL HOSPITAL</v>
      </c>
      <c r="D25" s="2">
        <f>ROUND(+'X-Ray'!I20,0)</f>
        <v>1610092</v>
      </c>
      <c r="E25" s="2">
        <f>ROUND(+'X-Ray'!F20,0)</f>
        <v>52100</v>
      </c>
      <c r="F25" s="7">
        <f t="shared" si="0"/>
        <v>30.9</v>
      </c>
      <c r="G25" s="2">
        <f>ROUND(+'X-Ray'!I120,0)</f>
        <v>1414283</v>
      </c>
      <c r="H25" s="2">
        <f>ROUND(+'X-Ray'!F120,0)</f>
        <v>53839</v>
      </c>
      <c r="I25" s="7">
        <f t="shared" si="1"/>
        <v>26.27</v>
      </c>
      <c r="J25" s="7"/>
      <c r="K25" s="8">
        <f t="shared" si="2"/>
        <v>-0.1498</v>
      </c>
    </row>
    <row r="26" spans="2:11" ht="12">
      <c r="B26">
        <f>+'X-Ray'!A21</f>
        <v>43</v>
      </c>
      <c r="C26" t="str">
        <f>+'X-Ray'!B21</f>
        <v>WALLA WALLA GENERAL HOSPITAL</v>
      </c>
      <c r="D26" s="2">
        <f>ROUND(+'X-Ray'!I21,0)</f>
        <v>12531</v>
      </c>
      <c r="E26" s="2">
        <f>ROUND(+'X-Ray'!F21,0)</f>
        <v>120864</v>
      </c>
      <c r="F26" s="7">
        <f t="shared" si="0"/>
        <v>0.1</v>
      </c>
      <c r="G26" s="2">
        <f>ROUND(+'X-Ray'!I121,0)</f>
        <v>373915</v>
      </c>
      <c r="H26" s="2">
        <f>ROUND(+'X-Ray'!F121,0)</f>
        <v>122056</v>
      </c>
      <c r="I26" s="7">
        <f t="shared" si="1"/>
        <v>3.06</v>
      </c>
      <c r="J26" s="7"/>
      <c r="K26" s="8">
        <f t="shared" si="2"/>
        <v>29.6</v>
      </c>
    </row>
    <row r="27" spans="2:11" ht="12">
      <c r="B27">
        <f>+'X-Ray'!A22</f>
        <v>45</v>
      </c>
      <c r="C27" t="str">
        <f>+'X-Ray'!B22</f>
        <v>COLUMBIA BASIN HOSPITAL</v>
      </c>
      <c r="D27" s="2">
        <f>ROUND(+'X-Ray'!I22,0)</f>
        <v>213700</v>
      </c>
      <c r="E27" s="2">
        <f>ROUND(+'X-Ray'!F22,0)</f>
        <v>6878</v>
      </c>
      <c r="F27" s="7">
        <f t="shared" si="0"/>
        <v>31.07</v>
      </c>
      <c r="G27" s="2">
        <f>ROUND(+'X-Ray'!I122,0)</f>
        <v>289573</v>
      </c>
      <c r="H27" s="2">
        <f>ROUND(+'X-Ray'!F122,0)</f>
        <v>7826</v>
      </c>
      <c r="I27" s="7">
        <f t="shared" si="1"/>
        <v>37</v>
      </c>
      <c r="J27" s="7"/>
      <c r="K27" s="8">
        <f t="shared" si="2"/>
        <v>0.1909</v>
      </c>
    </row>
    <row r="28" spans="2:11" ht="12">
      <c r="B28">
        <f>+'X-Ray'!A23</f>
        <v>46</v>
      </c>
      <c r="C28" t="str">
        <f>+'X-Ray'!B23</f>
        <v>PROSSER MEMORIAL HOSPITAL</v>
      </c>
      <c r="D28" s="2">
        <f>ROUND(+'X-Ray'!I23,0)</f>
        <v>14368</v>
      </c>
      <c r="E28" s="2">
        <f>ROUND(+'X-Ray'!F23,0)</f>
        <v>33665</v>
      </c>
      <c r="F28" s="7">
        <f t="shared" si="0"/>
        <v>0.43</v>
      </c>
      <c r="G28" s="2">
        <f>ROUND(+'X-Ray'!I123,0)</f>
        <v>109220</v>
      </c>
      <c r="H28" s="2">
        <f>ROUND(+'X-Ray'!F123,0)</f>
        <v>30771</v>
      </c>
      <c r="I28" s="7">
        <f t="shared" si="1"/>
        <v>3.55</v>
      </c>
      <c r="J28" s="7"/>
      <c r="K28" s="8">
        <f t="shared" si="2"/>
        <v>7.2558</v>
      </c>
    </row>
    <row r="29" spans="2:11" ht="12">
      <c r="B29">
        <f>+'X-Ray'!A24</f>
        <v>50</v>
      </c>
      <c r="C29" t="str">
        <f>+'X-Ray'!B24</f>
        <v>PROVIDENCE SAINT MARY MEDICAL CENTER</v>
      </c>
      <c r="D29" s="2">
        <f>ROUND(+'X-Ray'!I24,0)</f>
        <v>291656</v>
      </c>
      <c r="E29" s="2">
        <f>ROUND(+'X-Ray'!F24,0)</f>
        <v>28935</v>
      </c>
      <c r="F29" s="7">
        <f t="shared" si="0"/>
        <v>10.08</v>
      </c>
      <c r="G29" s="2">
        <f>ROUND(+'X-Ray'!I124,0)</f>
        <v>0</v>
      </c>
      <c r="H29" s="2">
        <f>ROUND(+'X-Ray'!F124,0)</f>
        <v>41418</v>
      </c>
      <c r="I29" s="7">
        <f t="shared" si="1"/>
      </c>
      <c r="J29" s="7"/>
      <c r="K29" s="8">
        <f t="shared" si="2"/>
      </c>
    </row>
    <row r="30" spans="2:11" ht="12">
      <c r="B30">
        <f>+'X-Ray'!A25</f>
        <v>54</v>
      </c>
      <c r="C30" t="str">
        <f>+'X-Ray'!B25</f>
        <v>FORKS COMMUNITY HOSPITAL</v>
      </c>
      <c r="D30" s="2">
        <f>ROUND(+'X-Ray'!I25,0)</f>
        <v>30138</v>
      </c>
      <c r="E30" s="2">
        <f>ROUND(+'X-Ray'!F25,0)</f>
        <v>6074</v>
      </c>
      <c r="F30" s="7">
        <f t="shared" si="0"/>
        <v>4.96</v>
      </c>
      <c r="G30" s="2">
        <f>ROUND(+'X-Ray'!I125,0)</f>
        <v>12164</v>
      </c>
      <c r="H30" s="2">
        <f>ROUND(+'X-Ray'!F125,0)</f>
        <v>2782</v>
      </c>
      <c r="I30" s="7">
        <f t="shared" si="1"/>
        <v>4.37</v>
      </c>
      <c r="J30" s="7"/>
      <c r="K30" s="8">
        <f t="shared" si="2"/>
        <v>-0.119</v>
      </c>
    </row>
    <row r="31" spans="2:11" ht="12">
      <c r="B31">
        <f>+'X-Ray'!A26</f>
        <v>56</v>
      </c>
      <c r="C31" t="str">
        <f>+'X-Ray'!B26</f>
        <v>WILLAPA HARBOR HOSPITAL</v>
      </c>
      <c r="D31" s="2">
        <f>ROUND(+'X-Ray'!I26,0)</f>
        <v>0</v>
      </c>
      <c r="E31" s="2">
        <f>ROUND(+'X-Ray'!F26,0)</f>
        <v>6945</v>
      </c>
      <c r="F31" s="7">
        <f t="shared" si="0"/>
      </c>
      <c r="G31" s="2">
        <f>ROUND(+'X-Ray'!I126,0)</f>
        <v>0</v>
      </c>
      <c r="H31" s="2">
        <f>ROUND(+'X-Ray'!F126,0)</f>
        <v>6480</v>
      </c>
      <c r="I31" s="7">
        <f t="shared" si="1"/>
      </c>
      <c r="J31" s="7"/>
      <c r="K31" s="8">
        <f t="shared" si="2"/>
      </c>
    </row>
    <row r="32" spans="2:11" ht="12">
      <c r="B32">
        <f>+'X-Ray'!A27</f>
        <v>58</v>
      </c>
      <c r="C32" t="str">
        <f>+'X-Ray'!B27</f>
        <v>YAKIMA VALLEY MEMORIAL HOSPITAL</v>
      </c>
      <c r="D32" s="2">
        <f>ROUND(+'X-Ray'!I27,0)</f>
        <v>440736</v>
      </c>
      <c r="E32" s="2">
        <f>ROUND(+'X-Ray'!F27,0)</f>
        <v>1536238</v>
      </c>
      <c r="F32" s="7">
        <f t="shared" si="0"/>
        <v>0.29</v>
      </c>
      <c r="G32" s="2">
        <f>ROUND(+'X-Ray'!I127,0)</f>
        <v>484566</v>
      </c>
      <c r="H32" s="2">
        <f>ROUND(+'X-Ray'!F127,0)</f>
        <v>1346069</v>
      </c>
      <c r="I32" s="7">
        <f t="shared" si="1"/>
        <v>0.36</v>
      </c>
      <c r="J32" s="7"/>
      <c r="K32" s="8">
        <f t="shared" si="2"/>
        <v>0.2414</v>
      </c>
    </row>
    <row r="33" spans="2:11" ht="12">
      <c r="B33">
        <f>+'X-Ray'!A28</f>
        <v>63</v>
      </c>
      <c r="C33" t="str">
        <f>+'X-Ray'!B28</f>
        <v>GRAYS HARBOR COMMUNITY HOSPITAL</v>
      </c>
      <c r="D33" s="2">
        <f>ROUND(+'X-Ray'!I28,0)</f>
        <v>48102</v>
      </c>
      <c r="E33" s="2">
        <f>ROUND(+'X-Ray'!F28,0)</f>
        <v>74800</v>
      </c>
      <c r="F33" s="7">
        <f t="shared" si="0"/>
        <v>0.64</v>
      </c>
      <c r="G33" s="2">
        <f>ROUND(+'X-Ray'!I128,0)</f>
        <v>35050</v>
      </c>
      <c r="H33" s="2">
        <f>ROUND(+'X-Ray'!F128,0)</f>
        <v>77937</v>
      </c>
      <c r="I33" s="7">
        <f t="shared" si="1"/>
        <v>0.45</v>
      </c>
      <c r="J33" s="7"/>
      <c r="K33" s="8">
        <f t="shared" si="2"/>
        <v>-0.2969</v>
      </c>
    </row>
    <row r="34" spans="2:11" ht="12">
      <c r="B34">
        <f>+'X-Ray'!A29</f>
        <v>78</v>
      </c>
      <c r="C34" t="str">
        <f>+'X-Ray'!B29</f>
        <v>SAMARITAN HOSPITAL</v>
      </c>
      <c r="D34" s="2">
        <f>ROUND(+'X-Ray'!I29,0)</f>
        <v>954036</v>
      </c>
      <c r="E34" s="2">
        <f>ROUND(+'X-Ray'!F29,0)</f>
        <v>50444</v>
      </c>
      <c r="F34" s="7">
        <f t="shared" si="0"/>
        <v>18.91</v>
      </c>
      <c r="G34" s="2">
        <f>ROUND(+'X-Ray'!I129,0)</f>
        <v>904822</v>
      </c>
      <c r="H34" s="2">
        <f>ROUND(+'X-Ray'!F129,0)</f>
        <v>53185</v>
      </c>
      <c r="I34" s="7">
        <f t="shared" si="1"/>
        <v>17.01</v>
      </c>
      <c r="J34" s="7"/>
      <c r="K34" s="8">
        <f t="shared" si="2"/>
        <v>-0.1005</v>
      </c>
    </row>
    <row r="35" spans="2:11" ht="12">
      <c r="B35">
        <f>+'X-Ray'!A30</f>
        <v>79</v>
      </c>
      <c r="C35" t="str">
        <f>+'X-Ray'!B30</f>
        <v>OCEAN BEACH HOSPITAL</v>
      </c>
      <c r="D35" s="2">
        <f>ROUND(+'X-Ray'!I30,0)</f>
        <v>420777</v>
      </c>
      <c r="E35" s="2">
        <f>ROUND(+'X-Ray'!F30,0)</f>
        <v>0</v>
      </c>
      <c r="F35" s="7">
        <f t="shared" si="0"/>
      </c>
      <c r="G35" s="2">
        <f>ROUND(+'X-Ray'!I130,0)</f>
        <v>409026</v>
      </c>
      <c r="H35" s="2">
        <f>ROUND(+'X-Ray'!F130,0)</f>
        <v>0</v>
      </c>
      <c r="I35" s="7">
        <f t="shared" si="1"/>
      </c>
      <c r="J35" s="7"/>
      <c r="K35" s="8">
        <f t="shared" si="2"/>
      </c>
    </row>
    <row r="36" spans="2:11" ht="12">
      <c r="B36">
        <f>+'X-Ray'!A31</f>
        <v>80</v>
      </c>
      <c r="C36" t="str">
        <f>+'X-Ray'!B31</f>
        <v>ODESSA MEMORIAL HOSPITAL</v>
      </c>
      <c r="D36" s="2">
        <f>ROUND(+'X-Ray'!I31,0)</f>
        <v>16961</v>
      </c>
      <c r="E36" s="2">
        <f>ROUND(+'X-Ray'!F31,0)</f>
        <v>741</v>
      </c>
      <c r="F36" s="7">
        <f t="shared" si="0"/>
        <v>22.89</v>
      </c>
      <c r="G36" s="2">
        <f>ROUND(+'X-Ray'!I131,0)</f>
        <v>17764</v>
      </c>
      <c r="H36" s="2">
        <f>ROUND(+'X-Ray'!F131,0)</f>
        <v>795</v>
      </c>
      <c r="I36" s="7">
        <f t="shared" si="1"/>
        <v>22.34</v>
      </c>
      <c r="J36" s="7"/>
      <c r="K36" s="8">
        <f t="shared" si="2"/>
        <v>-0.024</v>
      </c>
    </row>
    <row r="37" spans="2:11" ht="12">
      <c r="B37">
        <f>+'X-Ray'!A32</f>
        <v>81</v>
      </c>
      <c r="C37" t="str">
        <f>+'X-Ray'!B32</f>
        <v>GOOD SAMARITAN HOSPITAL</v>
      </c>
      <c r="D37" s="2">
        <f>ROUND(+'X-Ray'!I32,0)</f>
        <v>0</v>
      </c>
      <c r="E37" s="2">
        <f>ROUND(+'X-Ray'!F32,0)</f>
        <v>53837</v>
      </c>
      <c r="F37" s="7">
        <f t="shared" si="0"/>
      </c>
      <c r="G37" s="2">
        <f>ROUND(+'X-Ray'!I132,0)</f>
        <v>5040</v>
      </c>
      <c r="H37" s="2">
        <f>ROUND(+'X-Ray'!F132,0)</f>
        <v>71176</v>
      </c>
      <c r="I37" s="7">
        <f t="shared" si="1"/>
        <v>0.07</v>
      </c>
      <c r="J37" s="7"/>
      <c r="K37" s="8">
        <f t="shared" si="2"/>
      </c>
    </row>
    <row r="38" spans="2:11" ht="12">
      <c r="B38">
        <f>+'X-Ray'!A33</f>
        <v>82</v>
      </c>
      <c r="C38" t="str">
        <f>+'X-Ray'!B33</f>
        <v>GARFIELD COUNTY MEMORIAL HOSPITAL</v>
      </c>
      <c r="D38" s="2">
        <f>ROUND(+'X-Ray'!I33,0)</f>
        <v>828</v>
      </c>
      <c r="E38" s="2">
        <f>ROUND(+'X-Ray'!F33,0)</f>
        <v>567</v>
      </c>
      <c r="F38" s="7">
        <f t="shared" si="0"/>
        <v>1.46</v>
      </c>
      <c r="G38" s="2">
        <f>ROUND(+'X-Ray'!I133,0)</f>
        <v>0</v>
      </c>
      <c r="H38" s="2">
        <f>ROUND(+'X-Ray'!F133,0)</f>
        <v>817</v>
      </c>
      <c r="I38" s="7">
        <f t="shared" si="1"/>
      </c>
      <c r="J38" s="7"/>
      <c r="K38" s="8">
        <f t="shared" si="2"/>
      </c>
    </row>
    <row r="39" spans="2:11" ht="12">
      <c r="B39">
        <f>+'X-Ray'!A34</f>
        <v>84</v>
      </c>
      <c r="C39" t="str">
        <f>+'X-Ray'!B34</f>
        <v>PROVIDENCE REGIONAL MEDICAL CENTER EVERETT</v>
      </c>
      <c r="D39" s="2">
        <f>ROUND(+'X-Ray'!I34,0)</f>
        <v>9538</v>
      </c>
      <c r="E39" s="2">
        <f>ROUND(+'X-Ray'!F34,0)</f>
        <v>52017</v>
      </c>
      <c r="F39" s="7">
        <f t="shared" si="0"/>
        <v>0.18</v>
      </c>
      <c r="G39" s="2">
        <f>ROUND(+'X-Ray'!I134,0)</f>
        <v>-52104</v>
      </c>
      <c r="H39" s="2">
        <f>ROUND(+'X-Ray'!F134,0)</f>
        <v>189314</v>
      </c>
      <c r="I39" s="7">
        <f t="shared" si="1"/>
        <v>-0.28</v>
      </c>
      <c r="J39" s="7"/>
      <c r="K39" s="8">
        <f t="shared" si="2"/>
        <v>-2.5556</v>
      </c>
    </row>
    <row r="40" spans="2:11" ht="12">
      <c r="B40">
        <f>+'X-Ray'!A35</f>
        <v>85</v>
      </c>
      <c r="C40" t="str">
        <f>+'X-Ray'!B35</f>
        <v>JEFFERSON HEALTHCARE HOSPITAL</v>
      </c>
      <c r="D40" s="2">
        <f>ROUND(+'X-Ray'!I35,0)</f>
        <v>28459</v>
      </c>
      <c r="E40" s="2">
        <f>ROUND(+'X-Ray'!F35,0)</f>
        <v>99827</v>
      </c>
      <c r="F40" s="7">
        <f t="shared" si="0"/>
        <v>0.29</v>
      </c>
      <c r="G40" s="2">
        <f>ROUND(+'X-Ray'!I135,0)</f>
        <v>185780</v>
      </c>
      <c r="H40" s="2">
        <f>ROUND(+'X-Ray'!F135,0)</f>
        <v>96702</v>
      </c>
      <c r="I40" s="7">
        <f t="shared" si="1"/>
        <v>1.92</v>
      </c>
      <c r="J40" s="7"/>
      <c r="K40" s="8">
        <f t="shared" si="2"/>
        <v>5.6207</v>
      </c>
    </row>
    <row r="41" spans="2:11" ht="12">
      <c r="B41">
        <f>+'X-Ray'!A36</f>
        <v>96</v>
      </c>
      <c r="C41" t="str">
        <f>+'X-Ray'!B36</f>
        <v>SKYLINE HOSPITAL</v>
      </c>
      <c r="D41" s="2">
        <f>ROUND(+'X-Ray'!I36,0)</f>
        <v>166</v>
      </c>
      <c r="E41" s="2">
        <f>ROUND(+'X-Ray'!F36,0)</f>
        <v>24042</v>
      </c>
      <c r="F41" s="7">
        <f t="shared" si="0"/>
        <v>0.01</v>
      </c>
      <c r="G41" s="2">
        <f>ROUND(+'X-Ray'!I136,0)</f>
        <v>225</v>
      </c>
      <c r="H41" s="2">
        <f>ROUND(+'X-Ray'!F136,0)</f>
        <v>26740</v>
      </c>
      <c r="I41" s="7">
        <f t="shared" si="1"/>
        <v>0.01</v>
      </c>
      <c r="J41" s="7"/>
      <c r="K41" s="8">
        <f t="shared" si="2"/>
        <v>0</v>
      </c>
    </row>
    <row r="42" spans="2:11" ht="12">
      <c r="B42">
        <f>+'X-Ray'!A37</f>
        <v>102</v>
      </c>
      <c r="C42" t="str">
        <f>+'X-Ray'!B37</f>
        <v>YAKIMA REGIONAL MEDICAL AND CARDIAC CENTER</v>
      </c>
      <c r="D42" s="2">
        <f>ROUND(+'X-Ray'!I37,0)</f>
        <v>0</v>
      </c>
      <c r="E42" s="2">
        <f>ROUND(+'X-Ray'!F37,0)</f>
        <v>28858</v>
      </c>
      <c r="F42" s="7">
        <f t="shared" si="0"/>
      </c>
      <c r="G42" s="2">
        <f>ROUND(+'X-Ray'!I137,0)</f>
        <v>0</v>
      </c>
      <c r="H42" s="2">
        <f>ROUND(+'X-Ray'!F137,0)</f>
        <v>25524</v>
      </c>
      <c r="I42" s="7">
        <f t="shared" si="1"/>
      </c>
      <c r="J42" s="7"/>
      <c r="K42" s="8">
        <f t="shared" si="2"/>
      </c>
    </row>
    <row r="43" spans="2:11" ht="12">
      <c r="B43">
        <f>+'X-Ray'!A38</f>
        <v>104</v>
      </c>
      <c r="C43" t="str">
        <f>+'X-Ray'!B38</f>
        <v>VALLEY GENERAL HOSPITAL</v>
      </c>
      <c r="D43" s="2">
        <f>ROUND(+'X-Ray'!I38,0)</f>
        <v>3500</v>
      </c>
      <c r="E43" s="2">
        <f>ROUND(+'X-Ray'!F38,0)</f>
        <v>32503</v>
      </c>
      <c r="F43" s="7">
        <f t="shared" si="0"/>
        <v>0.11</v>
      </c>
      <c r="G43" s="2">
        <f>ROUND(+'X-Ray'!I138,0)</f>
        <v>3350</v>
      </c>
      <c r="H43" s="2">
        <f>ROUND(+'X-Ray'!F138,0)</f>
        <v>27242</v>
      </c>
      <c r="I43" s="7">
        <f t="shared" si="1"/>
        <v>0.12</v>
      </c>
      <c r="J43" s="7"/>
      <c r="K43" s="8">
        <f t="shared" si="2"/>
        <v>0.0909</v>
      </c>
    </row>
    <row r="44" spans="2:11" ht="12">
      <c r="B44">
        <f>+'X-Ray'!A39</f>
        <v>106</v>
      </c>
      <c r="C44" t="str">
        <f>+'X-Ray'!B39</f>
        <v>CASCADE VALLEY HOSPITAL</v>
      </c>
      <c r="D44" s="2">
        <f>ROUND(+'X-Ray'!I39,0)</f>
        <v>0</v>
      </c>
      <c r="E44" s="2">
        <f>ROUND(+'X-Ray'!F39,0)</f>
        <v>174982</v>
      </c>
      <c r="F44" s="7">
        <f t="shared" si="0"/>
      </c>
      <c r="G44" s="2">
        <f>ROUND(+'X-Ray'!I139,0)</f>
        <v>0</v>
      </c>
      <c r="H44" s="2">
        <f>ROUND(+'X-Ray'!F139,0)</f>
        <v>183750</v>
      </c>
      <c r="I44" s="7">
        <f t="shared" si="1"/>
      </c>
      <c r="J44" s="7"/>
      <c r="K44" s="8">
        <f t="shared" si="2"/>
      </c>
    </row>
    <row r="45" spans="2:11" ht="12">
      <c r="B45">
        <f>+'X-Ray'!A40</f>
        <v>107</v>
      </c>
      <c r="C45" t="str">
        <f>+'X-Ray'!B40</f>
        <v>NORTH VALLEY HOSPITAL</v>
      </c>
      <c r="D45" s="2">
        <f>ROUND(+'X-Ray'!I40,0)</f>
        <v>211654</v>
      </c>
      <c r="E45" s="2">
        <f>ROUND(+'X-Ray'!F40,0)</f>
        <v>16833</v>
      </c>
      <c r="F45" s="7">
        <f t="shared" si="0"/>
        <v>12.57</v>
      </c>
      <c r="G45" s="2">
        <f>ROUND(+'X-Ray'!I140,0)</f>
        <v>7929</v>
      </c>
      <c r="H45" s="2">
        <f>ROUND(+'X-Ray'!F140,0)</f>
        <v>17739</v>
      </c>
      <c r="I45" s="7">
        <f t="shared" si="1"/>
        <v>0.45</v>
      </c>
      <c r="J45" s="7"/>
      <c r="K45" s="8">
        <f t="shared" si="2"/>
        <v>-0.9642</v>
      </c>
    </row>
    <row r="46" spans="2:11" ht="12">
      <c r="B46">
        <f>+'X-Ray'!A41</f>
        <v>108</v>
      </c>
      <c r="C46" t="str">
        <f>+'X-Ray'!B41</f>
        <v>TRI-STATE MEMORIAL HOSPITAL</v>
      </c>
      <c r="D46" s="2">
        <f>ROUND(+'X-Ray'!I41,0)</f>
        <v>40000</v>
      </c>
      <c r="E46" s="2">
        <f>ROUND(+'X-Ray'!F41,0)</f>
        <v>203641</v>
      </c>
      <c r="F46" s="7">
        <f t="shared" si="0"/>
        <v>0.2</v>
      </c>
      <c r="G46" s="2">
        <f>ROUND(+'X-Ray'!I141,0)</f>
        <v>0</v>
      </c>
      <c r="H46" s="2">
        <f>ROUND(+'X-Ray'!F141,0)</f>
        <v>0</v>
      </c>
      <c r="I46" s="7">
        <f t="shared" si="1"/>
      </c>
      <c r="J46" s="7"/>
      <c r="K46" s="8">
        <f t="shared" si="2"/>
      </c>
    </row>
    <row r="47" spans="2:11" ht="12">
      <c r="B47">
        <f>+'X-Ray'!A42</f>
        <v>111</v>
      </c>
      <c r="C47" t="str">
        <f>+'X-Ray'!B42</f>
        <v>EAST ADAMS RURAL HOSPITAL</v>
      </c>
      <c r="D47" s="2">
        <f>ROUND(+'X-Ray'!I42,0)</f>
        <v>7128</v>
      </c>
      <c r="E47" s="2">
        <f>ROUND(+'X-Ray'!F42,0)</f>
        <v>10895</v>
      </c>
      <c r="F47" s="7">
        <f t="shared" si="0"/>
        <v>0.65</v>
      </c>
      <c r="G47" s="2">
        <f>ROUND(+'X-Ray'!I142,0)</f>
        <v>0</v>
      </c>
      <c r="H47" s="2">
        <f>ROUND(+'X-Ray'!F142,0)</f>
        <v>10604</v>
      </c>
      <c r="I47" s="7">
        <f t="shared" si="1"/>
      </c>
      <c r="J47" s="7"/>
      <c r="K47" s="8">
        <f t="shared" si="2"/>
      </c>
    </row>
    <row r="48" spans="2:11" ht="12">
      <c r="B48">
        <f>+'X-Ray'!A43</f>
        <v>125</v>
      </c>
      <c r="C48" t="str">
        <f>+'X-Ray'!B43</f>
        <v>OTHELLO COMMUNITY HOSPITAL</v>
      </c>
      <c r="D48" s="2">
        <f>ROUND(+'X-Ray'!I43,0)</f>
        <v>0</v>
      </c>
      <c r="E48" s="2">
        <f>ROUND(+'X-Ray'!F43,0)</f>
        <v>18612</v>
      </c>
      <c r="F48" s="7">
        <f t="shared" si="0"/>
      </c>
      <c r="G48" s="2">
        <f>ROUND(+'X-Ray'!I143,0)</f>
        <v>-15</v>
      </c>
      <c r="H48" s="2">
        <f>ROUND(+'X-Ray'!F143,0)</f>
        <v>32171</v>
      </c>
      <c r="I48" s="7">
        <f t="shared" si="1"/>
        <v>0</v>
      </c>
      <c r="J48" s="7"/>
      <c r="K48" s="8">
        <f t="shared" si="2"/>
      </c>
    </row>
    <row r="49" spans="2:11" ht="12">
      <c r="B49">
        <f>+'X-Ray'!A44</f>
        <v>126</v>
      </c>
      <c r="C49" t="str">
        <f>+'X-Ray'!B44</f>
        <v>HIGHLINE MEDICAL CENTER</v>
      </c>
      <c r="D49" s="2">
        <f>ROUND(+'X-Ray'!I44,0)</f>
        <v>258859</v>
      </c>
      <c r="E49" s="2">
        <f>ROUND(+'X-Ray'!F44,0)</f>
        <v>84396</v>
      </c>
      <c r="F49" s="7">
        <f t="shared" si="0"/>
        <v>3.07</v>
      </c>
      <c r="G49" s="2">
        <f>ROUND(+'X-Ray'!I144,0)</f>
        <v>188665</v>
      </c>
      <c r="H49" s="2">
        <f>ROUND(+'X-Ray'!F144,0)</f>
        <v>85087</v>
      </c>
      <c r="I49" s="7">
        <f t="shared" si="1"/>
        <v>2.22</v>
      </c>
      <c r="J49" s="7"/>
      <c r="K49" s="8">
        <f t="shared" si="2"/>
        <v>-0.2769</v>
      </c>
    </row>
    <row r="50" spans="2:11" ht="12">
      <c r="B50">
        <f>+'X-Ray'!A45</f>
        <v>128</v>
      </c>
      <c r="C50" t="str">
        <f>+'X-Ray'!B45</f>
        <v>UNIVERSITY OF WASHINGTON MEDICAL CENTER</v>
      </c>
      <c r="D50" s="2">
        <f>ROUND(+'X-Ray'!I45,0)</f>
        <v>475069</v>
      </c>
      <c r="E50" s="2">
        <f>ROUND(+'X-Ray'!F45,0)</f>
        <v>415587</v>
      </c>
      <c r="F50" s="7">
        <f t="shared" si="0"/>
        <v>1.14</v>
      </c>
      <c r="G50" s="2">
        <f>ROUND(+'X-Ray'!I145,0)</f>
        <v>0</v>
      </c>
      <c r="H50" s="2">
        <f>ROUND(+'X-Ray'!F145,0)</f>
        <v>372553</v>
      </c>
      <c r="I50" s="7">
        <f t="shared" si="1"/>
      </c>
      <c r="J50" s="7"/>
      <c r="K50" s="8">
        <f t="shared" si="2"/>
      </c>
    </row>
    <row r="51" spans="2:11" ht="12">
      <c r="B51">
        <f>+'X-Ray'!A46</f>
        <v>129</v>
      </c>
      <c r="C51" t="str">
        <f>+'X-Ray'!B46</f>
        <v>QUINCY VALLEY MEDICAL CENTER</v>
      </c>
      <c r="D51" s="2">
        <f>ROUND(+'X-Ray'!I46,0)</f>
        <v>0</v>
      </c>
      <c r="E51" s="2">
        <f>ROUND(+'X-Ray'!F46,0)</f>
        <v>3800</v>
      </c>
      <c r="F51" s="7">
        <f t="shared" si="0"/>
      </c>
      <c r="G51" s="2">
        <f>ROUND(+'X-Ray'!I146,0)</f>
        <v>0</v>
      </c>
      <c r="H51" s="2">
        <f>ROUND(+'X-Ray'!F146,0)</f>
        <v>3682</v>
      </c>
      <c r="I51" s="7">
        <f t="shared" si="1"/>
      </c>
      <c r="J51" s="7"/>
      <c r="K51" s="8">
        <f t="shared" si="2"/>
      </c>
    </row>
    <row r="52" spans="2:11" ht="12">
      <c r="B52">
        <f>+'X-Ray'!A47</f>
        <v>130</v>
      </c>
      <c r="C52" t="str">
        <f>+'X-Ray'!B47</f>
        <v>NORTHWEST HOSPITAL &amp; MEDICAL CENTER</v>
      </c>
      <c r="D52" s="2">
        <f>ROUND(+'X-Ray'!I47,0)</f>
        <v>14862</v>
      </c>
      <c r="E52" s="2">
        <f>ROUND(+'X-Ray'!F47,0)</f>
        <v>92514</v>
      </c>
      <c r="F52" s="7">
        <f t="shared" si="0"/>
        <v>0.16</v>
      </c>
      <c r="G52" s="2">
        <f>ROUND(+'X-Ray'!I147,0)</f>
        <v>27864</v>
      </c>
      <c r="H52" s="2">
        <f>ROUND(+'X-Ray'!F147,0)</f>
        <v>92270</v>
      </c>
      <c r="I52" s="7">
        <f t="shared" si="1"/>
        <v>0.3</v>
      </c>
      <c r="J52" s="7"/>
      <c r="K52" s="8">
        <f t="shared" si="2"/>
        <v>0.875</v>
      </c>
    </row>
    <row r="53" spans="2:11" ht="12">
      <c r="B53">
        <f>+'X-Ray'!A48</f>
        <v>131</v>
      </c>
      <c r="C53" t="str">
        <f>+'X-Ray'!B48</f>
        <v>OVERLAKE HOSPITAL MEDICAL CENTER</v>
      </c>
      <c r="D53" s="2">
        <f>ROUND(+'X-Ray'!I48,0)</f>
        <v>175262</v>
      </c>
      <c r="E53" s="2">
        <f>ROUND(+'X-Ray'!F48,0)</f>
        <v>124916</v>
      </c>
      <c r="F53" s="7">
        <f t="shared" si="0"/>
        <v>1.4</v>
      </c>
      <c r="G53" s="2">
        <f>ROUND(+'X-Ray'!I148,0)</f>
        <v>13878</v>
      </c>
      <c r="H53" s="2">
        <f>ROUND(+'X-Ray'!F148,0)</f>
        <v>135985</v>
      </c>
      <c r="I53" s="7">
        <f t="shared" si="1"/>
        <v>0.1</v>
      </c>
      <c r="J53" s="7"/>
      <c r="K53" s="8">
        <f t="shared" si="2"/>
        <v>-0.9286</v>
      </c>
    </row>
    <row r="54" spans="2:11" ht="12">
      <c r="B54">
        <f>+'X-Ray'!A49</f>
        <v>132</v>
      </c>
      <c r="C54" t="str">
        <f>+'X-Ray'!B49</f>
        <v>SAINT CLARE HOSPITAL</v>
      </c>
      <c r="D54" s="2">
        <f>ROUND(+'X-Ray'!I49,0)</f>
        <v>23250</v>
      </c>
      <c r="E54" s="2">
        <f>ROUND(+'X-Ray'!F49,0)</f>
        <v>123352</v>
      </c>
      <c r="F54" s="7">
        <f t="shared" si="0"/>
        <v>0.19</v>
      </c>
      <c r="G54" s="2">
        <f>ROUND(+'X-Ray'!I149,0)</f>
        <v>22815</v>
      </c>
      <c r="H54" s="2">
        <f>ROUND(+'X-Ray'!F149,0)</f>
        <v>153341</v>
      </c>
      <c r="I54" s="7">
        <f t="shared" si="1"/>
        <v>0.15</v>
      </c>
      <c r="J54" s="7"/>
      <c r="K54" s="8">
        <f t="shared" si="2"/>
        <v>-0.2105</v>
      </c>
    </row>
    <row r="55" spans="2:11" ht="12">
      <c r="B55">
        <f>+'X-Ray'!A50</f>
        <v>134</v>
      </c>
      <c r="C55" t="str">
        <f>+'X-Ray'!B50</f>
        <v>ISLAND HOSPITAL</v>
      </c>
      <c r="D55" s="2">
        <f>ROUND(+'X-Ray'!I50,0)</f>
        <v>1012026</v>
      </c>
      <c r="E55" s="2">
        <f>ROUND(+'X-Ray'!F50,0)</f>
        <v>34805</v>
      </c>
      <c r="F55" s="7">
        <f t="shared" si="0"/>
        <v>29.08</v>
      </c>
      <c r="G55" s="2">
        <f>ROUND(+'X-Ray'!I150,0)</f>
        <v>634800</v>
      </c>
      <c r="H55" s="2">
        <f>ROUND(+'X-Ray'!F150,0)</f>
        <v>33646</v>
      </c>
      <c r="I55" s="7">
        <f t="shared" si="1"/>
        <v>18.87</v>
      </c>
      <c r="J55" s="7"/>
      <c r="K55" s="8">
        <f t="shared" si="2"/>
        <v>-0.3511</v>
      </c>
    </row>
    <row r="56" spans="2:11" ht="12">
      <c r="B56">
        <f>+'X-Ray'!A51</f>
        <v>137</v>
      </c>
      <c r="C56" t="str">
        <f>+'X-Ray'!B51</f>
        <v>LINCOLN HOSPITAL</v>
      </c>
      <c r="D56" s="2">
        <f>ROUND(+'X-Ray'!I51,0)</f>
        <v>137569</v>
      </c>
      <c r="E56" s="2">
        <f>ROUND(+'X-Ray'!F51,0)</f>
        <v>2503</v>
      </c>
      <c r="F56" s="7">
        <f t="shared" si="0"/>
        <v>54.96</v>
      </c>
      <c r="G56" s="2">
        <f>ROUND(+'X-Ray'!I151,0)</f>
        <v>107961</v>
      </c>
      <c r="H56" s="2">
        <f>ROUND(+'X-Ray'!F151,0)</f>
        <v>0</v>
      </c>
      <c r="I56" s="7">
        <f t="shared" si="1"/>
      </c>
      <c r="J56" s="7"/>
      <c r="K56" s="8">
        <f t="shared" si="2"/>
      </c>
    </row>
    <row r="57" spans="2:11" ht="12">
      <c r="B57">
        <f>+'X-Ray'!A52</f>
        <v>138</v>
      </c>
      <c r="C57" t="str">
        <f>+'X-Ray'!B52</f>
        <v>SWEDISH EDMONDS</v>
      </c>
      <c r="D57" s="2">
        <f>ROUND(+'X-Ray'!I52,0)</f>
        <v>36629</v>
      </c>
      <c r="E57" s="2">
        <f>ROUND(+'X-Ray'!F52,0)</f>
        <v>31286</v>
      </c>
      <c r="F57" s="7">
        <f t="shared" si="0"/>
        <v>1.17</v>
      </c>
      <c r="G57" s="2">
        <f>ROUND(+'X-Ray'!I152,0)</f>
        <v>90175</v>
      </c>
      <c r="H57" s="2">
        <f>ROUND(+'X-Ray'!F152,0)</f>
        <v>84457</v>
      </c>
      <c r="I57" s="7">
        <f t="shared" si="1"/>
        <v>1.07</v>
      </c>
      <c r="J57" s="7"/>
      <c r="K57" s="8">
        <f t="shared" si="2"/>
        <v>-0.0855</v>
      </c>
    </row>
    <row r="58" spans="2:11" ht="12">
      <c r="B58">
        <f>+'X-Ray'!A53</f>
        <v>139</v>
      </c>
      <c r="C58" t="str">
        <f>+'X-Ray'!B53</f>
        <v>PROVIDENCE HOLY FAMILY HOSPITAL</v>
      </c>
      <c r="D58" s="2">
        <f>ROUND(+'X-Ray'!I53,0)</f>
        <v>0</v>
      </c>
      <c r="E58" s="2">
        <f>ROUND(+'X-Ray'!F53,0)</f>
        <v>220395</v>
      </c>
      <c r="F58" s="7">
        <f t="shared" si="0"/>
      </c>
      <c r="G58" s="2">
        <f>ROUND(+'X-Ray'!I153,0)</f>
        <v>13</v>
      </c>
      <c r="H58" s="2">
        <f>ROUND(+'X-Ray'!F153,0)</f>
        <v>228795</v>
      </c>
      <c r="I58" s="7">
        <f t="shared" si="1"/>
        <v>0</v>
      </c>
      <c r="J58" s="7"/>
      <c r="K58" s="8">
        <f t="shared" si="2"/>
      </c>
    </row>
    <row r="59" spans="2:11" ht="12">
      <c r="B59">
        <f>+'X-Ray'!A54</f>
        <v>140</v>
      </c>
      <c r="C59" t="str">
        <f>+'X-Ray'!B54</f>
        <v>KITTITAS VALLEY HOSPITAL</v>
      </c>
      <c r="D59" s="2">
        <f>ROUND(+'X-Ray'!I54,0)</f>
        <v>0</v>
      </c>
      <c r="E59" s="2">
        <f>ROUND(+'X-Ray'!F54,0)</f>
        <v>232151</v>
      </c>
      <c r="F59" s="7">
        <f t="shared" si="0"/>
      </c>
      <c r="G59" s="2">
        <f>ROUND(+'X-Ray'!I154,0)</f>
        <v>0</v>
      </c>
      <c r="H59" s="2">
        <f>ROUND(+'X-Ray'!F154,0)</f>
        <v>252532</v>
      </c>
      <c r="I59" s="7">
        <f t="shared" si="1"/>
      </c>
      <c r="J59" s="7"/>
      <c r="K59" s="8">
        <f t="shared" si="2"/>
      </c>
    </row>
    <row r="60" spans="2:11" ht="12">
      <c r="B60">
        <f>+'X-Ray'!A55</f>
        <v>141</v>
      </c>
      <c r="C60" t="str">
        <f>+'X-Ray'!B55</f>
        <v>DAYTON GENERAL HOSPITAL</v>
      </c>
      <c r="D60" s="2">
        <f>ROUND(+'X-Ray'!I55,0)</f>
        <v>0</v>
      </c>
      <c r="E60" s="2">
        <f>ROUND(+'X-Ray'!F55,0)</f>
        <v>2636</v>
      </c>
      <c r="F60" s="7">
        <f t="shared" si="0"/>
      </c>
      <c r="G60" s="2">
        <f>ROUND(+'X-Ray'!I155,0)</f>
        <v>0</v>
      </c>
      <c r="H60" s="2">
        <f>ROUND(+'X-Ray'!F155,0)</f>
        <v>0</v>
      </c>
      <c r="I60" s="7">
        <f t="shared" si="1"/>
      </c>
      <c r="J60" s="7"/>
      <c r="K60" s="8">
        <f t="shared" si="2"/>
      </c>
    </row>
    <row r="61" spans="2:11" ht="12">
      <c r="B61">
        <f>+'X-Ray'!A56</f>
        <v>142</v>
      </c>
      <c r="C61" t="str">
        <f>+'X-Ray'!B56</f>
        <v>HARRISON MEDICAL CENTER</v>
      </c>
      <c r="D61" s="2">
        <f>ROUND(+'X-Ray'!I56,0)</f>
        <v>17888</v>
      </c>
      <c r="E61" s="2">
        <f>ROUND(+'X-Ray'!F56,0)</f>
        <v>20667081</v>
      </c>
      <c r="F61" s="7">
        <f t="shared" si="0"/>
        <v>0</v>
      </c>
      <c r="G61" s="2">
        <f>ROUND(+'X-Ray'!I156,0)</f>
        <v>7875</v>
      </c>
      <c r="H61" s="2">
        <f>ROUND(+'X-Ray'!F156,0)</f>
        <v>22551095</v>
      </c>
      <c r="I61" s="7">
        <f t="shared" si="1"/>
        <v>0</v>
      </c>
      <c r="J61" s="7"/>
      <c r="K61" s="8" t="e">
        <f t="shared" si="2"/>
        <v>#DIV/0!</v>
      </c>
    </row>
    <row r="62" spans="2:11" ht="12">
      <c r="B62">
        <f>+'X-Ray'!A57</f>
        <v>145</v>
      </c>
      <c r="C62" t="str">
        <f>+'X-Ray'!B57</f>
        <v>PEACEHEALTH SAINT JOSEPH HOSPITAL</v>
      </c>
      <c r="D62" s="2">
        <f>ROUND(+'X-Ray'!I57,0)</f>
        <v>12067</v>
      </c>
      <c r="E62" s="2">
        <f>ROUND(+'X-Ray'!F57,0)</f>
        <v>272802</v>
      </c>
      <c r="F62" s="7">
        <f t="shared" si="0"/>
        <v>0.04</v>
      </c>
      <c r="G62" s="2">
        <f>ROUND(+'X-Ray'!I157,0)</f>
        <v>21000</v>
      </c>
      <c r="H62" s="2">
        <f>ROUND(+'X-Ray'!F157,0)</f>
        <v>258229</v>
      </c>
      <c r="I62" s="7">
        <f t="shared" si="1"/>
        <v>0.08</v>
      </c>
      <c r="J62" s="7"/>
      <c r="K62" s="8">
        <f t="shared" si="2"/>
        <v>1</v>
      </c>
    </row>
    <row r="63" spans="2:11" ht="12">
      <c r="B63">
        <f>+'X-Ray'!A58</f>
        <v>147</v>
      </c>
      <c r="C63" t="str">
        <f>+'X-Ray'!B58</f>
        <v>MID VALLEY HOSPITAL</v>
      </c>
      <c r="D63" s="2">
        <f>ROUND(+'X-Ray'!I58,0)</f>
        <v>264965</v>
      </c>
      <c r="E63" s="2">
        <f>ROUND(+'X-Ray'!F58,0)</f>
        <v>145223</v>
      </c>
      <c r="F63" s="7">
        <f t="shared" si="0"/>
        <v>1.82</v>
      </c>
      <c r="G63" s="2">
        <f>ROUND(+'X-Ray'!I158,0)</f>
        <v>643243</v>
      </c>
      <c r="H63" s="2">
        <f>ROUND(+'X-Ray'!F158,0)</f>
        <v>22454</v>
      </c>
      <c r="I63" s="7">
        <f t="shared" si="1"/>
        <v>28.65</v>
      </c>
      <c r="J63" s="7"/>
      <c r="K63" s="8">
        <f t="shared" si="2"/>
        <v>14.7418</v>
      </c>
    </row>
    <row r="64" spans="2:11" ht="12">
      <c r="B64">
        <f>+'X-Ray'!A59</f>
        <v>148</v>
      </c>
      <c r="C64" t="str">
        <f>+'X-Ray'!B59</f>
        <v>KINDRED HOSPITAL - SEATTLE</v>
      </c>
      <c r="D64" s="2">
        <f>ROUND(+'X-Ray'!I59,0)</f>
        <v>7894</v>
      </c>
      <c r="E64" s="2">
        <f>ROUND(+'X-Ray'!F59,0)</f>
        <v>1548</v>
      </c>
      <c r="F64" s="7">
        <f t="shared" si="0"/>
        <v>5.1</v>
      </c>
      <c r="G64" s="2">
        <f>ROUND(+'X-Ray'!I159,0)</f>
        <v>34548</v>
      </c>
      <c r="H64" s="2">
        <f>ROUND(+'X-Ray'!F159,0)</f>
        <v>1695</v>
      </c>
      <c r="I64" s="7">
        <f t="shared" si="1"/>
        <v>20.38</v>
      </c>
      <c r="J64" s="7"/>
      <c r="K64" s="8">
        <f t="shared" si="2"/>
        <v>2.9961</v>
      </c>
    </row>
    <row r="65" spans="2:11" ht="12">
      <c r="B65">
        <f>+'X-Ray'!A60</f>
        <v>150</v>
      </c>
      <c r="C65" t="str">
        <f>+'X-Ray'!B60</f>
        <v>COULEE COMMUNITY HOSPITAL</v>
      </c>
      <c r="D65" s="2">
        <f>ROUND(+'X-Ray'!I60,0)</f>
        <v>238392</v>
      </c>
      <c r="E65" s="2">
        <f>ROUND(+'X-Ray'!F60,0)</f>
        <v>5233</v>
      </c>
      <c r="F65" s="7">
        <f t="shared" si="0"/>
        <v>45.56</v>
      </c>
      <c r="G65" s="2">
        <f>ROUND(+'X-Ray'!I160,0)</f>
        <v>219263</v>
      </c>
      <c r="H65" s="2">
        <f>ROUND(+'X-Ray'!F160,0)</f>
        <v>5283</v>
      </c>
      <c r="I65" s="7">
        <f t="shared" si="1"/>
        <v>41.5</v>
      </c>
      <c r="J65" s="7"/>
      <c r="K65" s="8">
        <f t="shared" si="2"/>
        <v>-0.0891</v>
      </c>
    </row>
    <row r="66" spans="2:11" ht="12">
      <c r="B66">
        <f>+'X-Ray'!A61</f>
        <v>152</v>
      </c>
      <c r="C66" t="str">
        <f>+'X-Ray'!B61</f>
        <v>MASON GENERAL HOSPITAL</v>
      </c>
      <c r="D66" s="2">
        <f>ROUND(+'X-Ray'!I61,0)</f>
        <v>10880</v>
      </c>
      <c r="E66" s="2">
        <f>ROUND(+'X-Ray'!F61,0)</f>
        <v>26286</v>
      </c>
      <c r="F66" s="7">
        <f t="shared" si="0"/>
        <v>0.41</v>
      </c>
      <c r="G66" s="2">
        <f>ROUND(+'X-Ray'!I161,0)</f>
        <v>64400</v>
      </c>
      <c r="H66" s="2">
        <f>ROUND(+'X-Ray'!F161,0)</f>
        <v>23168</v>
      </c>
      <c r="I66" s="7">
        <f t="shared" si="1"/>
        <v>2.78</v>
      </c>
      <c r="J66" s="7"/>
      <c r="K66" s="8">
        <f t="shared" si="2"/>
        <v>5.7805</v>
      </c>
    </row>
    <row r="67" spans="2:11" ht="12">
      <c r="B67">
        <f>+'X-Ray'!A62</f>
        <v>153</v>
      </c>
      <c r="C67" t="str">
        <f>+'X-Ray'!B62</f>
        <v>WHITMAN HOSPITAL AND MEDICAL CENTER</v>
      </c>
      <c r="D67" s="2">
        <f>ROUND(+'X-Ray'!I62,0)</f>
        <v>0</v>
      </c>
      <c r="E67" s="2">
        <f>ROUND(+'X-Ray'!F62,0)</f>
        <v>35397</v>
      </c>
      <c r="F67" s="7">
        <f t="shared" si="0"/>
      </c>
      <c r="G67" s="2">
        <f>ROUND(+'X-Ray'!I162,0)</f>
        <v>0</v>
      </c>
      <c r="H67" s="2">
        <f>ROUND(+'X-Ray'!F162,0)</f>
        <v>38725</v>
      </c>
      <c r="I67" s="7">
        <f t="shared" si="1"/>
      </c>
      <c r="J67" s="7"/>
      <c r="K67" s="8">
        <f t="shared" si="2"/>
      </c>
    </row>
    <row r="68" spans="2:11" ht="12">
      <c r="B68">
        <f>+'X-Ray'!A63</f>
        <v>155</v>
      </c>
      <c r="C68" t="str">
        <f>+'X-Ray'!B63</f>
        <v>VALLEY MEDICAL CENTER</v>
      </c>
      <c r="D68" s="2">
        <f>ROUND(+'X-Ray'!I63,0)</f>
        <v>673085</v>
      </c>
      <c r="E68" s="2">
        <f>ROUND(+'X-Ray'!F63,0)</f>
        <v>258435</v>
      </c>
      <c r="F68" s="7">
        <f t="shared" si="0"/>
        <v>2.6</v>
      </c>
      <c r="G68" s="2">
        <f>ROUND(+'X-Ray'!I163,0)</f>
        <v>670487</v>
      </c>
      <c r="H68" s="2">
        <f>ROUND(+'X-Ray'!F163,0)</f>
        <v>261775</v>
      </c>
      <c r="I68" s="7">
        <f t="shared" si="1"/>
        <v>2.56</v>
      </c>
      <c r="J68" s="7"/>
      <c r="K68" s="8">
        <f t="shared" si="2"/>
        <v>-0.0154</v>
      </c>
    </row>
    <row r="69" spans="2:11" ht="12">
      <c r="B69">
        <f>+'X-Ray'!A64</f>
        <v>156</v>
      </c>
      <c r="C69" t="str">
        <f>+'X-Ray'!B64</f>
        <v>WHIDBEY GENERAL HOSPITAL</v>
      </c>
      <c r="D69" s="2">
        <f>ROUND(+'X-Ray'!I64,0)</f>
        <v>0</v>
      </c>
      <c r="E69" s="2">
        <f>ROUND(+'X-Ray'!F64,0)</f>
        <v>23502</v>
      </c>
      <c r="F69" s="7">
        <f t="shared" si="0"/>
      </c>
      <c r="G69" s="2">
        <f>ROUND(+'X-Ray'!I164,0)</f>
        <v>468</v>
      </c>
      <c r="H69" s="2">
        <f>ROUND(+'X-Ray'!F164,0)</f>
        <v>23981</v>
      </c>
      <c r="I69" s="7">
        <f t="shared" si="1"/>
        <v>0.02</v>
      </c>
      <c r="J69" s="7"/>
      <c r="K69" s="8">
        <f t="shared" si="2"/>
      </c>
    </row>
    <row r="70" spans="2:11" ht="12">
      <c r="B70">
        <f>+'X-Ray'!A65</f>
        <v>157</v>
      </c>
      <c r="C70" t="str">
        <f>+'X-Ray'!B65</f>
        <v>SAINT LUKES REHABILIATION INSTITUTE</v>
      </c>
      <c r="D70" s="2">
        <f>ROUND(+'X-Ray'!I65,0)</f>
        <v>0</v>
      </c>
      <c r="E70" s="2">
        <f>ROUND(+'X-Ray'!F65,0)</f>
        <v>0</v>
      </c>
      <c r="F70" s="7">
        <f t="shared" si="0"/>
      </c>
      <c r="G70" s="2">
        <f>ROUND(+'X-Ray'!I165,0)</f>
        <v>0</v>
      </c>
      <c r="H70" s="2">
        <f>ROUND(+'X-Ray'!F165,0)</f>
        <v>0</v>
      </c>
      <c r="I70" s="7">
        <f t="shared" si="1"/>
      </c>
      <c r="J70" s="7"/>
      <c r="K70" s="8">
        <f t="shared" si="2"/>
      </c>
    </row>
    <row r="71" spans="2:11" ht="12">
      <c r="B71">
        <f>+'X-Ray'!A66</f>
        <v>158</v>
      </c>
      <c r="C71" t="str">
        <f>+'X-Ray'!B66</f>
        <v>CASCADE MEDICAL CENTER</v>
      </c>
      <c r="D71" s="2">
        <f>ROUND(+'X-Ray'!I66,0)</f>
        <v>95214</v>
      </c>
      <c r="E71" s="2">
        <f>ROUND(+'X-Ray'!F66,0)</f>
        <v>2814</v>
      </c>
      <c r="F71" s="7">
        <f t="shared" si="0"/>
        <v>33.84</v>
      </c>
      <c r="G71" s="2">
        <f>ROUND(+'X-Ray'!I166,0)</f>
        <v>88963</v>
      </c>
      <c r="H71" s="2">
        <f>ROUND(+'X-Ray'!F166,0)</f>
        <v>2974</v>
      </c>
      <c r="I71" s="7">
        <f t="shared" si="1"/>
        <v>29.91</v>
      </c>
      <c r="J71" s="7"/>
      <c r="K71" s="8">
        <f t="shared" si="2"/>
        <v>-0.1161</v>
      </c>
    </row>
    <row r="72" spans="2:11" ht="12">
      <c r="B72">
        <f>+'X-Ray'!A67</f>
        <v>159</v>
      </c>
      <c r="C72" t="str">
        <f>+'X-Ray'!B67</f>
        <v>PROVIDENCE SAINT PETER HOSPITAL</v>
      </c>
      <c r="D72" s="2">
        <f>ROUND(+'X-Ray'!I67,0)</f>
        <v>616094</v>
      </c>
      <c r="E72" s="2">
        <f>ROUND(+'X-Ray'!F67,0)</f>
        <v>572595</v>
      </c>
      <c r="F72" s="7">
        <f t="shared" si="0"/>
        <v>1.08</v>
      </c>
      <c r="G72" s="2">
        <f>ROUND(+'X-Ray'!I167,0)</f>
        <v>629065</v>
      </c>
      <c r="H72" s="2">
        <f>ROUND(+'X-Ray'!F167,0)</f>
        <v>137639</v>
      </c>
      <c r="I72" s="7">
        <f t="shared" si="1"/>
        <v>4.57</v>
      </c>
      <c r="J72" s="7"/>
      <c r="K72" s="8">
        <f t="shared" si="2"/>
        <v>3.2315</v>
      </c>
    </row>
    <row r="73" spans="2:11" ht="12">
      <c r="B73">
        <f>+'X-Ray'!A68</f>
        <v>161</v>
      </c>
      <c r="C73" t="str">
        <f>+'X-Ray'!B68</f>
        <v>KADLEC REGIONAL MEDICAL CENTER</v>
      </c>
      <c r="D73" s="2">
        <f>ROUND(+'X-Ray'!I68,0)</f>
        <v>651966</v>
      </c>
      <c r="E73" s="2">
        <f>ROUND(+'X-Ray'!F68,0)</f>
        <v>109694</v>
      </c>
      <c r="F73" s="7">
        <f t="shared" si="0"/>
        <v>5.94</v>
      </c>
      <c r="G73" s="2">
        <f>ROUND(+'X-Ray'!I168,0)</f>
        <v>1465428</v>
      </c>
      <c r="H73" s="2">
        <f>ROUND(+'X-Ray'!F168,0)</f>
        <v>111399</v>
      </c>
      <c r="I73" s="7">
        <f t="shared" si="1"/>
        <v>13.15</v>
      </c>
      <c r="J73" s="7"/>
      <c r="K73" s="8">
        <f t="shared" si="2"/>
        <v>1.2138</v>
      </c>
    </row>
    <row r="74" spans="2:11" ht="12">
      <c r="B74">
        <f>+'X-Ray'!A69</f>
        <v>162</v>
      </c>
      <c r="C74" t="str">
        <f>+'X-Ray'!B69</f>
        <v>PROVIDENCE SACRED HEART MEDICAL CENTER</v>
      </c>
      <c r="D74" s="2">
        <f>ROUND(+'X-Ray'!I69,0)</f>
        <v>120</v>
      </c>
      <c r="E74" s="2">
        <f>ROUND(+'X-Ray'!F69,0)</f>
        <v>218313</v>
      </c>
      <c r="F74" s="7">
        <f t="shared" si="0"/>
        <v>0</v>
      </c>
      <c r="G74" s="2">
        <f>ROUND(+'X-Ray'!I169,0)</f>
        <v>240000</v>
      </c>
      <c r="H74" s="2">
        <f>ROUND(+'X-Ray'!F169,0)</f>
        <v>185917</v>
      </c>
      <c r="I74" s="7">
        <f t="shared" si="1"/>
        <v>1.29</v>
      </c>
      <c r="J74" s="7"/>
      <c r="K74" s="8" t="e">
        <f t="shared" si="2"/>
        <v>#DIV/0!</v>
      </c>
    </row>
    <row r="75" spans="2:11" ht="12">
      <c r="B75">
        <f>+'X-Ray'!A70</f>
        <v>164</v>
      </c>
      <c r="C75" t="str">
        <f>+'X-Ray'!B70</f>
        <v>EVERGREEN HOSPITAL MEDICAL CENTER</v>
      </c>
      <c r="D75" s="2">
        <f>ROUND(+'X-Ray'!I70,0)</f>
        <v>479715</v>
      </c>
      <c r="E75" s="2">
        <f>ROUND(+'X-Ray'!F70,0)</f>
        <v>296621</v>
      </c>
      <c r="F75" s="7">
        <f aca="true" t="shared" si="3" ref="F75:F106">IF(D75=0,"",IF(E75=0,"",ROUND(D75/E75,2)))</f>
        <v>1.62</v>
      </c>
      <c r="G75" s="2">
        <f>ROUND(+'X-Ray'!I170,0)</f>
        <v>681540</v>
      </c>
      <c r="H75" s="2">
        <f>ROUND(+'X-Ray'!F170,0)</f>
        <v>297138</v>
      </c>
      <c r="I75" s="7">
        <f aca="true" t="shared" si="4" ref="I75:I106">IF(G75=0,"",IF(H75=0,"",ROUND(G75/H75,2)))</f>
        <v>2.29</v>
      </c>
      <c r="J75" s="7"/>
      <c r="K75" s="8">
        <f aca="true" t="shared" si="5" ref="K75:K106">IF(D75=0,"",IF(E75=0,"",IF(G75=0,"",IF(H75=0,"",ROUND(I75/F75-1,4)))))</f>
        <v>0.4136</v>
      </c>
    </row>
    <row r="76" spans="2:11" ht="12">
      <c r="B76">
        <f>+'X-Ray'!A71</f>
        <v>165</v>
      </c>
      <c r="C76" t="str">
        <f>+'X-Ray'!B71</f>
        <v>LAKE CHELAN COMMUNITY HOSPITAL</v>
      </c>
      <c r="D76" s="2">
        <f>ROUND(+'X-Ray'!I71,0)</f>
        <v>235081</v>
      </c>
      <c r="E76" s="2">
        <f>ROUND(+'X-Ray'!F71,0)</f>
        <v>4774</v>
      </c>
      <c r="F76" s="7">
        <f t="shared" si="3"/>
        <v>49.24</v>
      </c>
      <c r="G76" s="2">
        <f>ROUND(+'X-Ray'!I171,0)</f>
        <v>246969</v>
      </c>
      <c r="H76" s="2">
        <f>ROUND(+'X-Ray'!F171,0)</f>
        <v>4322</v>
      </c>
      <c r="I76" s="7">
        <f t="shared" si="4"/>
        <v>57.14</v>
      </c>
      <c r="J76" s="7"/>
      <c r="K76" s="8">
        <f t="shared" si="5"/>
        <v>0.1604</v>
      </c>
    </row>
    <row r="77" spans="2:11" ht="12">
      <c r="B77">
        <f>+'X-Ray'!A72</f>
        <v>167</v>
      </c>
      <c r="C77" t="str">
        <f>+'X-Ray'!B72</f>
        <v>FERRY COUNTY MEMORIAL HOSPITAL</v>
      </c>
      <c r="D77" s="2">
        <f>ROUND(+'X-Ray'!I72,0)</f>
        <v>102292</v>
      </c>
      <c r="E77" s="2">
        <f>ROUND(+'X-Ray'!F72,0)</f>
        <v>10480</v>
      </c>
      <c r="F77" s="7">
        <f t="shared" si="3"/>
        <v>9.76</v>
      </c>
      <c r="G77" s="2">
        <f>ROUND(+'X-Ray'!I172,0)</f>
        <v>140223</v>
      </c>
      <c r="H77" s="2">
        <f>ROUND(+'X-Ray'!F172,0)</f>
        <v>10276</v>
      </c>
      <c r="I77" s="7">
        <f t="shared" si="4"/>
        <v>13.65</v>
      </c>
      <c r="J77" s="7"/>
      <c r="K77" s="8">
        <f t="shared" si="5"/>
        <v>0.3986</v>
      </c>
    </row>
    <row r="78" spans="2:11" ht="12">
      <c r="B78">
        <f>+'X-Ray'!A73</f>
        <v>168</v>
      </c>
      <c r="C78" t="str">
        <f>+'X-Ray'!B73</f>
        <v>CENTRAL WASHINGTON HOSPITAL</v>
      </c>
      <c r="D78" s="2">
        <f>ROUND(+'X-Ray'!I73,0)</f>
        <v>153991</v>
      </c>
      <c r="E78" s="2">
        <f>ROUND(+'X-Ray'!F73,0)</f>
        <v>59615</v>
      </c>
      <c r="F78" s="7">
        <f t="shared" si="3"/>
        <v>2.58</v>
      </c>
      <c r="G78" s="2">
        <f>ROUND(+'X-Ray'!I173,0)</f>
        <v>512677</v>
      </c>
      <c r="H78" s="2">
        <f>ROUND(+'X-Ray'!F173,0)</f>
        <v>63992</v>
      </c>
      <c r="I78" s="7">
        <f t="shared" si="4"/>
        <v>8.01</v>
      </c>
      <c r="J78" s="7"/>
      <c r="K78" s="8">
        <f t="shared" si="5"/>
        <v>2.1047</v>
      </c>
    </row>
    <row r="79" spans="2:11" ht="12">
      <c r="B79">
        <f>+'X-Ray'!A74</f>
        <v>169</v>
      </c>
      <c r="C79" t="str">
        <f>+'X-Ray'!B74</f>
        <v>GROUP HEALTH EASTSIDE</v>
      </c>
      <c r="D79" s="2">
        <f>ROUND(+'X-Ray'!I74,0)</f>
        <v>0</v>
      </c>
      <c r="E79" s="2">
        <f>ROUND(+'X-Ray'!F74,0)</f>
        <v>2389</v>
      </c>
      <c r="F79" s="7">
        <f t="shared" si="3"/>
      </c>
      <c r="G79" s="2">
        <f>ROUND(+'X-Ray'!I174,0)</f>
        <v>0</v>
      </c>
      <c r="H79" s="2">
        <f>ROUND(+'X-Ray'!F174,0)</f>
        <v>0</v>
      </c>
      <c r="I79" s="7">
        <f t="shared" si="4"/>
      </c>
      <c r="J79" s="7"/>
      <c r="K79" s="8">
        <f t="shared" si="5"/>
      </c>
    </row>
    <row r="80" spans="2:11" ht="12">
      <c r="B80">
        <f>+'X-Ray'!A75</f>
        <v>170</v>
      </c>
      <c r="C80" t="str">
        <f>+'X-Ray'!B75</f>
        <v>SOUTHWEST WASHINGTON MEDICAL CENTER</v>
      </c>
      <c r="D80" s="2">
        <f>ROUND(+'X-Ray'!I75,0)</f>
        <v>1065510</v>
      </c>
      <c r="E80" s="2">
        <f>ROUND(+'X-Ray'!F75,0)</f>
        <v>287297</v>
      </c>
      <c r="F80" s="7">
        <f t="shared" si="3"/>
        <v>3.71</v>
      </c>
      <c r="G80" s="2">
        <f>ROUND(+'X-Ray'!I175,0)</f>
        <v>1187758</v>
      </c>
      <c r="H80" s="2">
        <f>ROUND(+'X-Ray'!F175,0)</f>
        <v>295921</v>
      </c>
      <c r="I80" s="7">
        <f t="shared" si="4"/>
        <v>4.01</v>
      </c>
      <c r="J80" s="7"/>
      <c r="K80" s="8">
        <f t="shared" si="5"/>
        <v>0.0809</v>
      </c>
    </row>
    <row r="81" spans="2:11" ht="12">
      <c r="B81">
        <f>+'X-Ray'!A76</f>
        <v>172</v>
      </c>
      <c r="C81" t="str">
        <f>+'X-Ray'!B76</f>
        <v>PULLMAN REGIONAL HOSPITAL</v>
      </c>
      <c r="D81" s="2">
        <f>ROUND(+'X-Ray'!I76,0)</f>
        <v>386995</v>
      </c>
      <c r="E81" s="2">
        <f>ROUND(+'X-Ray'!F76,0)</f>
        <v>18760</v>
      </c>
      <c r="F81" s="7">
        <f t="shared" si="3"/>
        <v>20.63</v>
      </c>
      <c r="G81" s="2">
        <f>ROUND(+'X-Ray'!I176,0)</f>
        <v>296979</v>
      </c>
      <c r="H81" s="2">
        <f>ROUND(+'X-Ray'!F176,0)</f>
        <v>19641</v>
      </c>
      <c r="I81" s="7">
        <f t="shared" si="4"/>
        <v>15.12</v>
      </c>
      <c r="J81" s="7"/>
      <c r="K81" s="8">
        <f t="shared" si="5"/>
        <v>-0.2671</v>
      </c>
    </row>
    <row r="82" spans="2:11" ht="12">
      <c r="B82">
        <f>+'X-Ray'!A77</f>
        <v>173</v>
      </c>
      <c r="C82" t="str">
        <f>+'X-Ray'!B77</f>
        <v>MORTON GENERAL HOSPITAL</v>
      </c>
      <c r="D82" s="2">
        <f>ROUND(+'X-Ray'!I77,0)</f>
        <v>77</v>
      </c>
      <c r="E82" s="2">
        <f>ROUND(+'X-Ray'!F77,0)</f>
        <v>3894</v>
      </c>
      <c r="F82" s="7">
        <f t="shared" si="3"/>
        <v>0.02</v>
      </c>
      <c r="G82" s="2">
        <f>ROUND(+'X-Ray'!I177,0)</f>
        <v>0</v>
      </c>
      <c r="H82" s="2">
        <f>ROUND(+'X-Ray'!F177,0)</f>
        <v>0</v>
      </c>
      <c r="I82" s="7">
        <f t="shared" si="4"/>
      </c>
      <c r="J82" s="7"/>
      <c r="K82" s="8">
        <f t="shared" si="5"/>
      </c>
    </row>
    <row r="83" spans="2:11" ht="12">
      <c r="B83">
        <f>+'X-Ray'!A78</f>
        <v>175</v>
      </c>
      <c r="C83" t="str">
        <f>+'X-Ray'!B78</f>
        <v>MARY BRIDGE CHILDRENS HEALTH CENTER</v>
      </c>
      <c r="D83" s="2">
        <f>ROUND(+'X-Ray'!I78,0)</f>
        <v>0</v>
      </c>
      <c r="E83" s="2">
        <f>ROUND(+'X-Ray'!F78,0)</f>
        <v>267558</v>
      </c>
      <c r="F83" s="7">
        <f t="shared" si="3"/>
      </c>
      <c r="G83" s="2">
        <f>ROUND(+'X-Ray'!I178,0)</f>
        <v>0</v>
      </c>
      <c r="H83" s="2">
        <f>ROUND(+'X-Ray'!F178,0)</f>
        <v>268246</v>
      </c>
      <c r="I83" s="7">
        <f t="shared" si="4"/>
      </c>
      <c r="J83" s="7"/>
      <c r="K83" s="8">
        <f t="shared" si="5"/>
      </c>
    </row>
    <row r="84" spans="2:11" ht="12">
      <c r="B84">
        <f>+'X-Ray'!A79</f>
        <v>176</v>
      </c>
      <c r="C84" t="str">
        <f>+'X-Ray'!B79</f>
        <v>TACOMA GENERAL ALLENMORE HOSPITAL</v>
      </c>
      <c r="D84" s="2">
        <f>ROUND(+'X-Ray'!I79,0)</f>
        <v>0</v>
      </c>
      <c r="E84" s="2">
        <f>ROUND(+'X-Ray'!F79,0)</f>
        <v>422436</v>
      </c>
      <c r="F84" s="7">
        <f t="shared" si="3"/>
      </c>
      <c r="G84" s="2">
        <f>ROUND(+'X-Ray'!I179,0)</f>
        <v>281453</v>
      </c>
      <c r="H84" s="2">
        <f>ROUND(+'X-Ray'!F179,0)</f>
        <v>438624</v>
      </c>
      <c r="I84" s="7">
        <f t="shared" si="4"/>
        <v>0.64</v>
      </c>
      <c r="J84" s="7"/>
      <c r="K84" s="8">
        <f t="shared" si="5"/>
      </c>
    </row>
    <row r="85" spans="2:11" ht="12">
      <c r="B85">
        <f>+'X-Ray'!A80</f>
        <v>178</v>
      </c>
      <c r="C85" t="str">
        <f>+'X-Ray'!B80</f>
        <v>DEER PARK HOSPITAL</v>
      </c>
      <c r="D85" s="2">
        <f>ROUND(+'X-Ray'!I80,0)</f>
        <v>0</v>
      </c>
      <c r="E85" s="2">
        <f>ROUND(+'X-Ray'!F80,0)</f>
        <v>49</v>
      </c>
      <c r="F85" s="7">
        <f t="shared" si="3"/>
      </c>
      <c r="G85" s="2">
        <f>ROUND(+'X-Ray'!I180,0)</f>
        <v>0</v>
      </c>
      <c r="H85" s="2">
        <f>ROUND(+'X-Ray'!F180,0)</f>
        <v>0</v>
      </c>
      <c r="I85" s="7">
        <f t="shared" si="4"/>
      </c>
      <c r="J85" s="7"/>
      <c r="K85" s="8">
        <f t="shared" si="5"/>
      </c>
    </row>
    <row r="86" spans="2:11" ht="12">
      <c r="B86">
        <f>+'X-Ray'!A81</f>
        <v>180</v>
      </c>
      <c r="C86" t="str">
        <f>+'X-Ray'!B81</f>
        <v>VALLEY HOSPITAL AND MEDICAL CENTER</v>
      </c>
      <c r="D86" s="2">
        <f>ROUND(+'X-Ray'!I81,0)</f>
        <v>429933</v>
      </c>
      <c r="E86" s="2">
        <f>ROUND(+'X-Ray'!F81,0)</f>
        <v>25359</v>
      </c>
      <c r="F86" s="7">
        <f t="shared" si="3"/>
        <v>16.95</v>
      </c>
      <c r="G86" s="2">
        <f>ROUND(+'X-Ray'!I181,0)</f>
        <v>186735</v>
      </c>
      <c r="H86" s="2">
        <f>ROUND(+'X-Ray'!F181,0)</f>
        <v>32214</v>
      </c>
      <c r="I86" s="7">
        <f t="shared" si="4"/>
        <v>5.8</v>
      </c>
      <c r="J86" s="7"/>
      <c r="K86" s="8">
        <f t="shared" si="5"/>
        <v>-0.6578</v>
      </c>
    </row>
    <row r="87" spans="2:11" ht="12">
      <c r="B87">
        <f>+'X-Ray'!A82</f>
        <v>183</v>
      </c>
      <c r="C87" t="str">
        <f>+'X-Ray'!B82</f>
        <v>AUBURN REGIONAL MEDICAL CENTER</v>
      </c>
      <c r="D87" s="2">
        <f>ROUND(+'X-Ray'!I82,0)</f>
        <v>14400</v>
      </c>
      <c r="E87" s="2">
        <f>ROUND(+'X-Ray'!F82,0)</f>
        <v>153529</v>
      </c>
      <c r="F87" s="7">
        <f t="shared" si="3"/>
        <v>0.09</v>
      </c>
      <c r="G87" s="2">
        <f>ROUND(+'X-Ray'!I182,0)</f>
        <v>-4800</v>
      </c>
      <c r="H87" s="2">
        <f>ROUND(+'X-Ray'!F182,0)</f>
        <v>148035</v>
      </c>
      <c r="I87" s="7">
        <f t="shared" si="4"/>
        <v>-0.03</v>
      </c>
      <c r="J87" s="7"/>
      <c r="K87" s="8">
        <f t="shared" si="5"/>
        <v>-1.3333</v>
      </c>
    </row>
    <row r="88" spans="2:11" ht="12">
      <c r="B88">
        <f>+'X-Ray'!A83</f>
        <v>186</v>
      </c>
      <c r="C88" t="str">
        <f>+'X-Ray'!B83</f>
        <v>MARK REED HOSPITAL</v>
      </c>
      <c r="D88" s="2">
        <f>ROUND(+'X-Ray'!I83,0)</f>
        <v>0</v>
      </c>
      <c r="E88" s="2">
        <f>ROUND(+'X-Ray'!F83,0)</f>
        <v>3566</v>
      </c>
      <c r="F88" s="7">
        <f t="shared" si="3"/>
      </c>
      <c r="G88" s="2">
        <f>ROUND(+'X-Ray'!I183,0)</f>
        <v>0</v>
      </c>
      <c r="H88" s="2">
        <f>ROUND(+'X-Ray'!F183,0)</f>
        <v>3730</v>
      </c>
      <c r="I88" s="7">
        <f t="shared" si="4"/>
      </c>
      <c r="J88" s="7"/>
      <c r="K88" s="8">
        <f t="shared" si="5"/>
      </c>
    </row>
    <row r="89" spans="2:11" ht="12">
      <c r="B89">
        <f>+'X-Ray'!A84</f>
        <v>191</v>
      </c>
      <c r="C89" t="str">
        <f>+'X-Ray'!B84</f>
        <v>PROVIDENCE CENTRALIA HOSPITAL</v>
      </c>
      <c r="D89" s="2">
        <f>ROUND(+'X-Ray'!I84,0)</f>
        <v>80400</v>
      </c>
      <c r="E89" s="2">
        <f>ROUND(+'X-Ray'!F84,0)</f>
        <v>28050</v>
      </c>
      <c r="F89" s="7">
        <f t="shared" si="3"/>
        <v>2.87</v>
      </c>
      <c r="G89" s="2">
        <f>ROUND(+'X-Ray'!I184,0)</f>
        <v>54000</v>
      </c>
      <c r="H89" s="2">
        <f>ROUND(+'X-Ray'!F184,0)</f>
        <v>52279</v>
      </c>
      <c r="I89" s="7">
        <f t="shared" si="4"/>
        <v>1.03</v>
      </c>
      <c r="J89" s="7"/>
      <c r="K89" s="8">
        <f t="shared" si="5"/>
        <v>-0.6411</v>
      </c>
    </row>
    <row r="90" spans="2:11" ht="12">
      <c r="B90">
        <f>+'X-Ray'!A85</f>
        <v>193</v>
      </c>
      <c r="C90" t="str">
        <f>+'X-Ray'!B85</f>
        <v>PROVIDENCE MOUNT CARMEL HOSPITAL</v>
      </c>
      <c r="D90" s="2">
        <f>ROUND(+'X-Ray'!I85,0)</f>
        <v>381003</v>
      </c>
      <c r="E90" s="2">
        <f>ROUND(+'X-Ray'!F85,0)</f>
        <v>0</v>
      </c>
      <c r="F90" s="7">
        <f t="shared" si="3"/>
      </c>
      <c r="G90" s="2">
        <f>ROUND(+'X-Ray'!I185,0)</f>
        <v>276109</v>
      </c>
      <c r="H90" s="2">
        <f>ROUND(+'X-Ray'!F185,0)</f>
        <v>0</v>
      </c>
      <c r="I90" s="7">
        <f t="shared" si="4"/>
      </c>
      <c r="J90" s="7"/>
      <c r="K90" s="8">
        <f t="shared" si="5"/>
      </c>
    </row>
    <row r="91" spans="2:11" ht="12">
      <c r="B91">
        <f>+'X-Ray'!A86</f>
        <v>194</v>
      </c>
      <c r="C91" t="str">
        <f>+'X-Ray'!B86</f>
        <v>PROVIDENCE SAINT JOSEPHS HOSPITAL</v>
      </c>
      <c r="D91" s="2">
        <f>ROUND(+'X-Ray'!I86,0)</f>
        <v>93004</v>
      </c>
      <c r="E91" s="2">
        <f>ROUND(+'X-Ray'!F86,0)</f>
        <v>0</v>
      </c>
      <c r="F91" s="7">
        <f t="shared" si="3"/>
      </c>
      <c r="G91" s="2">
        <f>ROUND(+'X-Ray'!I186,0)</f>
        <v>7764</v>
      </c>
      <c r="H91" s="2">
        <f>ROUND(+'X-Ray'!F186,0)</f>
        <v>0</v>
      </c>
      <c r="I91" s="7">
        <f t="shared" si="4"/>
      </c>
      <c r="J91" s="7"/>
      <c r="K91" s="8">
        <f t="shared" si="5"/>
      </c>
    </row>
    <row r="92" spans="2:11" ht="12">
      <c r="B92">
        <f>+'X-Ray'!A87</f>
        <v>195</v>
      </c>
      <c r="C92" t="str">
        <f>+'X-Ray'!B87</f>
        <v>SNOQUALMIE VALLEY HOSPITAL</v>
      </c>
      <c r="D92" s="2">
        <f>ROUND(+'X-Ray'!I87,0)</f>
        <v>0</v>
      </c>
      <c r="E92" s="2">
        <f>ROUND(+'X-Ray'!F87,0)</f>
        <v>2326</v>
      </c>
      <c r="F92" s="7">
        <f t="shared" si="3"/>
      </c>
      <c r="G92" s="2">
        <f>ROUND(+'X-Ray'!I187,0)</f>
        <v>71200</v>
      </c>
      <c r="H92" s="2">
        <f>ROUND(+'X-Ray'!F187,0)</f>
        <v>2566</v>
      </c>
      <c r="I92" s="7">
        <f t="shared" si="4"/>
        <v>27.75</v>
      </c>
      <c r="J92" s="7"/>
      <c r="K92" s="8">
        <f t="shared" si="5"/>
      </c>
    </row>
    <row r="93" spans="2:11" ht="12">
      <c r="B93">
        <f>+'X-Ray'!A88</f>
        <v>197</v>
      </c>
      <c r="C93" t="str">
        <f>+'X-Ray'!B88</f>
        <v>CAPITAL MEDICAL CENTER</v>
      </c>
      <c r="D93" s="2">
        <f>ROUND(+'X-Ray'!I88,0)</f>
        <v>-8340</v>
      </c>
      <c r="E93" s="2">
        <f>ROUND(+'X-Ray'!F88,0)</f>
        <v>46362</v>
      </c>
      <c r="F93" s="7">
        <f t="shared" si="3"/>
        <v>-0.18</v>
      </c>
      <c r="G93" s="2">
        <f>ROUND(+'X-Ray'!I188,0)</f>
        <v>90</v>
      </c>
      <c r="H93" s="2">
        <f>ROUND(+'X-Ray'!F188,0)</f>
        <v>55735</v>
      </c>
      <c r="I93" s="7">
        <f t="shared" si="4"/>
        <v>0</v>
      </c>
      <c r="J93" s="7"/>
      <c r="K93" s="8">
        <f t="shared" si="5"/>
        <v>-1</v>
      </c>
    </row>
    <row r="94" spans="2:11" ht="12">
      <c r="B94">
        <f>+'X-Ray'!A89</f>
        <v>198</v>
      </c>
      <c r="C94" t="str">
        <f>+'X-Ray'!B89</f>
        <v>SUNNYSIDE COMMUNITY HOSPITAL</v>
      </c>
      <c r="D94" s="2">
        <f>ROUND(+'X-Ray'!I89,0)</f>
        <v>900</v>
      </c>
      <c r="E94" s="2">
        <f>ROUND(+'X-Ray'!F89,0)</f>
        <v>122582</v>
      </c>
      <c r="F94" s="7">
        <f t="shared" si="3"/>
        <v>0.01</v>
      </c>
      <c r="G94" s="2">
        <f>ROUND(+'X-Ray'!I189,0)</f>
        <v>0</v>
      </c>
      <c r="H94" s="2">
        <f>ROUND(+'X-Ray'!F189,0)</f>
        <v>124488</v>
      </c>
      <c r="I94" s="7">
        <f t="shared" si="4"/>
      </c>
      <c r="J94" s="7"/>
      <c r="K94" s="8">
        <f t="shared" si="5"/>
      </c>
    </row>
    <row r="95" spans="2:11" ht="12">
      <c r="B95">
        <f>+'X-Ray'!A90</f>
        <v>199</v>
      </c>
      <c r="C95" t="str">
        <f>+'X-Ray'!B90</f>
        <v>TOPPENISH COMMUNITY HOSPITAL</v>
      </c>
      <c r="D95" s="2">
        <f>ROUND(+'X-Ray'!I90,0)</f>
        <v>0</v>
      </c>
      <c r="E95" s="2">
        <f>ROUND(+'X-Ray'!F90,0)</f>
        <v>11499</v>
      </c>
      <c r="F95" s="7">
        <f t="shared" si="3"/>
      </c>
      <c r="G95" s="2">
        <f>ROUND(+'X-Ray'!I190,0)</f>
        <v>0</v>
      </c>
      <c r="H95" s="2">
        <f>ROUND(+'X-Ray'!F190,0)</f>
        <v>12106</v>
      </c>
      <c r="I95" s="7">
        <f t="shared" si="4"/>
      </c>
      <c r="J95" s="7"/>
      <c r="K95" s="8">
        <f t="shared" si="5"/>
      </c>
    </row>
    <row r="96" spans="2:11" ht="12">
      <c r="B96">
        <f>+'X-Ray'!A91</f>
        <v>201</v>
      </c>
      <c r="C96" t="str">
        <f>+'X-Ray'!B91</f>
        <v>SAINT FRANCIS COMMUNITY HOSPITAL</v>
      </c>
      <c r="D96" s="2">
        <f>ROUND(+'X-Ray'!I91,0)</f>
        <v>0</v>
      </c>
      <c r="E96" s="2">
        <f>ROUND(+'X-Ray'!F91,0)</f>
        <v>143119</v>
      </c>
      <c r="F96" s="7">
        <f t="shared" si="3"/>
      </c>
      <c r="G96" s="2">
        <f>ROUND(+'X-Ray'!I191,0)</f>
        <v>0</v>
      </c>
      <c r="H96" s="2">
        <f>ROUND(+'X-Ray'!F191,0)</f>
        <v>163318</v>
      </c>
      <c r="I96" s="7">
        <f t="shared" si="4"/>
      </c>
      <c r="J96" s="7"/>
      <c r="K96" s="8">
        <f t="shared" si="5"/>
      </c>
    </row>
    <row r="97" spans="2:11" ht="12">
      <c r="B97">
        <f>+'X-Ray'!A92</f>
        <v>202</v>
      </c>
      <c r="C97" t="str">
        <f>+'X-Ray'!B92</f>
        <v>REGIONAL HOSP. FOR RESP. &amp; COMPLEX CARE</v>
      </c>
      <c r="D97" s="2">
        <f>ROUND(+'X-Ray'!I92,0)</f>
        <v>0</v>
      </c>
      <c r="E97" s="2">
        <f>ROUND(+'X-Ray'!F92,0)</f>
        <v>0</v>
      </c>
      <c r="F97" s="7">
        <f t="shared" si="3"/>
      </c>
      <c r="G97" s="2">
        <f>ROUND(+'X-Ray'!I192,0)</f>
        <v>0</v>
      </c>
      <c r="H97" s="2">
        <f>ROUND(+'X-Ray'!F192,0)</f>
        <v>0</v>
      </c>
      <c r="I97" s="7">
        <f t="shared" si="4"/>
      </c>
      <c r="J97" s="7"/>
      <c r="K97" s="8">
        <f t="shared" si="5"/>
      </c>
    </row>
    <row r="98" spans="2:11" ht="12">
      <c r="B98">
        <f>+'X-Ray'!A93</f>
        <v>204</v>
      </c>
      <c r="C98" t="str">
        <f>+'X-Ray'!B93</f>
        <v>SEATTLE CANCER CARE ALLIANCE</v>
      </c>
      <c r="D98" s="2">
        <f>ROUND(+'X-Ray'!I93,0)</f>
        <v>108614</v>
      </c>
      <c r="E98" s="2">
        <f>ROUND(+'X-Ray'!F93,0)</f>
        <v>0</v>
      </c>
      <c r="F98" s="7">
        <f t="shared" si="3"/>
      </c>
      <c r="G98" s="2">
        <f>ROUND(+'X-Ray'!I193,0)</f>
        <v>66</v>
      </c>
      <c r="H98" s="2">
        <f>ROUND(+'X-Ray'!F193,0)</f>
        <v>0</v>
      </c>
      <c r="I98" s="7">
        <f t="shared" si="4"/>
      </c>
      <c r="J98" s="7"/>
      <c r="K98" s="8">
        <f t="shared" si="5"/>
      </c>
    </row>
    <row r="99" spans="2:11" ht="12">
      <c r="B99">
        <f>+'X-Ray'!A94</f>
        <v>205</v>
      </c>
      <c r="C99" t="str">
        <f>+'X-Ray'!B94</f>
        <v>WENATCHEE VALLEY MEDICAL CENTER</v>
      </c>
      <c r="D99" s="2">
        <f>ROUND(+'X-Ray'!I94,0)</f>
        <v>0</v>
      </c>
      <c r="E99" s="2">
        <f>ROUND(+'X-Ray'!F94,0)</f>
        <v>21336</v>
      </c>
      <c r="F99" s="7">
        <f t="shared" si="3"/>
      </c>
      <c r="G99" s="2">
        <f>ROUND(+'X-Ray'!I194,0)</f>
        <v>0</v>
      </c>
      <c r="H99" s="2">
        <f>ROUND(+'X-Ray'!F194,0)</f>
        <v>52227</v>
      </c>
      <c r="I99" s="7">
        <f t="shared" si="4"/>
      </c>
      <c r="J99" s="7"/>
      <c r="K99" s="8">
        <f t="shared" si="5"/>
      </c>
    </row>
    <row r="100" spans="2:11" ht="12">
      <c r="B100">
        <f>+'X-Ray'!A95</f>
        <v>206</v>
      </c>
      <c r="C100" t="str">
        <f>+'X-Ray'!B95</f>
        <v>UNITED GENERAL HOSPITAL</v>
      </c>
      <c r="D100" s="2">
        <f>ROUND(+'X-Ray'!I95,0)</f>
        <v>209203</v>
      </c>
      <c r="E100" s="2">
        <f>ROUND(+'X-Ray'!F95,0)</f>
        <v>10900</v>
      </c>
      <c r="F100" s="7">
        <f t="shared" si="3"/>
        <v>19.19</v>
      </c>
      <c r="G100" s="2">
        <f>ROUND(+'X-Ray'!I195,0)</f>
        <v>209892</v>
      </c>
      <c r="H100" s="2">
        <f>ROUND(+'X-Ray'!F195,0)</f>
        <v>10590</v>
      </c>
      <c r="I100" s="7">
        <f t="shared" si="4"/>
        <v>19.82</v>
      </c>
      <c r="J100" s="7"/>
      <c r="K100" s="8">
        <f t="shared" si="5"/>
        <v>0.0328</v>
      </c>
    </row>
    <row r="101" spans="2:11" ht="12">
      <c r="B101">
        <f>+'X-Ray'!A96</f>
        <v>207</v>
      </c>
      <c r="C101" t="str">
        <f>+'X-Ray'!B96</f>
        <v>SKAGIT VALLEY HOSPITAL</v>
      </c>
      <c r="D101" s="2">
        <f>ROUND(+'X-Ray'!I96,0)</f>
        <v>522062</v>
      </c>
      <c r="E101" s="2">
        <f>ROUND(+'X-Ray'!F96,0)</f>
        <v>144087</v>
      </c>
      <c r="F101" s="7">
        <f t="shared" si="3"/>
        <v>3.62</v>
      </c>
      <c r="G101" s="2">
        <f>ROUND(+'X-Ray'!I196,0)</f>
        <v>370203</v>
      </c>
      <c r="H101" s="2">
        <f>ROUND(+'X-Ray'!F196,0)</f>
        <v>151881</v>
      </c>
      <c r="I101" s="7">
        <f t="shared" si="4"/>
        <v>2.44</v>
      </c>
      <c r="J101" s="7"/>
      <c r="K101" s="8">
        <f t="shared" si="5"/>
        <v>-0.326</v>
      </c>
    </row>
    <row r="102" spans="2:11" ht="12">
      <c r="B102">
        <f>+'X-Ray'!A97</f>
        <v>208</v>
      </c>
      <c r="C102" t="str">
        <f>+'X-Ray'!B97</f>
        <v>LEGACY SALMON CREEK HOSPITAL</v>
      </c>
      <c r="D102" s="2">
        <f>ROUND(+'X-Ray'!I97,0)</f>
        <v>26510</v>
      </c>
      <c r="E102" s="2">
        <f>ROUND(+'X-Ray'!F97,0)</f>
        <v>53875</v>
      </c>
      <c r="F102" s="7">
        <f t="shared" si="3"/>
        <v>0.49</v>
      </c>
      <c r="G102" s="2">
        <f>ROUND(+'X-Ray'!I197,0)</f>
        <v>22055</v>
      </c>
      <c r="H102" s="2">
        <f>ROUND(+'X-Ray'!F197,0)</f>
        <v>60345</v>
      </c>
      <c r="I102" s="7">
        <f t="shared" si="4"/>
        <v>0.37</v>
      </c>
      <c r="J102" s="7"/>
      <c r="K102" s="8">
        <f t="shared" si="5"/>
        <v>-0.2449</v>
      </c>
    </row>
    <row r="103" spans="2:11" ht="12">
      <c r="B103">
        <f>+'X-Ray'!A98</f>
        <v>209</v>
      </c>
      <c r="C103" t="str">
        <f>+'X-Ray'!B98</f>
        <v>SAINT ANTHONY HOSPITAL</v>
      </c>
      <c r="D103" s="2">
        <f>ROUND(+'X-Ray'!I98,0)</f>
        <v>0</v>
      </c>
      <c r="E103" s="2">
        <f>ROUND(+'X-Ray'!F98,0)</f>
        <v>0</v>
      </c>
      <c r="F103" s="7">
        <f t="shared" si="3"/>
      </c>
      <c r="G103" s="2">
        <f>ROUND(+'X-Ray'!I198,0)</f>
        <v>0</v>
      </c>
      <c r="H103" s="2">
        <f>ROUND(+'X-Ray'!F198,0)</f>
        <v>10049</v>
      </c>
      <c r="I103" s="7">
        <f t="shared" si="4"/>
      </c>
      <c r="J103" s="7"/>
      <c r="K103" s="8">
        <f t="shared" si="5"/>
      </c>
    </row>
    <row r="104" spans="2:11" ht="12">
      <c r="B104">
        <f>+'X-Ray'!A99</f>
        <v>904</v>
      </c>
      <c r="C104" t="str">
        <f>+'X-Ray'!B99</f>
        <v>BHC FAIRFAX HOSPITAL</v>
      </c>
      <c r="D104" s="2">
        <f>ROUND(+'X-Ray'!I99,0)</f>
        <v>0</v>
      </c>
      <c r="E104" s="2">
        <f>ROUND(+'X-Ray'!F99,0)</f>
        <v>0</v>
      </c>
      <c r="F104" s="7">
        <f t="shared" si="3"/>
      </c>
      <c r="G104" s="2">
        <f>ROUND(+'X-Ray'!I199,0)</f>
        <v>0</v>
      </c>
      <c r="H104" s="2">
        <f>ROUND(+'X-Ray'!F199,0)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+'X-Ray'!A100</f>
        <v>915</v>
      </c>
      <c r="C105" t="str">
        <f>+'X-Ray'!B100</f>
        <v>LOURDES COUNSELING CENTER</v>
      </c>
      <c r="D105" s="2">
        <f>ROUND(+'X-Ray'!I100,0)</f>
        <v>0</v>
      </c>
      <c r="E105" s="2">
        <f>ROUND(+'X-Ray'!F100,0)</f>
        <v>0</v>
      </c>
      <c r="F105" s="7">
        <f t="shared" si="3"/>
      </c>
      <c r="G105" s="2">
        <f>ROUND(+'X-Ray'!I200,0)</f>
        <v>0</v>
      </c>
      <c r="H105" s="2">
        <f>ROUND(+'X-Ray'!F200,0)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+'X-Ray'!A101</f>
        <v>919</v>
      </c>
      <c r="C106" t="str">
        <f>+'X-Ray'!B101</f>
        <v>NAVOS</v>
      </c>
      <c r="D106" s="2">
        <f>ROUND(+'X-Ray'!I101,0)</f>
        <v>0</v>
      </c>
      <c r="E106" s="2">
        <f>ROUND(+'X-Ray'!F101,0)</f>
        <v>0</v>
      </c>
      <c r="F106" s="7">
        <f t="shared" si="3"/>
      </c>
      <c r="G106" s="2">
        <f>ROUND(+'X-Ray'!I201,0)</f>
        <v>0</v>
      </c>
      <c r="H106" s="2">
        <f>ROUND(+'X-Ray'!F201,0)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875" style="0" bestFit="1" customWidth="1"/>
    <col min="5" max="5" width="9.875" style="0" bestFit="1" customWidth="1"/>
    <col min="6" max="6" width="6.875" style="0" bestFit="1" customWidth="1"/>
    <col min="7" max="7" width="10.875" style="0" bestFit="1" customWidth="1"/>
    <col min="8" max="8" width="9.875" style="0" bestFit="1" customWidth="1"/>
    <col min="9" max="9" width="6.875" style="0" bestFit="1" customWidth="1"/>
    <col min="10" max="10" width="2.625" style="0" customWidth="1"/>
    <col min="11" max="11" width="8.125" style="0" bestFit="1" customWidth="1"/>
  </cols>
  <sheetData>
    <row r="1" spans="1:10" ht="12">
      <c r="A1" s="4" t="s">
        <v>14</v>
      </c>
      <c r="B1" s="5"/>
      <c r="C1" s="5"/>
      <c r="D1" s="5"/>
      <c r="E1" s="5"/>
      <c r="F1" s="5"/>
      <c r="G1" s="5"/>
      <c r="H1" s="5"/>
      <c r="I1" s="5"/>
      <c r="J1" s="5"/>
    </row>
    <row r="2" spans="1:11" ht="1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ht="12">
      <c r="A3" s="5"/>
      <c r="B3" s="5"/>
      <c r="C3" s="5"/>
      <c r="D3" s="5"/>
      <c r="E3" s="5"/>
      <c r="F3" s="4"/>
      <c r="G3" s="5"/>
      <c r="H3" s="5"/>
      <c r="I3" s="5"/>
      <c r="J3" s="5"/>
      <c r="K3">
        <v>266</v>
      </c>
    </row>
    <row r="4" spans="1:10" ht="1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0" ht="12">
      <c r="A5" s="4" t="s">
        <v>41</v>
      </c>
      <c r="B5" s="5"/>
      <c r="C5" s="5"/>
      <c r="D5" s="5"/>
      <c r="E5" s="5"/>
      <c r="F5" s="5"/>
      <c r="G5" s="5"/>
      <c r="H5" s="5"/>
      <c r="I5" s="5"/>
      <c r="J5" s="5"/>
    </row>
    <row r="7" spans="5:9" ht="12">
      <c r="E7" s="14">
        <f>ROUND(+'X-Ray'!D5,0)</f>
        <v>2008</v>
      </c>
      <c r="F7" s="3">
        <f>+E7</f>
        <v>2008</v>
      </c>
      <c r="G7" s="3"/>
      <c r="H7" s="1">
        <f>+F7+1</f>
        <v>2009</v>
      </c>
      <c r="I7" s="3">
        <f>+H7</f>
        <v>2009</v>
      </c>
    </row>
    <row r="8" spans="1:11" ht="12">
      <c r="A8" s="3"/>
      <c r="B8" s="3"/>
      <c r="C8" s="3"/>
      <c r="D8" s="1"/>
      <c r="F8" s="1" t="s">
        <v>2</v>
      </c>
      <c r="G8" s="1"/>
      <c r="I8" s="1" t="s">
        <v>2</v>
      </c>
      <c r="J8" s="1"/>
      <c r="K8" s="3" t="s">
        <v>67</v>
      </c>
    </row>
    <row r="9" spans="1:11" ht="12">
      <c r="A9" s="3"/>
      <c r="B9" s="3" t="s">
        <v>31</v>
      </c>
      <c r="C9" s="3" t="s">
        <v>32</v>
      </c>
      <c r="D9" s="1" t="s">
        <v>15</v>
      </c>
      <c r="E9" s="1" t="s">
        <v>4</v>
      </c>
      <c r="F9" s="1" t="s">
        <v>4</v>
      </c>
      <c r="G9" s="1" t="s">
        <v>15</v>
      </c>
      <c r="H9" s="1" t="s">
        <v>4</v>
      </c>
      <c r="I9" s="1" t="s">
        <v>4</v>
      </c>
      <c r="J9" s="1"/>
      <c r="K9" s="3" t="s">
        <v>68</v>
      </c>
    </row>
    <row r="10" spans="2:11" ht="12">
      <c r="B10">
        <f>+'X-Ray'!A5</f>
        <v>1</v>
      </c>
      <c r="C10" t="str">
        <f>+'X-Ray'!B5</f>
        <v>SWEDISH HEALTH SERVICES</v>
      </c>
      <c r="D10" s="2">
        <f>ROUND(+'X-Ray'!J5,0)</f>
        <v>1882213</v>
      </c>
      <c r="E10" s="2">
        <f>ROUND(+'X-Ray'!F5,0)</f>
        <v>554810</v>
      </c>
      <c r="F10" s="7">
        <f>IF(D10=0,"",IF(E10=0,"",ROUND(D10/E10,2)))</f>
        <v>3.39</v>
      </c>
      <c r="G10" s="2">
        <f>ROUND(+'X-Ray'!J105,0)</f>
        <v>1855719</v>
      </c>
      <c r="H10" s="2">
        <f>ROUND(+'X-Ray'!F105,0)</f>
        <v>502037</v>
      </c>
      <c r="I10" s="7">
        <f>IF(G10=0,"",IF(H10=0,"",ROUND(G10/H10,2)))</f>
        <v>3.7</v>
      </c>
      <c r="J10" s="7"/>
      <c r="K10" s="8">
        <f>IF(D10=0,"",IF(E10=0,"",IF(G10=0,"",IF(H10=0,"",ROUND(I10/F10-1,4)))))</f>
        <v>0.0914</v>
      </c>
    </row>
    <row r="11" spans="2:11" ht="12">
      <c r="B11">
        <f>+'X-Ray'!A6</f>
        <v>3</v>
      </c>
      <c r="C11" t="str">
        <f>+'X-Ray'!B6</f>
        <v>SWEDISH MEDICAL CENTER CHERRY HILL</v>
      </c>
      <c r="D11" s="2">
        <f>ROUND(+'X-Ray'!J6,0)</f>
        <v>3678313</v>
      </c>
      <c r="E11" s="2">
        <f>ROUND(+'X-Ray'!F6,0)</f>
        <v>703539</v>
      </c>
      <c r="F11" s="7">
        <f aca="true" t="shared" si="0" ref="F11:F74">IF(D11=0,"",IF(E11=0,"",ROUND(D11/E11,2)))</f>
        <v>5.23</v>
      </c>
      <c r="G11" s="2">
        <f>ROUND(+'X-Ray'!J106,0)</f>
        <v>3734052</v>
      </c>
      <c r="H11" s="2">
        <f>ROUND(+'X-Ray'!F106,0)</f>
        <v>732809</v>
      </c>
      <c r="I11" s="7">
        <f aca="true" t="shared" si="1" ref="I11:I74">IF(G11=0,"",IF(H11=0,"",ROUND(G11/H11,2)))</f>
        <v>5.1</v>
      </c>
      <c r="J11" s="7"/>
      <c r="K11" s="8">
        <f aca="true" t="shared" si="2" ref="K11:K74">IF(D11=0,"",IF(E11=0,"",IF(G11=0,"",IF(H11=0,"",ROUND(I11/F11-1,4)))))</f>
        <v>-0.0249</v>
      </c>
    </row>
    <row r="12" spans="2:11" ht="12">
      <c r="B12">
        <f>+'X-Ray'!A7</f>
        <v>8</v>
      </c>
      <c r="C12" t="str">
        <f>+'X-Ray'!B7</f>
        <v>KLICKITAT VALLEY HOSPITAL</v>
      </c>
      <c r="D12" s="2">
        <f>ROUND(+'X-Ray'!J7,0)</f>
        <v>14229</v>
      </c>
      <c r="E12" s="2">
        <f>ROUND(+'X-Ray'!F7,0)</f>
        <v>4545</v>
      </c>
      <c r="F12" s="7">
        <f t="shared" si="0"/>
        <v>3.13</v>
      </c>
      <c r="G12" s="2">
        <f>ROUND(+'X-Ray'!J107,0)</f>
        <v>10200</v>
      </c>
      <c r="H12" s="2">
        <f>ROUND(+'X-Ray'!F107,0)</f>
        <v>4431</v>
      </c>
      <c r="I12" s="7">
        <f t="shared" si="1"/>
        <v>2.3</v>
      </c>
      <c r="J12" s="7"/>
      <c r="K12" s="8">
        <f t="shared" si="2"/>
        <v>-0.2652</v>
      </c>
    </row>
    <row r="13" spans="2:11" ht="12">
      <c r="B13">
        <f>+'X-Ray'!A8</f>
        <v>10</v>
      </c>
      <c r="C13" t="str">
        <f>+'X-Ray'!B8</f>
        <v>VIRGINIA MASON MEDICAL CENTER</v>
      </c>
      <c r="D13" s="2">
        <f>ROUND(+'X-Ray'!J8,0)</f>
        <v>3923036</v>
      </c>
      <c r="E13" s="2">
        <f>ROUND(+'X-Ray'!F8,0)</f>
        <v>175902</v>
      </c>
      <c r="F13" s="7">
        <f t="shared" si="0"/>
        <v>22.3</v>
      </c>
      <c r="G13" s="2">
        <f>ROUND(+'X-Ray'!J108,0)</f>
        <v>3872771</v>
      </c>
      <c r="H13" s="2">
        <f>ROUND(+'X-Ray'!F108,0)</f>
        <v>183371</v>
      </c>
      <c r="I13" s="7">
        <f t="shared" si="1"/>
        <v>21.12</v>
      </c>
      <c r="J13" s="7"/>
      <c r="K13" s="8">
        <f t="shared" si="2"/>
        <v>-0.0529</v>
      </c>
    </row>
    <row r="14" spans="2:11" ht="12">
      <c r="B14">
        <f>+'X-Ray'!A9</f>
        <v>14</v>
      </c>
      <c r="C14" t="str">
        <f>+'X-Ray'!B9</f>
        <v>SEATTLE CHILDRENS HOSPITAL</v>
      </c>
      <c r="D14" s="2">
        <f>ROUND(+'X-Ray'!J9,0)</f>
        <v>3138901</v>
      </c>
      <c r="E14" s="2">
        <f>ROUND(+'X-Ray'!F9,0)</f>
        <v>72645</v>
      </c>
      <c r="F14" s="7">
        <f t="shared" si="0"/>
        <v>43.21</v>
      </c>
      <c r="G14" s="2">
        <f>ROUND(+'X-Ray'!J109,0)</f>
        <v>2517400</v>
      </c>
      <c r="H14" s="2">
        <f>ROUND(+'X-Ray'!F109,0)</f>
        <v>76529</v>
      </c>
      <c r="I14" s="7">
        <f t="shared" si="1"/>
        <v>32.89</v>
      </c>
      <c r="J14" s="7"/>
      <c r="K14" s="8">
        <f t="shared" si="2"/>
        <v>-0.2388</v>
      </c>
    </row>
    <row r="15" spans="2:11" ht="12">
      <c r="B15">
        <f>+'X-Ray'!A10</f>
        <v>20</v>
      </c>
      <c r="C15" t="str">
        <f>+'X-Ray'!B10</f>
        <v>GROUP HEALTH CENTRAL</v>
      </c>
      <c r="D15" s="2">
        <f>ROUND(+'X-Ray'!J10,0)</f>
        <v>1419748</v>
      </c>
      <c r="E15" s="2">
        <f>ROUND(+'X-Ray'!F10,0)</f>
        <v>5538</v>
      </c>
      <c r="F15" s="7">
        <f t="shared" si="0"/>
        <v>256.36</v>
      </c>
      <c r="G15" s="2">
        <f>ROUND(+'X-Ray'!J110,0)</f>
        <v>0</v>
      </c>
      <c r="H15" s="2">
        <f>ROUND(+'X-Ray'!F110,0)</f>
        <v>0</v>
      </c>
      <c r="I15" s="7">
        <f t="shared" si="1"/>
      </c>
      <c r="J15" s="7"/>
      <c r="K15" s="8">
        <f t="shared" si="2"/>
      </c>
    </row>
    <row r="16" spans="2:11" ht="12">
      <c r="B16">
        <f>+'X-Ray'!A11</f>
        <v>21</v>
      </c>
      <c r="C16" t="str">
        <f>+'X-Ray'!B11</f>
        <v>NEWPORT COMMUNITY HOSPITAL</v>
      </c>
      <c r="D16" s="2">
        <f>ROUND(+'X-Ray'!J11,0)</f>
        <v>21372</v>
      </c>
      <c r="E16" s="2">
        <f>ROUND(+'X-Ray'!F11,0)</f>
        <v>16990</v>
      </c>
      <c r="F16" s="7">
        <f t="shared" si="0"/>
        <v>1.26</v>
      </c>
      <c r="G16" s="2">
        <f>ROUND(+'X-Ray'!J111,0)</f>
        <v>14570</v>
      </c>
      <c r="H16" s="2">
        <f>ROUND(+'X-Ray'!F111,0)</f>
        <v>12599</v>
      </c>
      <c r="I16" s="7">
        <f t="shared" si="1"/>
        <v>1.16</v>
      </c>
      <c r="J16" s="7"/>
      <c r="K16" s="8">
        <f t="shared" si="2"/>
        <v>-0.0794</v>
      </c>
    </row>
    <row r="17" spans="2:11" ht="12">
      <c r="B17">
        <f>+'X-Ray'!A12</f>
        <v>22</v>
      </c>
      <c r="C17" t="str">
        <f>+'X-Ray'!B12</f>
        <v>LOURDES MEDICAL CENTER</v>
      </c>
      <c r="D17" s="2">
        <f>ROUND(+'X-Ray'!J12,0)</f>
        <v>130791</v>
      </c>
      <c r="E17" s="2">
        <f>ROUND(+'X-Ray'!F12,0)</f>
        <v>37947</v>
      </c>
      <c r="F17" s="7">
        <f t="shared" si="0"/>
        <v>3.45</v>
      </c>
      <c r="G17" s="2">
        <f>ROUND(+'X-Ray'!J112,0)</f>
        <v>77421</v>
      </c>
      <c r="H17" s="2">
        <f>ROUND(+'X-Ray'!F112,0)</f>
        <v>52987</v>
      </c>
      <c r="I17" s="7">
        <f t="shared" si="1"/>
        <v>1.46</v>
      </c>
      <c r="J17" s="7"/>
      <c r="K17" s="8">
        <f t="shared" si="2"/>
        <v>-0.5768</v>
      </c>
    </row>
    <row r="18" spans="2:11" ht="12">
      <c r="B18">
        <f>+'X-Ray'!A13</f>
        <v>23</v>
      </c>
      <c r="C18" t="str">
        <f>+'X-Ray'!B13</f>
        <v>OKANOGAN-DOUGLAS DISTRICT HOSPITAL</v>
      </c>
      <c r="D18" s="2">
        <f>ROUND(+'X-Ray'!J13,0)</f>
        <v>12123</v>
      </c>
      <c r="E18" s="2">
        <f>ROUND(+'X-Ray'!F13,0)</f>
        <v>6321</v>
      </c>
      <c r="F18" s="7">
        <f t="shared" si="0"/>
        <v>1.92</v>
      </c>
      <c r="G18" s="2">
        <f>ROUND(+'X-Ray'!J113,0)</f>
        <v>10701</v>
      </c>
      <c r="H18" s="2">
        <f>ROUND(+'X-Ray'!F113,0)</f>
        <v>5784</v>
      </c>
      <c r="I18" s="7">
        <f t="shared" si="1"/>
        <v>1.85</v>
      </c>
      <c r="J18" s="7"/>
      <c r="K18" s="8">
        <f t="shared" si="2"/>
        <v>-0.0365</v>
      </c>
    </row>
    <row r="19" spans="2:11" ht="12">
      <c r="B19">
        <f>+'X-Ray'!A14</f>
        <v>26</v>
      </c>
      <c r="C19" t="str">
        <f>+'X-Ray'!B14</f>
        <v>PEACEHEALTH SAINT JOHN MEDICAL CENTER</v>
      </c>
      <c r="D19" s="2">
        <f>ROUND(+'X-Ray'!J14,0)</f>
        <v>1942727</v>
      </c>
      <c r="E19" s="2">
        <f>ROUND(+'X-Ray'!F14,0)</f>
        <v>271336</v>
      </c>
      <c r="F19" s="7">
        <f t="shared" si="0"/>
        <v>7.16</v>
      </c>
      <c r="G19" s="2">
        <f>ROUND(+'X-Ray'!J114,0)</f>
        <v>1605750</v>
      </c>
      <c r="H19" s="2">
        <f>ROUND(+'X-Ray'!F114,0)</f>
        <v>172702</v>
      </c>
      <c r="I19" s="7">
        <f t="shared" si="1"/>
        <v>9.3</v>
      </c>
      <c r="J19" s="7"/>
      <c r="K19" s="8">
        <f t="shared" si="2"/>
        <v>0.2989</v>
      </c>
    </row>
    <row r="20" spans="2:11" ht="12">
      <c r="B20">
        <f>+'X-Ray'!A15</f>
        <v>29</v>
      </c>
      <c r="C20" t="str">
        <f>+'X-Ray'!B15</f>
        <v>HARBORVIEW MEDICAL CENTER</v>
      </c>
      <c r="D20" s="2">
        <f>ROUND(+'X-Ray'!J15,0)</f>
        <v>5892390</v>
      </c>
      <c r="E20" s="2">
        <f>ROUND(+'X-Ray'!F15,0)</f>
        <v>364560</v>
      </c>
      <c r="F20" s="7">
        <f t="shared" si="0"/>
        <v>16.16</v>
      </c>
      <c r="G20" s="2">
        <f>ROUND(+'X-Ray'!J115,0)</f>
        <v>6153040</v>
      </c>
      <c r="H20" s="2">
        <f>ROUND(+'X-Ray'!F115,0)</f>
        <v>332150</v>
      </c>
      <c r="I20" s="7">
        <f t="shared" si="1"/>
        <v>18.52</v>
      </c>
      <c r="J20" s="7"/>
      <c r="K20" s="8">
        <f t="shared" si="2"/>
        <v>0.146</v>
      </c>
    </row>
    <row r="21" spans="2:11" ht="12">
      <c r="B21">
        <f>+'X-Ray'!A16</f>
        <v>32</v>
      </c>
      <c r="C21" t="str">
        <f>+'X-Ray'!B16</f>
        <v>SAINT JOSEPH MEDICAL CENTER</v>
      </c>
      <c r="D21" s="2">
        <f>ROUND(+'X-Ray'!J16,0)</f>
        <v>1721540</v>
      </c>
      <c r="E21" s="2">
        <f>ROUND(+'X-Ray'!F16,0)</f>
        <v>275260</v>
      </c>
      <c r="F21" s="7">
        <f t="shared" si="0"/>
        <v>6.25</v>
      </c>
      <c r="G21" s="2">
        <f>ROUND(+'X-Ray'!J116,0)</f>
        <v>4160449</v>
      </c>
      <c r="H21" s="2">
        <f>ROUND(+'X-Ray'!F116,0)</f>
        <v>326279</v>
      </c>
      <c r="I21" s="7">
        <f t="shared" si="1"/>
        <v>12.75</v>
      </c>
      <c r="J21" s="7"/>
      <c r="K21" s="8">
        <f t="shared" si="2"/>
        <v>1.04</v>
      </c>
    </row>
    <row r="22" spans="2:11" ht="12">
      <c r="B22">
        <f>+'X-Ray'!A17</f>
        <v>35</v>
      </c>
      <c r="C22" t="str">
        <f>+'X-Ray'!B17</f>
        <v>ENUMCLAW REGIONAL HOSPITAL</v>
      </c>
      <c r="D22" s="2">
        <f>ROUND(+'X-Ray'!J17,0)</f>
        <v>164182</v>
      </c>
      <c r="E22" s="2">
        <f>ROUND(+'X-Ray'!F17,0)</f>
        <v>20816</v>
      </c>
      <c r="F22" s="7">
        <f t="shared" si="0"/>
        <v>7.89</v>
      </c>
      <c r="G22" s="2">
        <f>ROUND(+'X-Ray'!J117,0)</f>
        <v>106758</v>
      </c>
      <c r="H22" s="2">
        <f>ROUND(+'X-Ray'!F117,0)</f>
        <v>21100</v>
      </c>
      <c r="I22" s="7">
        <f t="shared" si="1"/>
        <v>5.06</v>
      </c>
      <c r="J22" s="7"/>
      <c r="K22" s="8">
        <f t="shared" si="2"/>
        <v>-0.3587</v>
      </c>
    </row>
    <row r="23" spans="2:11" ht="12">
      <c r="B23">
        <f>+'X-Ray'!A18</f>
        <v>37</v>
      </c>
      <c r="C23" t="str">
        <f>+'X-Ray'!B18</f>
        <v>DEACONESS MEDICAL CENTER</v>
      </c>
      <c r="D23" s="2">
        <f>ROUND(+'X-Ray'!J18,0)</f>
        <v>133278</v>
      </c>
      <c r="E23" s="2">
        <f>ROUND(+'X-Ray'!F18,0)</f>
        <v>57432</v>
      </c>
      <c r="F23" s="7">
        <f t="shared" si="0"/>
        <v>2.32</v>
      </c>
      <c r="G23" s="2">
        <f>ROUND(+'X-Ray'!J118,0)</f>
        <v>88516</v>
      </c>
      <c r="H23" s="2">
        <f>ROUND(+'X-Ray'!F118,0)</f>
        <v>55059</v>
      </c>
      <c r="I23" s="7">
        <f t="shared" si="1"/>
        <v>1.61</v>
      </c>
      <c r="J23" s="7"/>
      <c r="K23" s="8">
        <f t="shared" si="2"/>
        <v>-0.306</v>
      </c>
    </row>
    <row r="24" spans="2:11" ht="12">
      <c r="B24">
        <f>+'X-Ray'!A19</f>
        <v>38</v>
      </c>
      <c r="C24" t="str">
        <f>+'X-Ray'!B19</f>
        <v>OLYMPIC MEDICAL CENTER</v>
      </c>
      <c r="D24" s="2">
        <f>ROUND(+'X-Ray'!J19,0)</f>
        <v>267043</v>
      </c>
      <c r="E24" s="2">
        <f>ROUND(+'X-Ray'!F19,0)</f>
        <v>43976</v>
      </c>
      <c r="F24" s="7">
        <f t="shared" si="0"/>
        <v>6.07</v>
      </c>
      <c r="G24" s="2">
        <f>ROUND(+'X-Ray'!J119,0)</f>
        <v>200073</v>
      </c>
      <c r="H24" s="2">
        <f>ROUND(+'X-Ray'!F119,0)</f>
        <v>18083</v>
      </c>
      <c r="I24" s="7">
        <f t="shared" si="1"/>
        <v>11.06</v>
      </c>
      <c r="J24" s="7"/>
      <c r="K24" s="8">
        <f t="shared" si="2"/>
        <v>0.8221</v>
      </c>
    </row>
    <row r="25" spans="2:11" ht="12">
      <c r="B25">
        <f>+'X-Ray'!A20</f>
        <v>39</v>
      </c>
      <c r="C25" t="str">
        <f>+'X-Ray'!B20</f>
        <v>KENNEWICK GENERAL HOSPITAL</v>
      </c>
      <c r="D25" s="2">
        <f>ROUND(+'X-Ray'!J20,0)</f>
        <v>766295</v>
      </c>
      <c r="E25" s="2">
        <f>ROUND(+'X-Ray'!F20,0)</f>
        <v>52100</v>
      </c>
      <c r="F25" s="7">
        <f t="shared" si="0"/>
        <v>14.71</v>
      </c>
      <c r="G25" s="2">
        <f>ROUND(+'X-Ray'!J120,0)</f>
        <v>1064045</v>
      </c>
      <c r="H25" s="2">
        <f>ROUND(+'X-Ray'!F120,0)</f>
        <v>53839</v>
      </c>
      <c r="I25" s="7">
        <f t="shared" si="1"/>
        <v>19.76</v>
      </c>
      <c r="J25" s="7"/>
      <c r="K25" s="8">
        <f t="shared" si="2"/>
        <v>0.3433</v>
      </c>
    </row>
    <row r="26" spans="2:11" ht="12">
      <c r="B26">
        <f>+'X-Ray'!A21</f>
        <v>43</v>
      </c>
      <c r="C26" t="str">
        <f>+'X-Ray'!B21</f>
        <v>WALLA WALLA GENERAL HOSPITAL</v>
      </c>
      <c r="D26" s="2">
        <f>ROUND(+'X-Ray'!J21,0)</f>
        <v>138990</v>
      </c>
      <c r="E26" s="2">
        <f>ROUND(+'X-Ray'!F21,0)</f>
        <v>120864</v>
      </c>
      <c r="F26" s="7">
        <f t="shared" si="0"/>
        <v>1.15</v>
      </c>
      <c r="G26" s="2">
        <f>ROUND(+'X-Ray'!J121,0)</f>
        <v>163814</v>
      </c>
      <c r="H26" s="2">
        <f>ROUND(+'X-Ray'!F121,0)</f>
        <v>122056</v>
      </c>
      <c r="I26" s="7">
        <f t="shared" si="1"/>
        <v>1.34</v>
      </c>
      <c r="J26" s="7"/>
      <c r="K26" s="8">
        <f t="shared" si="2"/>
        <v>0.1652</v>
      </c>
    </row>
    <row r="27" spans="2:11" ht="12">
      <c r="B27">
        <f>+'X-Ray'!A22</f>
        <v>45</v>
      </c>
      <c r="C27" t="str">
        <f>+'X-Ray'!B22</f>
        <v>COLUMBIA BASIN HOSPITAL</v>
      </c>
      <c r="D27" s="2">
        <f>ROUND(+'X-Ray'!J22,0)</f>
        <v>30886</v>
      </c>
      <c r="E27" s="2">
        <f>ROUND(+'X-Ray'!F22,0)</f>
        <v>6878</v>
      </c>
      <c r="F27" s="7">
        <f t="shared" si="0"/>
        <v>4.49</v>
      </c>
      <c r="G27" s="2">
        <f>ROUND(+'X-Ray'!J122,0)</f>
        <v>21087</v>
      </c>
      <c r="H27" s="2">
        <f>ROUND(+'X-Ray'!F122,0)</f>
        <v>7826</v>
      </c>
      <c r="I27" s="7">
        <f t="shared" si="1"/>
        <v>2.69</v>
      </c>
      <c r="J27" s="7"/>
      <c r="K27" s="8">
        <f t="shared" si="2"/>
        <v>-0.4009</v>
      </c>
    </row>
    <row r="28" spans="2:11" ht="12">
      <c r="B28">
        <f>+'X-Ray'!A23</f>
        <v>46</v>
      </c>
      <c r="C28" t="str">
        <f>+'X-Ray'!B23</f>
        <v>PROSSER MEMORIAL HOSPITAL</v>
      </c>
      <c r="D28" s="2">
        <f>ROUND(+'X-Ray'!J23,0)</f>
        <v>84304</v>
      </c>
      <c r="E28" s="2">
        <f>ROUND(+'X-Ray'!F23,0)</f>
        <v>33665</v>
      </c>
      <c r="F28" s="7">
        <f t="shared" si="0"/>
        <v>2.5</v>
      </c>
      <c r="G28" s="2">
        <f>ROUND(+'X-Ray'!J123,0)</f>
        <v>82306</v>
      </c>
      <c r="H28" s="2">
        <f>ROUND(+'X-Ray'!F123,0)</f>
        <v>30771</v>
      </c>
      <c r="I28" s="7">
        <f t="shared" si="1"/>
        <v>2.67</v>
      </c>
      <c r="J28" s="7"/>
      <c r="K28" s="8">
        <f t="shared" si="2"/>
        <v>0.068</v>
      </c>
    </row>
    <row r="29" spans="2:11" ht="12">
      <c r="B29">
        <f>+'X-Ray'!A24</f>
        <v>50</v>
      </c>
      <c r="C29" t="str">
        <f>+'X-Ray'!B24</f>
        <v>PROVIDENCE SAINT MARY MEDICAL CENTER</v>
      </c>
      <c r="D29" s="2">
        <f>ROUND(+'X-Ray'!J24,0)</f>
        <v>120233</v>
      </c>
      <c r="E29" s="2">
        <f>ROUND(+'X-Ray'!F24,0)</f>
        <v>28935</v>
      </c>
      <c r="F29" s="7">
        <f t="shared" si="0"/>
        <v>4.16</v>
      </c>
      <c r="G29" s="2">
        <f>ROUND(+'X-Ray'!J124,0)</f>
        <v>210980</v>
      </c>
      <c r="H29" s="2">
        <f>ROUND(+'X-Ray'!F124,0)</f>
        <v>41418</v>
      </c>
      <c r="I29" s="7">
        <f t="shared" si="1"/>
        <v>5.09</v>
      </c>
      <c r="J29" s="7"/>
      <c r="K29" s="8">
        <f t="shared" si="2"/>
        <v>0.2236</v>
      </c>
    </row>
    <row r="30" spans="2:11" ht="12">
      <c r="B30">
        <f>+'X-Ray'!A25</f>
        <v>54</v>
      </c>
      <c r="C30" t="str">
        <f>+'X-Ray'!B25</f>
        <v>FORKS COMMUNITY HOSPITAL</v>
      </c>
      <c r="D30" s="2">
        <f>ROUND(+'X-Ray'!J25,0)</f>
        <v>11113</v>
      </c>
      <c r="E30" s="2">
        <f>ROUND(+'X-Ray'!F25,0)</f>
        <v>6074</v>
      </c>
      <c r="F30" s="7">
        <f t="shared" si="0"/>
        <v>1.83</v>
      </c>
      <c r="G30" s="2">
        <f>ROUND(+'X-Ray'!J125,0)</f>
        <v>6562</v>
      </c>
      <c r="H30" s="2">
        <f>ROUND(+'X-Ray'!F125,0)</f>
        <v>2782</v>
      </c>
      <c r="I30" s="7">
        <f t="shared" si="1"/>
        <v>2.36</v>
      </c>
      <c r="J30" s="7"/>
      <c r="K30" s="8">
        <f t="shared" si="2"/>
        <v>0.2896</v>
      </c>
    </row>
    <row r="31" spans="2:11" ht="12">
      <c r="B31">
        <f>+'X-Ray'!A26</f>
        <v>56</v>
      </c>
      <c r="C31" t="str">
        <f>+'X-Ray'!B26</f>
        <v>WILLAPA HARBOR HOSPITAL</v>
      </c>
      <c r="D31" s="2">
        <f>ROUND(+'X-Ray'!J26,0)</f>
        <v>26610</v>
      </c>
      <c r="E31" s="2">
        <f>ROUND(+'X-Ray'!F26,0)</f>
        <v>6945</v>
      </c>
      <c r="F31" s="7">
        <f t="shared" si="0"/>
        <v>3.83</v>
      </c>
      <c r="G31" s="2">
        <f>ROUND(+'X-Ray'!J126,0)</f>
        <v>25350</v>
      </c>
      <c r="H31" s="2">
        <f>ROUND(+'X-Ray'!F126,0)</f>
        <v>6480</v>
      </c>
      <c r="I31" s="7">
        <f t="shared" si="1"/>
        <v>3.91</v>
      </c>
      <c r="J31" s="7"/>
      <c r="K31" s="8">
        <f t="shared" si="2"/>
        <v>0.0209</v>
      </c>
    </row>
    <row r="32" spans="2:11" ht="12">
      <c r="B32">
        <f>+'X-Ray'!A27</f>
        <v>58</v>
      </c>
      <c r="C32" t="str">
        <f>+'X-Ray'!B27</f>
        <v>YAKIMA VALLEY MEMORIAL HOSPITAL</v>
      </c>
      <c r="D32" s="2">
        <f>ROUND(+'X-Ray'!J27,0)</f>
        <v>170593</v>
      </c>
      <c r="E32" s="2">
        <f>ROUND(+'X-Ray'!F27,0)</f>
        <v>1536238</v>
      </c>
      <c r="F32" s="7">
        <f t="shared" si="0"/>
        <v>0.11</v>
      </c>
      <c r="G32" s="2">
        <f>ROUND(+'X-Ray'!J127,0)</f>
        <v>176973</v>
      </c>
      <c r="H32" s="2">
        <f>ROUND(+'X-Ray'!F127,0)</f>
        <v>1346069</v>
      </c>
      <c r="I32" s="7">
        <f t="shared" si="1"/>
        <v>0.13</v>
      </c>
      <c r="J32" s="7"/>
      <c r="K32" s="8">
        <f t="shared" si="2"/>
        <v>0.1818</v>
      </c>
    </row>
    <row r="33" spans="2:11" ht="12">
      <c r="B33">
        <f>+'X-Ray'!A28</f>
        <v>63</v>
      </c>
      <c r="C33" t="str">
        <f>+'X-Ray'!B28</f>
        <v>GRAYS HARBOR COMMUNITY HOSPITAL</v>
      </c>
      <c r="D33" s="2">
        <f>ROUND(+'X-Ray'!J28,0)</f>
        <v>88861</v>
      </c>
      <c r="E33" s="2">
        <f>ROUND(+'X-Ray'!F28,0)</f>
        <v>74800</v>
      </c>
      <c r="F33" s="7">
        <f t="shared" si="0"/>
        <v>1.19</v>
      </c>
      <c r="G33" s="2">
        <f>ROUND(+'X-Ray'!J128,0)</f>
        <v>133377</v>
      </c>
      <c r="H33" s="2">
        <f>ROUND(+'X-Ray'!F128,0)</f>
        <v>77937</v>
      </c>
      <c r="I33" s="7">
        <f t="shared" si="1"/>
        <v>1.71</v>
      </c>
      <c r="J33" s="7"/>
      <c r="K33" s="8">
        <f t="shared" si="2"/>
        <v>0.437</v>
      </c>
    </row>
    <row r="34" spans="2:11" ht="12">
      <c r="B34">
        <f>+'X-Ray'!A29</f>
        <v>78</v>
      </c>
      <c r="C34" t="str">
        <f>+'X-Ray'!B29</f>
        <v>SAMARITAN HOSPITAL</v>
      </c>
      <c r="D34" s="2">
        <f>ROUND(+'X-Ray'!J29,0)</f>
        <v>44121</v>
      </c>
      <c r="E34" s="2">
        <f>ROUND(+'X-Ray'!F29,0)</f>
        <v>50444</v>
      </c>
      <c r="F34" s="7">
        <f t="shared" si="0"/>
        <v>0.87</v>
      </c>
      <c r="G34" s="2">
        <f>ROUND(+'X-Ray'!J129,0)</f>
        <v>41311</v>
      </c>
      <c r="H34" s="2">
        <f>ROUND(+'X-Ray'!F129,0)</f>
        <v>53185</v>
      </c>
      <c r="I34" s="7">
        <f t="shared" si="1"/>
        <v>0.78</v>
      </c>
      <c r="J34" s="7"/>
      <c r="K34" s="8">
        <f t="shared" si="2"/>
        <v>-0.1034</v>
      </c>
    </row>
    <row r="35" spans="2:11" ht="12">
      <c r="B35">
        <f>+'X-Ray'!A30</f>
        <v>79</v>
      </c>
      <c r="C35" t="str">
        <f>+'X-Ray'!B30</f>
        <v>OCEAN BEACH HOSPITAL</v>
      </c>
      <c r="D35" s="2">
        <f>ROUND(+'X-Ray'!J30,0)</f>
        <v>33705</v>
      </c>
      <c r="E35" s="2">
        <f>ROUND(+'X-Ray'!F30,0)</f>
        <v>0</v>
      </c>
      <c r="F35" s="7">
        <f t="shared" si="0"/>
      </c>
      <c r="G35" s="2">
        <f>ROUND(+'X-Ray'!J130,0)</f>
        <v>25022</v>
      </c>
      <c r="H35" s="2">
        <f>ROUND(+'X-Ray'!F130,0)</f>
        <v>0</v>
      </c>
      <c r="I35" s="7">
        <f t="shared" si="1"/>
      </c>
      <c r="J35" s="7"/>
      <c r="K35" s="8">
        <f t="shared" si="2"/>
      </c>
    </row>
    <row r="36" spans="2:11" ht="12">
      <c r="B36">
        <f>+'X-Ray'!A31</f>
        <v>80</v>
      </c>
      <c r="C36" t="str">
        <f>+'X-Ray'!B31</f>
        <v>ODESSA MEMORIAL HOSPITAL</v>
      </c>
      <c r="D36" s="2">
        <f>ROUND(+'X-Ray'!J31,0)</f>
        <v>1018</v>
      </c>
      <c r="E36" s="2">
        <f>ROUND(+'X-Ray'!F31,0)</f>
        <v>741</v>
      </c>
      <c r="F36" s="7">
        <f t="shared" si="0"/>
        <v>1.37</v>
      </c>
      <c r="G36" s="2">
        <f>ROUND(+'X-Ray'!J131,0)</f>
        <v>2366</v>
      </c>
      <c r="H36" s="2">
        <f>ROUND(+'X-Ray'!F131,0)</f>
        <v>795</v>
      </c>
      <c r="I36" s="7">
        <f t="shared" si="1"/>
        <v>2.98</v>
      </c>
      <c r="J36" s="7"/>
      <c r="K36" s="8">
        <f t="shared" si="2"/>
        <v>1.1752</v>
      </c>
    </row>
    <row r="37" spans="2:11" ht="12">
      <c r="B37">
        <f>+'X-Ray'!A32</f>
        <v>81</v>
      </c>
      <c r="C37" t="str">
        <f>+'X-Ray'!B32</f>
        <v>GOOD SAMARITAN HOSPITAL</v>
      </c>
      <c r="D37" s="2">
        <f>ROUND(+'X-Ray'!J32,0)</f>
        <v>555342</v>
      </c>
      <c r="E37" s="2">
        <f>ROUND(+'X-Ray'!F32,0)</f>
        <v>53837</v>
      </c>
      <c r="F37" s="7">
        <f t="shared" si="0"/>
        <v>10.32</v>
      </c>
      <c r="G37" s="2">
        <f>ROUND(+'X-Ray'!J132,0)</f>
        <v>793449</v>
      </c>
      <c r="H37" s="2">
        <f>ROUND(+'X-Ray'!F132,0)</f>
        <v>71176</v>
      </c>
      <c r="I37" s="7">
        <f t="shared" si="1"/>
        <v>11.15</v>
      </c>
      <c r="J37" s="7"/>
      <c r="K37" s="8">
        <f t="shared" si="2"/>
        <v>0.0804</v>
      </c>
    </row>
    <row r="38" spans="2:11" ht="12">
      <c r="B38">
        <f>+'X-Ray'!A33</f>
        <v>82</v>
      </c>
      <c r="C38" t="str">
        <f>+'X-Ray'!B33</f>
        <v>GARFIELD COUNTY MEMORIAL HOSPITAL</v>
      </c>
      <c r="D38" s="2">
        <f>ROUND(+'X-Ray'!J33,0)</f>
        <v>924</v>
      </c>
      <c r="E38" s="2">
        <f>ROUND(+'X-Ray'!F33,0)</f>
        <v>567</v>
      </c>
      <c r="F38" s="7">
        <f t="shared" si="0"/>
        <v>1.63</v>
      </c>
      <c r="G38" s="2">
        <f>ROUND(+'X-Ray'!J133,0)</f>
        <v>2656</v>
      </c>
      <c r="H38" s="2">
        <f>ROUND(+'X-Ray'!F133,0)</f>
        <v>817</v>
      </c>
      <c r="I38" s="7">
        <f t="shared" si="1"/>
        <v>3.25</v>
      </c>
      <c r="J38" s="7"/>
      <c r="K38" s="8">
        <f t="shared" si="2"/>
        <v>0.9939</v>
      </c>
    </row>
    <row r="39" spans="2:11" ht="12">
      <c r="B39">
        <f>+'X-Ray'!A34</f>
        <v>84</v>
      </c>
      <c r="C39" t="str">
        <f>+'X-Ray'!B34</f>
        <v>PROVIDENCE REGIONAL MEDICAL CENTER EVERETT</v>
      </c>
      <c r="D39" s="2">
        <f>ROUND(+'X-Ray'!J34,0)</f>
        <v>2248741</v>
      </c>
      <c r="E39" s="2">
        <f>ROUND(+'X-Ray'!F34,0)</f>
        <v>52017</v>
      </c>
      <c r="F39" s="7">
        <f t="shared" si="0"/>
        <v>43.23</v>
      </c>
      <c r="G39" s="2">
        <f>ROUND(+'X-Ray'!J134,0)</f>
        <v>665254</v>
      </c>
      <c r="H39" s="2">
        <f>ROUND(+'X-Ray'!F134,0)</f>
        <v>189314</v>
      </c>
      <c r="I39" s="7">
        <f t="shared" si="1"/>
        <v>3.51</v>
      </c>
      <c r="J39" s="7"/>
      <c r="K39" s="8">
        <f t="shared" si="2"/>
        <v>-0.9188</v>
      </c>
    </row>
    <row r="40" spans="2:11" ht="12">
      <c r="B40">
        <f>+'X-Ray'!A35</f>
        <v>85</v>
      </c>
      <c r="C40" t="str">
        <f>+'X-Ray'!B35</f>
        <v>JEFFERSON HEALTHCARE HOSPITAL</v>
      </c>
      <c r="D40" s="2">
        <f>ROUND(+'X-Ray'!J35,0)</f>
        <v>84733</v>
      </c>
      <c r="E40" s="2">
        <f>ROUND(+'X-Ray'!F35,0)</f>
        <v>99827</v>
      </c>
      <c r="F40" s="7">
        <f t="shared" si="0"/>
        <v>0.85</v>
      </c>
      <c r="G40" s="2">
        <f>ROUND(+'X-Ray'!J135,0)</f>
        <v>100846</v>
      </c>
      <c r="H40" s="2">
        <f>ROUND(+'X-Ray'!F135,0)</f>
        <v>96702</v>
      </c>
      <c r="I40" s="7">
        <f t="shared" si="1"/>
        <v>1.04</v>
      </c>
      <c r="J40" s="7"/>
      <c r="K40" s="8">
        <f t="shared" si="2"/>
        <v>0.2235</v>
      </c>
    </row>
    <row r="41" spans="2:11" ht="12">
      <c r="B41">
        <f>+'X-Ray'!A36</f>
        <v>96</v>
      </c>
      <c r="C41" t="str">
        <f>+'X-Ray'!B36</f>
        <v>SKYLINE HOSPITAL</v>
      </c>
      <c r="D41" s="2">
        <f>ROUND(+'X-Ray'!J36,0)</f>
        <v>32011</v>
      </c>
      <c r="E41" s="2">
        <f>ROUND(+'X-Ray'!F36,0)</f>
        <v>24042</v>
      </c>
      <c r="F41" s="7">
        <f t="shared" si="0"/>
        <v>1.33</v>
      </c>
      <c r="G41" s="2">
        <f>ROUND(+'X-Ray'!J136,0)</f>
        <v>51669</v>
      </c>
      <c r="H41" s="2">
        <f>ROUND(+'X-Ray'!F136,0)</f>
        <v>26740</v>
      </c>
      <c r="I41" s="7">
        <f t="shared" si="1"/>
        <v>1.93</v>
      </c>
      <c r="J41" s="7"/>
      <c r="K41" s="8">
        <f t="shared" si="2"/>
        <v>0.4511</v>
      </c>
    </row>
    <row r="42" spans="2:11" ht="12">
      <c r="B42">
        <f>+'X-Ray'!A37</f>
        <v>102</v>
      </c>
      <c r="C42" t="str">
        <f>+'X-Ray'!B37</f>
        <v>YAKIMA REGIONAL MEDICAL AND CARDIAC CENTER</v>
      </c>
      <c r="D42" s="2">
        <f>ROUND(+'X-Ray'!J37,0)</f>
        <v>42795</v>
      </c>
      <c r="E42" s="2">
        <f>ROUND(+'X-Ray'!F37,0)</f>
        <v>28858</v>
      </c>
      <c r="F42" s="7">
        <f t="shared" si="0"/>
        <v>1.48</v>
      </c>
      <c r="G42" s="2">
        <f>ROUND(+'X-Ray'!J137,0)</f>
        <v>28538</v>
      </c>
      <c r="H42" s="2">
        <f>ROUND(+'X-Ray'!F137,0)</f>
        <v>25524</v>
      </c>
      <c r="I42" s="7">
        <f t="shared" si="1"/>
        <v>1.12</v>
      </c>
      <c r="J42" s="7"/>
      <c r="K42" s="8">
        <f t="shared" si="2"/>
        <v>-0.2432</v>
      </c>
    </row>
    <row r="43" spans="2:11" ht="12">
      <c r="B43">
        <f>+'X-Ray'!A38</f>
        <v>104</v>
      </c>
      <c r="C43" t="str">
        <f>+'X-Ray'!B38</f>
        <v>VALLEY GENERAL HOSPITAL</v>
      </c>
      <c r="D43" s="2">
        <f>ROUND(+'X-Ray'!J38,0)</f>
        <v>90780</v>
      </c>
      <c r="E43" s="2">
        <f>ROUND(+'X-Ray'!F38,0)</f>
        <v>32503</v>
      </c>
      <c r="F43" s="7">
        <f t="shared" si="0"/>
        <v>2.79</v>
      </c>
      <c r="G43" s="2">
        <f>ROUND(+'X-Ray'!J138,0)</f>
        <v>114711</v>
      </c>
      <c r="H43" s="2">
        <f>ROUND(+'X-Ray'!F138,0)</f>
        <v>27242</v>
      </c>
      <c r="I43" s="7">
        <f t="shared" si="1"/>
        <v>4.21</v>
      </c>
      <c r="J43" s="7"/>
      <c r="K43" s="8">
        <f t="shared" si="2"/>
        <v>0.509</v>
      </c>
    </row>
    <row r="44" spans="2:11" ht="12">
      <c r="B44">
        <f>+'X-Ray'!A39</f>
        <v>106</v>
      </c>
      <c r="C44" t="str">
        <f>+'X-Ray'!B39</f>
        <v>CASCADE VALLEY HOSPITAL</v>
      </c>
      <c r="D44" s="2">
        <f>ROUND(+'X-Ray'!J39,0)</f>
        <v>126035</v>
      </c>
      <c r="E44" s="2">
        <f>ROUND(+'X-Ray'!F39,0)</f>
        <v>174982</v>
      </c>
      <c r="F44" s="7">
        <f t="shared" si="0"/>
        <v>0.72</v>
      </c>
      <c r="G44" s="2">
        <f>ROUND(+'X-Ray'!J139,0)</f>
        <v>116798</v>
      </c>
      <c r="H44" s="2">
        <f>ROUND(+'X-Ray'!F139,0)</f>
        <v>183750</v>
      </c>
      <c r="I44" s="7">
        <f t="shared" si="1"/>
        <v>0.64</v>
      </c>
      <c r="J44" s="7"/>
      <c r="K44" s="8">
        <f t="shared" si="2"/>
        <v>-0.1111</v>
      </c>
    </row>
    <row r="45" spans="2:11" ht="12">
      <c r="B45">
        <f>+'X-Ray'!A40</f>
        <v>107</v>
      </c>
      <c r="C45" t="str">
        <f>+'X-Ray'!B40</f>
        <v>NORTH VALLEY HOSPITAL</v>
      </c>
      <c r="D45" s="2">
        <f>ROUND(+'X-Ray'!J40,0)</f>
        <v>36638</v>
      </c>
      <c r="E45" s="2">
        <f>ROUND(+'X-Ray'!F40,0)</f>
        <v>16833</v>
      </c>
      <c r="F45" s="7">
        <f t="shared" si="0"/>
        <v>2.18</v>
      </c>
      <c r="G45" s="2">
        <f>ROUND(+'X-Ray'!J140,0)</f>
        <v>41284</v>
      </c>
      <c r="H45" s="2">
        <f>ROUND(+'X-Ray'!F140,0)</f>
        <v>17739</v>
      </c>
      <c r="I45" s="7">
        <f t="shared" si="1"/>
        <v>2.33</v>
      </c>
      <c r="J45" s="7"/>
      <c r="K45" s="8">
        <f t="shared" si="2"/>
        <v>0.0688</v>
      </c>
    </row>
    <row r="46" spans="2:11" ht="12">
      <c r="B46">
        <f>+'X-Ray'!A41</f>
        <v>108</v>
      </c>
      <c r="C46" t="str">
        <f>+'X-Ray'!B41</f>
        <v>TRI-STATE MEMORIAL HOSPITAL</v>
      </c>
      <c r="D46" s="2">
        <f>ROUND(+'X-Ray'!J41,0)</f>
        <v>172885</v>
      </c>
      <c r="E46" s="2">
        <f>ROUND(+'X-Ray'!F41,0)</f>
        <v>203641</v>
      </c>
      <c r="F46" s="7">
        <f t="shared" si="0"/>
        <v>0.85</v>
      </c>
      <c r="G46" s="2">
        <f>ROUND(+'X-Ray'!J141,0)</f>
        <v>0</v>
      </c>
      <c r="H46" s="2">
        <f>ROUND(+'X-Ray'!F141,0)</f>
        <v>0</v>
      </c>
      <c r="I46" s="7">
        <f t="shared" si="1"/>
      </c>
      <c r="J46" s="7"/>
      <c r="K46" s="8">
        <f t="shared" si="2"/>
      </c>
    </row>
    <row r="47" spans="2:11" ht="12">
      <c r="B47">
        <f>+'X-Ray'!A42</f>
        <v>111</v>
      </c>
      <c r="C47" t="str">
        <f>+'X-Ray'!B42</f>
        <v>EAST ADAMS RURAL HOSPITAL</v>
      </c>
      <c r="D47" s="2">
        <f>ROUND(+'X-Ray'!J42,0)</f>
        <v>8386</v>
      </c>
      <c r="E47" s="2">
        <f>ROUND(+'X-Ray'!F42,0)</f>
        <v>10895</v>
      </c>
      <c r="F47" s="7">
        <f t="shared" si="0"/>
        <v>0.77</v>
      </c>
      <c r="G47" s="2">
        <f>ROUND(+'X-Ray'!J142,0)</f>
        <v>22167</v>
      </c>
      <c r="H47" s="2">
        <f>ROUND(+'X-Ray'!F142,0)</f>
        <v>10604</v>
      </c>
      <c r="I47" s="7">
        <f t="shared" si="1"/>
        <v>2.09</v>
      </c>
      <c r="J47" s="7"/>
      <c r="K47" s="8">
        <f t="shared" si="2"/>
        <v>1.7143</v>
      </c>
    </row>
    <row r="48" spans="2:11" ht="12">
      <c r="B48">
        <f>+'X-Ray'!A43</f>
        <v>125</v>
      </c>
      <c r="C48" t="str">
        <f>+'X-Ray'!B43</f>
        <v>OTHELLO COMMUNITY HOSPITAL</v>
      </c>
      <c r="D48" s="2">
        <f>ROUND(+'X-Ray'!J43,0)</f>
        <v>55636</v>
      </c>
      <c r="E48" s="2">
        <f>ROUND(+'X-Ray'!F43,0)</f>
        <v>18612</v>
      </c>
      <c r="F48" s="7">
        <f t="shared" si="0"/>
        <v>2.99</v>
      </c>
      <c r="G48" s="2">
        <f>ROUND(+'X-Ray'!J143,0)</f>
        <v>38869</v>
      </c>
      <c r="H48" s="2">
        <f>ROUND(+'X-Ray'!F143,0)</f>
        <v>32171</v>
      </c>
      <c r="I48" s="7">
        <f t="shared" si="1"/>
        <v>1.21</v>
      </c>
      <c r="J48" s="7"/>
      <c r="K48" s="8">
        <f t="shared" si="2"/>
        <v>-0.5953</v>
      </c>
    </row>
    <row r="49" spans="2:11" ht="12">
      <c r="B49">
        <f>+'X-Ray'!A44</f>
        <v>126</v>
      </c>
      <c r="C49" t="str">
        <f>+'X-Ray'!B44</f>
        <v>HIGHLINE MEDICAL CENTER</v>
      </c>
      <c r="D49" s="2">
        <f>ROUND(+'X-Ray'!J44,0)</f>
        <v>758544</v>
      </c>
      <c r="E49" s="2">
        <f>ROUND(+'X-Ray'!F44,0)</f>
        <v>84396</v>
      </c>
      <c r="F49" s="7">
        <f t="shared" si="0"/>
        <v>8.99</v>
      </c>
      <c r="G49" s="2">
        <f>ROUND(+'X-Ray'!J144,0)</f>
        <v>987612</v>
      </c>
      <c r="H49" s="2">
        <f>ROUND(+'X-Ray'!F144,0)</f>
        <v>85087</v>
      </c>
      <c r="I49" s="7">
        <f t="shared" si="1"/>
        <v>11.61</v>
      </c>
      <c r="J49" s="7"/>
      <c r="K49" s="8">
        <f t="shared" si="2"/>
        <v>0.2914</v>
      </c>
    </row>
    <row r="50" spans="2:11" ht="12">
      <c r="B50">
        <f>+'X-Ray'!A45</f>
        <v>128</v>
      </c>
      <c r="C50" t="str">
        <f>+'X-Ray'!B45</f>
        <v>UNIVERSITY OF WASHINGTON MEDICAL CENTER</v>
      </c>
      <c r="D50" s="2">
        <f>ROUND(+'X-Ray'!J45,0)</f>
        <v>7030158</v>
      </c>
      <c r="E50" s="2">
        <f>ROUND(+'X-Ray'!F45,0)</f>
        <v>415587</v>
      </c>
      <c r="F50" s="7">
        <f t="shared" si="0"/>
        <v>16.92</v>
      </c>
      <c r="G50" s="2">
        <f>ROUND(+'X-Ray'!J145,0)</f>
        <v>7406466</v>
      </c>
      <c r="H50" s="2">
        <f>ROUND(+'X-Ray'!F145,0)</f>
        <v>372553</v>
      </c>
      <c r="I50" s="7">
        <f t="shared" si="1"/>
        <v>19.88</v>
      </c>
      <c r="J50" s="7"/>
      <c r="K50" s="8">
        <f t="shared" si="2"/>
        <v>0.1749</v>
      </c>
    </row>
    <row r="51" spans="2:11" ht="12">
      <c r="B51">
        <f>+'X-Ray'!A46</f>
        <v>129</v>
      </c>
      <c r="C51" t="str">
        <f>+'X-Ray'!B46</f>
        <v>QUINCY VALLEY MEDICAL CENTER</v>
      </c>
      <c r="D51" s="2">
        <f>ROUND(+'X-Ray'!J46,0)</f>
        <v>4814</v>
      </c>
      <c r="E51" s="2">
        <f>ROUND(+'X-Ray'!F46,0)</f>
        <v>3800</v>
      </c>
      <c r="F51" s="7">
        <f t="shared" si="0"/>
        <v>1.27</v>
      </c>
      <c r="G51" s="2">
        <f>ROUND(+'X-Ray'!J146,0)</f>
        <v>3557</v>
      </c>
      <c r="H51" s="2">
        <f>ROUND(+'X-Ray'!F146,0)</f>
        <v>3682</v>
      </c>
      <c r="I51" s="7">
        <f t="shared" si="1"/>
        <v>0.97</v>
      </c>
      <c r="J51" s="7"/>
      <c r="K51" s="8">
        <f t="shared" si="2"/>
        <v>-0.2362</v>
      </c>
    </row>
    <row r="52" spans="2:11" ht="12">
      <c r="B52">
        <f>+'X-Ray'!A47</f>
        <v>130</v>
      </c>
      <c r="C52" t="str">
        <f>+'X-Ray'!B47</f>
        <v>NORTHWEST HOSPITAL &amp; MEDICAL CENTER</v>
      </c>
      <c r="D52" s="2">
        <f>ROUND(+'X-Ray'!J47,0)</f>
        <v>2020839</v>
      </c>
      <c r="E52" s="2">
        <f>ROUND(+'X-Ray'!F47,0)</f>
        <v>92514</v>
      </c>
      <c r="F52" s="7">
        <f t="shared" si="0"/>
        <v>21.84</v>
      </c>
      <c r="G52" s="2">
        <f>ROUND(+'X-Ray'!J147,0)</f>
        <v>2485300</v>
      </c>
      <c r="H52" s="2">
        <f>ROUND(+'X-Ray'!F147,0)</f>
        <v>92270</v>
      </c>
      <c r="I52" s="7">
        <f t="shared" si="1"/>
        <v>26.94</v>
      </c>
      <c r="J52" s="7"/>
      <c r="K52" s="8">
        <f t="shared" si="2"/>
        <v>0.2335</v>
      </c>
    </row>
    <row r="53" spans="2:11" ht="12">
      <c r="B53">
        <f>+'X-Ray'!A48</f>
        <v>131</v>
      </c>
      <c r="C53" t="str">
        <f>+'X-Ray'!B48</f>
        <v>OVERLAKE HOSPITAL MEDICAL CENTER</v>
      </c>
      <c r="D53" s="2">
        <f>ROUND(+'X-Ray'!J48,0)</f>
        <v>140686</v>
      </c>
      <c r="E53" s="2">
        <f>ROUND(+'X-Ray'!F48,0)</f>
        <v>124916</v>
      </c>
      <c r="F53" s="7">
        <f t="shared" si="0"/>
        <v>1.13</v>
      </c>
      <c r="G53" s="2">
        <f>ROUND(+'X-Ray'!J148,0)</f>
        <v>158653</v>
      </c>
      <c r="H53" s="2">
        <f>ROUND(+'X-Ray'!F148,0)</f>
        <v>135985</v>
      </c>
      <c r="I53" s="7">
        <f t="shared" si="1"/>
        <v>1.17</v>
      </c>
      <c r="J53" s="7"/>
      <c r="K53" s="8">
        <f t="shared" si="2"/>
        <v>0.0354</v>
      </c>
    </row>
    <row r="54" spans="2:11" ht="12">
      <c r="B54">
        <f>+'X-Ray'!A49</f>
        <v>132</v>
      </c>
      <c r="C54" t="str">
        <f>+'X-Ray'!B49</f>
        <v>SAINT CLARE HOSPITAL</v>
      </c>
      <c r="D54" s="2">
        <f>ROUND(+'X-Ray'!J49,0)</f>
        <v>254464</v>
      </c>
      <c r="E54" s="2">
        <f>ROUND(+'X-Ray'!F49,0)</f>
        <v>123352</v>
      </c>
      <c r="F54" s="7">
        <f t="shared" si="0"/>
        <v>2.06</v>
      </c>
      <c r="G54" s="2">
        <f>ROUND(+'X-Ray'!J149,0)</f>
        <v>581748</v>
      </c>
      <c r="H54" s="2">
        <f>ROUND(+'X-Ray'!F149,0)</f>
        <v>153341</v>
      </c>
      <c r="I54" s="7">
        <f t="shared" si="1"/>
        <v>3.79</v>
      </c>
      <c r="J54" s="7"/>
      <c r="K54" s="8">
        <f t="shared" si="2"/>
        <v>0.8398</v>
      </c>
    </row>
    <row r="55" spans="2:11" ht="12">
      <c r="B55">
        <f>+'X-Ray'!A50</f>
        <v>134</v>
      </c>
      <c r="C55" t="str">
        <f>+'X-Ray'!B50</f>
        <v>ISLAND HOSPITAL</v>
      </c>
      <c r="D55" s="2">
        <f>ROUND(+'X-Ray'!J50,0)</f>
        <v>76969</v>
      </c>
      <c r="E55" s="2">
        <f>ROUND(+'X-Ray'!F50,0)</f>
        <v>34805</v>
      </c>
      <c r="F55" s="7">
        <f t="shared" si="0"/>
        <v>2.21</v>
      </c>
      <c r="G55" s="2">
        <f>ROUND(+'X-Ray'!J150,0)</f>
        <v>102656</v>
      </c>
      <c r="H55" s="2">
        <f>ROUND(+'X-Ray'!F150,0)</f>
        <v>33646</v>
      </c>
      <c r="I55" s="7">
        <f t="shared" si="1"/>
        <v>3.05</v>
      </c>
      <c r="J55" s="7"/>
      <c r="K55" s="8">
        <f t="shared" si="2"/>
        <v>0.3801</v>
      </c>
    </row>
    <row r="56" spans="2:11" ht="12">
      <c r="B56">
        <f>+'X-Ray'!A51</f>
        <v>137</v>
      </c>
      <c r="C56" t="str">
        <f>+'X-Ray'!B51</f>
        <v>LINCOLN HOSPITAL</v>
      </c>
      <c r="D56" s="2">
        <f>ROUND(+'X-Ray'!J51,0)</f>
        <v>32587</v>
      </c>
      <c r="E56" s="2">
        <f>ROUND(+'X-Ray'!F51,0)</f>
        <v>2503</v>
      </c>
      <c r="F56" s="7">
        <f t="shared" si="0"/>
        <v>13.02</v>
      </c>
      <c r="G56" s="2">
        <f>ROUND(+'X-Ray'!J151,0)</f>
        <v>33159</v>
      </c>
      <c r="H56" s="2">
        <f>ROUND(+'X-Ray'!F151,0)</f>
        <v>0</v>
      </c>
      <c r="I56" s="7">
        <f t="shared" si="1"/>
      </c>
      <c r="J56" s="7"/>
      <c r="K56" s="8">
        <f t="shared" si="2"/>
      </c>
    </row>
    <row r="57" spans="2:11" ht="12">
      <c r="B57">
        <f>+'X-Ray'!A52</f>
        <v>138</v>
      </c>
      <c r="C57" t="str">
        <f>+'X-Ray'!B52</f>
        <v>SWEDISH EDMONDS</v>
      </c>
      <c r="D57" s="2">
        <f>ROUND(+'X-Ray'!J52,0)</f>
        <v>2253114</v>
      </c>
      <c r="E57" s="2">
        <f>ROUND(+'X-Ray'!F52,0)</f>
        <v>31286</v>
      </c>
      <c r="F57" s="7">
        <f t="shared" si="0"/>
        <v>72.02</v>
      </c>
      <c r="G57" s="2">
        <f>ROUND(+'X-Ray'!J152,0)</f>
        <v>2133056</v>
      </c>
      <c r="H57" s="2">
        <f>ROUND(+'X-Ray'!F152,0)</f>
        <v>84457</v>
      </c>
      <c r="I57" s="7">
        <f t="shared" si="1"/>
        <v>25.26</v>
      </c>
      <c r="J57" s="7"/>
      <c r="K57" s="8">
        <f t="shared" si="2"/>
        <v>-0.6493</v>
      </c>
    </row>
    <row r="58" spans="2:11" ht="12">
      <c r="B58">
        <f>+'X-Ray'!A53</f>
        <v>139</v>
      </c>
      <c r="C58" t="str">
        <f>+'X-Ray'!B53</f>
        <v>PROVIDENCE HOLY FAMILY HOSPITAL</v>
      </c>
      <c r="D58" s="2">
        <f>ROUND(+'X-Ray'!J53,0)</f>
        <v>1217058</v>
      </c>
      <c r="E58" s="2">
        <f>ROUND(+'X-Ray'!F53,0)</f>
        <v>220395</v>
      </c>
      <c r="F58" s="7">
        <f t="shared" si="0"/>
        <v>5.52</v>
      </c>
      <c r="G58" s="2">
        <f>ROUND(+'X-Ray'!J153,0)</f>
        <v>1093851</v>
      </c>
      <c r="H58" s="2">
        <f>ROUND(+'X-Ray'!F153,0)</f>
        <v>228795</v>
      </c>
      <c r="I58" s="7">
        <f t="shared" si="1"/>
        <v>4.78</v>
      </c>
      <c r="J58" s="7"/>
      <c r="K58" s="8">
        <f t="shared" si="2"/>
        <v>-0.1341</v>
      </c>
    </row>
    <row r="59" spans="2:11" ht="12">
      <c r="B59">
        <f>+'X-Ray'!A54</f>
        <v>140</v>
      </c>
      <c r="C59" t="str">
        <f>+'X-Ray'!B54</f>
        <v>KITTITAS VALLEY HOSPITAL</v>
      </c>
      <c r="D59" s="2">
        <f>ROUND(+'X-Ray'!J54,0)</f>
        <v>90437</v>
      </c>
      <c r="E59" s="2">
        <f>ROUND(+'X-Ray'!F54,0)</f>
        <v>232151</v>
      </c>
      <c r="F59" s="7">
        <f t="shared" si="0"/>
        <v>0.39</v>
      </c>
      <c r="G59" s="2">
        <f>ROUND(+'X-Ray'!J154,0)</f>
        <v>110999</v>
      </c>
      <c r="H59" s="2">
        <f>ROUND(+'X-Ray'!F154,0)</f>
        <v>252532</v>
      </c>
      <c r="I59" s="7">
        <f t="shared" si="1"/>
        <v>0.44</v>
      </c>
      <c r="J59" s="7"/>
      <c r="K59" s="8">
        <f t="shared" si="2"/>
        <v>0.1282</v>
      </c>
    </row>
    <row r="60" spans="2:11" ht="12">
      <c r="B60">
        <f>+'X-Ray'!A55</f>
        <v>141</v>
      </c>
      <c r="C60" t="str">
        <f>+'X-Ray'!B55</f>
        <v>DAYTON GENERAL HOSPITAL</v>
      </c>
      <c r="D60" s="2">
        <f>ROUND(+'X-Ray'!J55,0)</f>
        <v>3363</v>
      </c>
      <c r="E60" s="2">
        <f>ROUND(+'X-Ray'!F55,0)</f>
        <v>2636</v>
      </c>
      <c r="F60" s="7">
        <f t="shared" si="0"/>
        <v>1.28</v>
      </c>
      <c r="G60" s="2">
        <f>ROUND(+'X-Ray'!J155,0)</f>
        <v>0</v>
      </c>
      <c r="H60" s="2">
        <f>ROUND(+'X-Ray'!F155,0)</f>
        <v>0</v>
      </c>
      <c r="I60" s="7">
        <f t="shared" si="1"/>
      </c>
      <c r="J60" s="7"/>
      <c r="K60" s="8">
        <f t="shared" si="2"/>
      </c>
    </row>
    <row r="61" spans="2:11" ht="12">
      <c r="B61">
        <f>+'X-Ray'!A56</f>
        <v>142</v>
      </c>
      <c r="C61" t="str">
        <f>+'X-Ray'!B56</f>
        <v>HARRISON MEDICAL CENTER</v>
      </c>
      <c r="D61" s="2">
        <f>ROUND(+'X-Ray'!J56,0)</f>
        <v>1274857</v>
      </c>
      <c r="E61" s="2">
        <f>ROUND(+'X-Ray'!F56,0)</f>
        <v>20667081</v>
      </c>
      <c r="F61" s="7">
        <f t="shared" si="0"/>
        <v>0.06</v>
      </c>
      <c r="G61" s="2">
        <f>ROUND(+'X-Ray'!J156,0)</f>
        <v>1257446</v>
      </c>
      <c r="H61" s="2">
        <f>ROUND(+'X-Ray'!F156,0)</f>
        <v>22551095</v>
      </c>
      <c r="I61" s="7">
        <f t="shared" si="1"/>
        <v>0.06</v>
      </c>
      <c r="J61" s="7"/>
      <c r="K61" s="8">
        <f t="shared" si="2"/>
        <v>0</v>
      </c>
    </row>
    <row r="62" spans="2:11" ht="12">
      <c r="B62">
        <f>+'X-Ray'!A57</f>
        <v>145</v>
      </c>
      <c r="C62" t="str">
        <f>+'X-Ray'!B57</f>
        <v>PEACEHEALTH SAINT JOSEPH HOSPITAL</v>
      </c>
      <c r="D62" s="2">
        <f>ROUND(+'X-Ray'!J57,0)</f>
        <v>15413565</v>
      </c>
      <c r="E62" s="2">
        <f>ROUND(+'X-Ray'!F57,0)</f>
        <v>272802</v>
      </c>
      <c r="F62" s="7">
        <f t="shared" si="0"/>
        <v>56.5</v>
      </c>
      <c r="G62" s="2">
        <f>ROUND(+'X-Ray'!J157,0)</f>
        <v>14437628</v>
      </c>
      <c r="H62" s="2">
        <f>ROUND(+'X-Ray'!F157,0)</f>
        <v>258229</v>
      </c>
      <c r="I62" s="7">
        <f t="shared" si="1"/>
        <v>55.91</v>
      </c>
      <c r="J62" s="7"/>
      <c r="K62" s="8">
        <f t="shared" si="2"/>
        <v>-0.0104</v>
      </c>
    </row>
    <row r="63" spans="2:11" ht="12">
      <c r="B63">
        <f>+'X-Ray'!A58</f>
        <v>147</v>
      </c>
      <c r="C63" t="str">
        <f>+'X-Ray'!B58</f>
        <v>MID VALLEY HOSPITAL</v>
      </c>
      <c r="D63" s="2">
        <f>ROUND(+'X-Ray'!J58,0)</f>
        <v>176263</v>
      </c>
      <c r="E63" s="2">
        <f>ROUND(+'X-Ray'!F58,0)</f>
        <v>145223</v>
      </c>
      <c r="F63" s="7">
        <f t="shared" si="0"/>
        <v>1.21</v>
      </c>
      <c r="G63" s="2">
        <f>ROUND(+'X-Ray'!J158,0)</f>
        <v>208453</v>
      </c>
      <c r="H63" s="2">
        <f>ROUND(+'X-Ray'!F158,0)</f>
        <v>22454</v>
      </c>
      <c r="I63" s="7">
        <f t="shared" si="1"/>
        <v>9.28</v>
      </c>
      <c r="J63" s="7"/>
      <c r="K63" s="8">
        <f t="shared" si="2"/>
        <v>6.6694</v>
      </c>
    </row>
    <row r="64" spans="2:11" ht="12">
      <c r="B64">
        <f>+'X-Ray'!A59</f>
        <v>148</v>
      </c>
      <c r="C64" t="str">
        <f>+'X-Ray'!B59</f>
        <v>KINDRED HOSPITAL - SEATTLE</v>
      </c>
      <c r="D64" s="2">
        <f>ROUND(+'X-Ray'!J59,0)</f>
        <v>8681</v>
      </c>
      <c r="E64" s="2">
        <f>ROUND(+'X-Ray'!F59,0)</f>
        <v>1548</v>
      </c>
      <c r="F64" s="7">
        <f t="shared" si="0"/>
        <v>5.61</v>
      </c>
      <c r="G64" s="2">
        <f>ROUND(+'X-Ray'!J159,0)</f>
        <v>6092</v>
      </c>
      <c r="H64" s="2">
        <f>ROUND(+'X-Ray'!F159,0)</f>
        <v>1695</v>
      </c>
      <c r="I64" s="7">
        <f t="shared" si="1"/>
        <v>3.59</v>
      </c>
      <c r="J64" s="7"/>
      <c r="K64" s="8">
        <f t="shared" si="2"/>
        <v>-0.3601</v>
      </c>
    </row>
    <row r="65" spans="2:11" ht="12">
      <c r="B65">
        <f>+'X-Ray'!A60</f>
        <v>150</v>
      </c>
      <c r="C65" t="str">
        <f>+'X-Ray'!B60</f>
        <v>COULEE COMMUNITY HOSPITAL</v>
      </c>
      <c r="D65" s="2">
        <f>ROUND(+'X-Ray'!J60,0)</f>
        <v>44679</v>
      </c>
      <c r="E65" s="2">
        <f>ROUND(+'X-Ray'!F60,0)</f>
        <v>5233</v>
      </c>
      <c r="F65" s="7">
        <f t="shared" si="0"/>
        <v>8.54</v>
      </c>
      <c r="G65" s="2">
        <f>ROUND(+'X-Ray'!J160,0)</f>
        <v>30719</v>
      </c>
      <c r="H65" s="2">
        <f>ROUND(+'X-Ray'!F160,0)</f>
        <v>5283</v>
      </c>
      <c r="I65" s="7">
        <f t="shared" si="1"/>
        <v>5.81</v>
      </c>
      <c r="J65" s="7"/>
      <c r="K65" s="8">
        <f t="shared" si="2"/>
        <v>-0.3197</v>
      </c>
    </row>
    <row r="66" spans="2:11" ht="12">
      <c r="B66">
        <f>+'X-Ray'!A61</f>
        <v>152</v>
      </c>
      <c r="C66" t="str">
        <f>+'X-Ray'!B61</f>
        <v>MASON GENERAL HOSPITAL</v>
      </c>
      <c r="D66" s="2">
        <f>ROUND(+'X-Ray'!J61,0)</f>
        <v>135516</v>
      </c>
      <c r="E66" s="2">
        <f>ROUND(+'X-Ray'!F61,0)</f>
        <v>26286</v>
      </c>
      <c r="F66" s="7">
        <f t="shared" si="0"/>
        <v>5.16</v>
      </c>
      <c r="G66" s="2">
        <f>ROUND(+'X-Ray'!J161,0)</f>
        <v>98772</v>
      </c>
      <c r="H66" s="2">
        <f>ROUND(+'X-Ray'!F161,0)</f>
        <v>23168</v>
      </c>
      <c r="I66" s="7">
        <f t="shared" si="1"/>
        <v>4.26</v>
      </c>
      <c r="J66" s="7"/>
      <c r="K66" s="8">
        <f t="shared" si="2"/>
        <v>-0.1744</v>
      </c>
    </row>
    <row r="67" spans="2:11" ht="12">
      <c r="B67">
        <f>+'X-Ray'!A62</f>
        <v>153</v>
      </c>
      <c r="C67" t="str">
        <f>+'X-Ray'!B62</f>
        <v>WHITMAN HOSPITAL AND MEDICAL CENTER</v>
      </c>
      <c r="D67" s="2">
        <f>ROUND(+'X-Ray'!J62,0)</f>
        <v>101496</v>
      </c>
      <c r="E67" s="2">
        <f>ROUND(+'X-Ray'!F62,0)</f>
        <v>35397</v>
      </c>
      <c r="F67" s="7">
        <f t="shared" si="0"/>
        <v>2.87</v>
      </c>
      <c r="G67" s="2">
        <f>ROUND(+'X-Ray'!J162,0)</f>
        <v>58487</v>
      </c>
      <c r="H67" s="2">
        <f>ROUND(+'X-Ray'!F162,0)</f>
        <v>38725</v>
      </c>
      <c r="I67" s="7">
        <f t="shared" si="1"/>
        <v>1.51</v>
      </c>
      <c r="J67" s="7"/>
      <c r="K67" s="8">
        <f t="shared" si="2"/>
        <v>-0.4739</v>
      </c>
    </row>
    <row r="68" spans="2:11" ht="12">
      <c r="B68">
        <f>+'X-Ray'!A63</f>
        <v>155</v>
      </c>
      <c r="C68" t="str">
        <f>+'X-Ray'!B63</f>
        <v>VALLEY MEDICAL CENTER</v>
      </c>
      <c r="D68" s="2">
        <f>ROUND(+'X-Ray'!J63,0)</f>
        <v>3075646</v>
      </c>
      <c r="E68" s="2">
        <f>ROUND(+'X-Ray'!F63,0)</f>
        <v>258435</v>
      </c>
      <c r="F68" s="7">
        <f t="shared" si="0"/>
        <v>11.9</v>
      </c>
      <c r="G68" s="2">
        <f>ROUND(+'X-Ray'!J163,0)</f>
        <v>3191510</v>
      </c>
      <c r="H68" s="2">
        <f>ROUND(+'X-Ray'!F163,0)</f>
        <v>261775</v>
      </c>
      <c r="I68" s="7">
        <f t="shared" si="1"/>
        <v>12.19</v>
      </c>
      <c r="J68" s="7"/>
      <c r="K68" s="8">
        <f t="shared" si="2"/>
        <v>0.0244</v>
      </c>
    </row>
    <row r="69" spans="2:11" ht="12">
      <c r="B69">
        <f>+'X-Ray'!A64</f>
        <v>156</v>
      </c>
      <c r="C69" t="str">
        <f>+'X-Ray'!B64</f>
        <v>WHIDBEY GENERAL HOSPITAL</v>
      </c>
      <c r="D69" s="2">
        <f>ROUND(+'X-Ray'!J64,0)</f>
        <v>101550</v>
      </c>
      <c r="E69" s="2">
        <f>ROUND(+'X-Ray'!F64,0)</f>
        <v>23502</v>
      </c>
      <c r="F69" s="7">
        <f t="shared" si="0"/>
        <v>4.32</v>
      </c>
      <c r="G69" s="2">
        <f>ROUND(+'X-Ray'!J164,0)</f>
        <v>78895</v>
      </c>
      <c r="H69" s="2">
        <f>ROUND(+'X-Ray'!F164,0)</f>
        <v>23981</v>
      </c>
      <c r="I69" s="7">
        <f t="shared" si="1"/>
        <v>3.29</v>
      </c>
      <c r="J69" s="7"/>
      <c r="K69" s="8">
        <f t="shared" si="2"/>
        <v>-0.2384</v>
      </c>
    </row>
    <row r="70" spans="2:11" ht="12">
      <c r="B70">
        <f>+'X-Ray'!A65</f>
        <v>157</v>
      </c>
      <c r="C70" t="str">
        <f>+'X-Ray'!B65</f>
        <v>SAINT LUKES REHABILIATION INSTITUTE</v>
      </c>
      <c r="D70" s="2">
        <f>ROUND(+'X-Ray'!J65,0)</f>
        <v>0</v>
      </c>
      <c r="E70" s="2">
        <f>ROUND(+'X-Ray'!F65,0)</f>
        <v>0</v>
      </c>
      <c r="F70" s="7">
        <f t="shared" si="0"/>
      </c>
      <c r="G70" s="2">
        <f>ROUND(+'X-Ray'!J165,0)</f>
        <v>0</v>
      </c>
      <c r="H70" s="2">
        <f>ROUND(+'X-Ray'!F165,0)</f>
        <v>0</v>
      </c>
      <c r="I70" s="7">
        <f t="shared" si="1"/>
      </c>
      <c r="J70" s="7"/>
      <c r="K70" s="8">
        <f t="shared" si="2"/>
      </c>
    </row>
    <row r="71" spans="2:11" ht="12">
      <c r="B71">
        <f>+'X-Ray'!A66</f>
        <v>158</v>
      </c>
      <c r="C71" t="str">
        <f>+'X-Ray'!B66</f>
        <v>CASCADE MEDICAL CENTER</v>
      </c>
      <c r="D71" s="2">
        <f>ROUND(+'X-Ray'!J66,0)</f>
        <v>10148</v>
      </c>
      <c r="E71" s="2">
        <f>ROUND(+'X-Ray'!F66,0)</f>
        <v>2814</v>
      </c>
      <c r="F71" s="7">
        <f t="shared" si="0"/>
        <v>3.61</v>
      </c>
      <c r="G71" s="2">
        <f>ROUND(+'X-Ray'!J166,0)</f>
        <v>6776</v>
      </c>
      <c r="H71" s="2">
        <f>ROUND(+'X-Ray'!F166,0)</f>
        <v>2974</v>
      </c>
      <c r="I71" s="7">
        <f t="shared" si="1"/>
        <v>2.28</v>
      </c>
      <c r="J71" s="7"/>
      <c r="K71" s="8">
        <f t="shared" si="2"/>
        <v>-0.3684</v>
      </c>
    </row>
    <row r="72" spans="2:11" ht="12">
      <c r="B72">
        <f>+'X-Ray'!A67</f>
        <v>159</v>
      </c>
      <c r="C72" t="str">
        <f>+'X-Ray'!B67</f>
        <v>PROVIDENCE SAINT PETER HOSPITAL</v>
      </c>
      <c r="D72" s="2">
        <f>ROUND(+'X-Ray'!J67,0)</f>
        <v>2388855</v>
      </c>
      <c r="E72" s="2">
        <f>ROUND(+'X-Ray'!F67,0)</f>
        <v>572595</v>
      </c>
      <c r="F72" s="7">
        <f t="shared" si="0"/>
        <v>4.17</v>
      </c>
      <c r="G72" s="2">
        <f>ROUND(+'X-Ray'!J167,0)</f>
        <v>2873388</v>
      </c>
      <c r="H72" s="2">
        <f>ROUND(+'X-Ray'!F167,0)</f>
        <v>137639</v>
      </c>
      <c r="I72" s="7">
        <f t="shared" si="1"/>
        <v>20.88</v>
      </c>
      <c r="J72" s="7"/>
      <c r="K72" s="8">
        <f t="shared" si="2"/>
        <v>4.0072</v>
      </c>
    </row>
    <row r="73" spans="2:11" ht="12">
      <c r="B73">
        <f>+'X-Ray'!A68</f>
        <v>161</v>
      </c>
      <c r="C73" t="str">
        <f>+'X-Ray'!B68</f>
        <v>KADLEC REGIONAL MEDICAL CENTER</v>
      </c>
      <c r="D73" s="2">
        <f>ROUND(+'X-Ray'!J68,0)</f>
        <v>5430501</v>
      </c>
      <c r="E73" s="2">
        <f>ROUND(+'X-Ray'!F68,0)</f>
        <v>109694</v>
      </c>
      <c r="F73" s="7">
        <f t="shared" si="0"/>
        <v>49.51</v>
      </c>
      <c r="G73" s="2">
        <f>ROUND(+'X-Ray'!J168,0)</f>
        <v>6583291</v>
      </c>
      <c r="H73" s="2">
        <f>ROUND(+'X-Ray'!F168,0)</f>
        <v>111399</v>
      </c>
      <c r="I73" s="7">
        <f t="shared" si="1"/>
        <v>59.1</v>
      </c>
      <c r="J73" s="7"/>
      <c r="K73" s="8">
        <f t="shared" si="2"/>
        <v>0.1937</v>
      </c>
    </row>
    <row r="74" spans="2:11" ht="12">
      <c r="B74">
        <f>+'X-Ray'!A69</f>
        <v>162</v>
      </c>
      <c r="C74" t="str">
        <f>+'X-Ray'!B69</f>
        <v>PROVIDENCE SACRED HEART MEDICAL CENTER</v>
      </c>
      <c r="D74" s="2">
        <f>ROUND(+'X-Ray'!J69,0)</f>
        <v>14758672</v>
      </c>
      <c r="E74" s="2">
        <f>ROUND(+'X-Ray'!F69,0)</f>
        <v>218313</v>
      </c>
      <c r="F74" s="7">
        <f t="shared" si="0"/>
        <v>67.6</v>
      </c>
      <c r="G74" s="2">
        <f>ROUND(+'X-Ray'!J169,0)</f>
        <v>5780235</v>
      </c>
      <c r="H74" s="2">
        <f>ROUND(+'X-Ray'!F169,0)</f>
        <v>185917</v>
      </c>
      <c r="I74" s="7">
        <f t="shared" si="1"/>
        <v>31.09</v>
      </c>
      <c r="J74" s="7"/>
      <c r="K74" s="8">
        <f t="shared" si="2"/>
        <v>-0.5401</v>
      </c>
    </row>
    <row r="75" spans="2:11" ht="12">
      <c r="B75">
        <f>+'X-Ray'!A70</f>
        <v>164</v>
      </c>
      <c r="C75" t="str">
        <f>+'X-Ray'!B70</f>
        <v>EVERGREEN HOSPITAL MEDICAL CENTER</v>
      </c>
      <c r="D75" s="2">
        <f>ROUND(+'X-Ray'!J70,0)</f>
        <v>4592874</v>
      </c>
      <c r="E75" s="2">
        <f>ROUND(+'X-Ray'!F70,0)</f>
        <v>296621</v>
      </c>
      <c r="F75" s="7">
        <f aca="true" t="shared" si="3" ref="F75:F106">IF(D75=0,"",IF(E75=0,"",ROUND(D75/E75,2)))</f>
        <v>15.48</v>
      </c>
      <c r="G75" s="2">
        <f>ROUND(+'X-Ray'!J170,0)</f>
        <v>4603395</v>
      </c>
      <c r="H75" s="2">
        <f>ROUND(+'X-Ray'!F170,0)</f>
        <v>297138</v>
      </c>
      <c r="I75" s="7">
        <f aca="true" t="shared" si="4" ref="I75:I106">IF(G75=0,"",IF(H75=0,"",ROUND(G75/H75,2)))</f>
        <v>15.49</v>
      </c>
      <c r="J75" s="7"/>
      <c r="K75" s="8">
        <f aca="true" t="shared" si="5" ref="K75:K106">IF(D75=0,"",IF(E75=0,"",IF(G75=0,"",IF(H75=0,"",ROUND(I75/F75-1,4)))))</f>
        <v>0.0006</v>
      </c>
    </row>
    <row r="76" spans="2:11" ht="12">
      <c r="B76">
        <f>+'X-Ray'!A71</f>
        <v>165</v>
      </c>
      <c r="C76" t="str">
        <f>+'X-Ray'!B71</f>
        <v>LAKE CHELAN COMMUNITY HOSPITAL</v>
      </c>
      <c r="D76" s="2">
        <f>ROUND(+'X-Ray'!J71,0)</f>
        <v>34641</v>
      </c>
      <c r="E76" s="2">
        <f>ROUND(+'X-Ray'!F71,0)</f>
        <v>4774</v>
      </c>
      <c r="F76" s="7">
        <f t="shared" si="3"/>
        <v>7.26</v>
      </c>
      <c r="G76" s="2">
        <f>ROUND(+'X-Ray'!J171,0)</f>
        <v>21268</v>
      </c>
      <c r="H76" s="2">
        <f>ROUND(+'X-Ray'!F171,0)</f>
        <v>4322</v>
      </c>
      <c r="I76" s="7">
        <f t="shared" si="4"/>
        <v>4.92</v>
      </c>
      <c r="J76" s="7"/>
      <c r="K76" s="8">
        <f t="shared" si="5"/>
        <v>-0.3223</v>
      </c>
    </row>
    <row r="77" spans="2:11" ht="12">
      <c r="B77">
        <f>+'X-Ray'!A72</f>
        <v>167</v>
      </c>
      <c r="C77" t="str">
        <f>+'X-Ray'!B72</f>
        <v>FERRY COUNTY MEMORIAL HOSPITAL</v>
      </c>
      <c r="D77" s="2">
        <f>ROUND(+'X-Ray'!J72,0)</f>
        <v>12144</v>
      </c>
      <c r="E77" s="2">
        <f>ROUND(+'X-Ray'!F72,0)</f>
        <v>10480</v>
      </c>
      <c r="F77" s="7">
        <f t="shared" si="3"/>
        <v>1.16</v>
      </c>
      <c r="G77" s="2">
        <f>ROUND(+'X-Ray'!J172,0)</f>
        <v>4750</v>
      </c>
      <c r="H77" s="2">
        <f>ROUND(+'X-Ray'!F172,0)</f>
        <v>10276</v>
      </c>
      <c r="I77" s="7">
        <f t="shared" si="4"/>
        <v>0.46</v>
      </c>
      <c r="J77" s="7"/>
      <c r="K77" s="8">
        <f t="shared" si="5"/>
        <v>-0.6034</v>
      </c>
    </row>
    <row r="78" spans="2:11" ht="12">
      <c r="B78">
        <f>+'X-Ray'!A73</f>
        <v>168</v>
      </c>
      <c r="C78" t="str">
        <f>+'X-Ray'!B73</f>
        <v>CENTRAL WASHINGTON HOSPITAL</v>
      </c>
      <c r="D78" s="2">
        <f>ROUND(+'X-Ray'!J73,0)</f>
        <v>664244</v>
      </c>
      <c r="E78" s="2">
        <f>ROUND(+'X-Ray'!F73,0)</f>
        <v>59615</v>
      </c>
      <c r="F78" s="7">
        <f t="shared" si="3"/>
        <v>11.14</v>
      </c>
      <c r="G78" s="2">
        <f>ROUND(+'X-Ray'!J173,0)</f>
        <v>389066</v>
      </c>
      <c r="H78" s="2">
        <f>ROUND(+'X-Ray'!F173,0)</f>
        <v>63992</v>
      </c>
      <c r="I78" s="7">
        <f t="shared" si="4"/>
        <v>6.08</v>
      </c>
      <c r="J78" s="7"/>
      <c r="K78" s="8">
        <f t="shared" si="5"/>
        <v>-0.4542</v>
      </c>
    </row>
    <row r="79" spans="2:11" ht="12">
      <c r="B79">
        <f>+'X-Ray'!A74</f>
        <v>169</v>
      </c>
      <c r="C79" t="str">
        <f>+'X-Ray'!B74</f>
        <v>GROUP HEALTH EASTSIDE</v>
      </c>
      <c r="D79" s="2">
        <f>ROUND(+'X-Ray'!J74,0)</f>
        <v>81846</v>
      </c>
      <c r="E79" s="2">
        <f>ROUND(+'X-Ray'!F74,0)</f>
        <v>2389</v>
      </c>
      <c r="F79" s="7">
        <f t="shared" si="3"/>
        <v>34.26</v>
      </c>
      <c r="G79" s="2">
        <f>ROUND(+'X-Ray'!J174,0)</f>
        <v>0</v>
      </c>
      <c r="H79" s="2">
        <f>ROUND(+'X-Ray'!F174,0)</f>
        <v>0</v>
      </c>
      <c r="I79" s="7">
        <f t="shared" si="4"/>
      </c>
      <c r="J79" s="7"/>
      <c r="K79" s="8">
        <f t="shared" si="5"/>
      </c>
    </row>
    <row r="80" spans="2:11" ht="12">
      <c r="B80">
        <f>+'X-Ray'!A75</f>
        <v>170</v>
      </c>
      <c r="C80" t="str">
        <f>+'X-Ray'!B75</f>
        <v>SOUTHWEST WASHINGTON MEDICAL CENTER</v>
      </c>
      <c r="D80" s="2">
        <f>ROUND(+'X-Ray'!J75,0)</f>
        <v>10782509</v>
      </c>
      <c r="E80" s="2">
        <f>ROUND(+'X-Ray'!F75,0)</f>
        <v>287297</v>
      </c>
      <c r="F80" s="7">
        <f t="shared" si="3"/>
        <v>37.53</v>
      </c>
      <c r="G80" s="2">
        <f>ROUND(+'X-Ray'!J175,0)</f>
        <v>10582498</v>
      </c>
      <c r="H80" s="2">
        <f>ROUND(+'X-Ray'!F175,0)</f>
        <v>295921</v>
      </c>
      <c r="I80" s="7">
        <f t="shared" si="4"/>
        <v>35.76</v>
      </c>
      <c r="J80" s="7"/>
      <c r="K80" s="8">
        <f t="shared" si="5"/>
        <v>-0.0472</v>
      </c>
    </row>
    <row r="81" spans="2:11" ht="12">
      <c r="B81">
        <f>+'X-Ray'!A76</f>
        <v>172</v>
      </c>
      <c r="C81" t="str">
        <f>+'X-Ray'!B76</f>
        <v>PULLMAN REGIONAL HOSPITAL</v>
      </c>
      <c r="D81" s="2">
        <f>ROUND(+'X-Ray'!J76,0)</f>
        <v>209034</v>
      </c>
      <c r="E81" s="2">
        <f>ROUND(+'X-Ray'!F76,0)</f>
        <v>18760</v>
      </c>
      <c r="F81" s="7">
        <f t="shared" si="3"/>
        <v>11.14</v>
      </c>
      <c r="G81" s="2">
        <f>ROUND(+'X-Ray'!J176,0)</f>
        <v>197696</v>
      </c>
      <c r="H81" s="2">
        <f>ROUND(+'X-Ray'!F176,0)</f>
        <v>19641</v>
      </c>
      <c r="I81" s="7">
        <f t="shared" si="4"/>
        <v>10.07</v>
      </c>
      <c r="J81" s="7"/>
      <c r="K81" s="8">
        <f t="shared" si="5"/>
        <v>-0.0961</v>
      </c>
    </row>
    <row r="82" spans="2:11" ht="12">
      <c r="B82">
        <f>+'X-Ray'!A77</f>
        <v>173</v>
      </c>
      <c r="C82" t="str">
        <f>+'X-Ray'!B77</f>
        <v>MORTON GENERAL HOSPITAL</v>
      </c>
      <c r="D82" s="2">
        <f>ROUND(+'X-Ray'!J77,0)</f>
        <v>64458</v>
      </c>
      <c r="E82" s="2">
        <f>ROUND(+'X-Ray'!F77,0)</f>
        <v>3894</v>
      </c>
      <c r="F82" s="7">
        <f t="shared" si="3"/>
        <v>16.55</v>
      </c>
      <c r="G82" s="2">
        <f>ROUND(+'X-Ray'!J177,0)</f>
        <v>33087</v>
      </c>
      <c r="H82" s="2">
        <f>ROUND(+'X-Ray'!F177,0)</f>
        <v>0</v>
      </c>
      <c r="I82" s="7">
        <f t="shared" si="4"/>
      </c>
      <c r="J82" s="7"/>
      <c r="K82" s="8">
        <f t="shared" si="5"/>
      </c>
    </row>
    <row r="83" spans="2:11" ht="12">
      <c r="B83">
        <f>+'X-Ray'!A78</f>
        <v>175</v>
      </c>
      <c r="C83" t="str">
        <f>+'X-Ray'!B78</f>
        <v>MARY BRIDGE CHILDRENS HEALTH CENTER</v>
      </c>
      <c r="D83" s="2">
        <f>ROUND(+'X-Ray'!J78,0)</f>
        <v>11016</v>
      </c>
      <c r="E83" s="2">
        <f>ROUND(+'X-Ray'!F78,0)</f>
        <v>267558</v>
      </c>
      <c r="F83" s="7">
        <f t="shared" si="3"/>
        <v>0.04</v>
      </c>
      <c r="G83" s="2">
        <f>ROUND(+'X-Ray'!J178,0)</f>
        <v>6182</v>
      </c>
      <c r="H83" s="2">
        <f>ROUND(+'X-Ray'!F178,0)</f>
        <v>268246</v>
      </c>
      <c r="I83" s="7">
        <f t="shared" si="4"/>
        <v>0.02</v>
      </c>
      <c r="J83" s="7"/>
      <c r="K83" s="8">
        <f t="shared" si="5"/>
        <v>-0.5</v>
      </c>
    </row>
    <row r="84" spans="2:11" ht="12">
      <c r="B84">
        <f>+'X-Ray'!A79</f>
        <v>176</v>
      </c>
      <c r="C84" t="str">
        <f>+'X-Ray'!B79</f>
        <v>TACOMA GENERAL ALLENMORE HOSPITAL</v>
      </c>
      <c r="D84" s="2">
        <f>ROUND(+'X-Ray'!J79,0)</f>
        <v>2458447</v>
      </c>
      <c r="E84" s="2">
        <f>ROUND(+'X-Ray'!F79,0)</f>
        <v>422436</v>
      </c>
      <c r="F84" s="7">
        <f t="shared" si="3"/>
        <v>5.82</v>
      </c>
      <c r="G84" s="2">
        <f>ROUND(+'X-Ray'!J179,0)</f>
        <v>3126130</v>
      </c>
      <c r="H84" s="2">
        <f>ROUND(+'X-Ray'!F179,0)</f>
        <v>438624</v>
      </c>
      <c r="I84" s="7">
        <f t="shared" si="4"/>
        <v>7.13</v>
      </c>
      <c r="J84" s="7"/>
      <c r="K84" s="8">
        <f t="shared" si="5"/>
        <v>0.2251</v>
      </c>
    </row>
    <row r="85" spans="2:11" ht="12">
      <c r="B85">
        <f>+'X-Ray'!A80</f>
        <v>178</v>
      </c>
      <c r="C85" t="str">
        <f>+'X-Ray'!B80</f>
        <v>DEER PARK HOSPITAL</v>
      </c>
      <c r="D85" s="2">
        <f>ROUND(+'X-Ray'!J80,0)</f>
        <v>297</v>
      </c>
      <c r="E85" s="2">
        <f>ROUND(+'X-Ray'!F80,0)</f>
        <v>49</v>
      </c>
      <c r="F85" s="7">
        <f t="shared" si="3"/>
        <v>6.06</v>
      </c>
      <c r="G85" s="2">
        <f>ROUND(+'X-Ray'!J180,0)</f>
        <v>0</v>
      </c>
      <c r="H85" s="2">
        <f>ROUND(+'X-Ray'!F180,0)</f>
        <v>0</v>
      </c>
      <c r="I85" s="7">
        <f t="shared" si="4"/>
      </c>
      <c r="J85" s="7"/>
      <c r="K85" s="8">
        <f t="shared" si="5"/>
      </c>
    </row>
    <row r="86" spans="2:11" ht="12">
      <c r="B86">
        <f>+'X-Ray'!A81</f>
        <v>180</v>
      </c>
      <c r="C86" t="str">
        <f>+'X-Ray'!B81</f>
        <v>VALLEY HOSPITAL AND MEDICAL CENTER</v>
      </c>
      <c r="D86" s="2">
        <f>ROUND(+'X-Ray'!J81,0)</f>
        <v>285913</v>
      </c>
      <c r="E86" s="2">
        <f>ROUND(+'X-Ray'!F81,0)</f>
        <v>25359</v>
      </c>
      <c r="F86" s="7">
        <f t="shared" si="3"/>
        <v>11.27</v>
      </c>
      <c r="G86" s="2">
        <f>ROUND(+'X-Ray'!J181,0)</f>
        <v>308264</v>
      </c>
      <c r="H86" s="2">
        <f>ROUND(+'X-Ray'!F181,0)</f>
        <v>32214</v>
      </c>
      <c r="I86" s="7">
        <f t="shared" si="4"/>
        <v>9.57</v>
      </c>
      <c r="J86" s="7"/>
      <c r="K86" s="8">
        <f t="shared" si="5"/>
        <v>-0.1508</v>
      </c>
    </row>
    <row r="87" spans="2:11" ht="12">
      <c r="B87">
        <f>+'X-Ray'!A82</f>
        <v>183</v>
      </c>
      <c r="C87" t="str">
        <f>+'X-Ray'!B82</f>
        <v>AUBURN REGIONAL MEDICAL CENTER</v>
      </c>
      <c r="D87" s="2">
        <f>ROUND(+'X-Ray'!J82,0)</f>
        <v>1739738</v>
      </c>
      <c r="E87" s="2">
        <f>ROUND(+'X-Ray'!F82,0)</f>
        <v>153529</v>
      </c>
      <c r="F87" s="7">
        <f t="shared" si="3"/>
        <v>11.33</v>
      </c>
      <c r="G87" s="2">
        <f>ROUND(+'X-Ray'!J182,0)</f>
        <v>1226240</v>
      </c>
      <c r="H87" s="2">
        <f>ROUND(+'X-Ray'!F182,0)</f>
        <v>148035</v>
      </c>
      <c r="I87" s="7">
        <f t="shared" si="4"/>
        <v>8.28</v>
      </c>
      <c r="J87" s="7"/>
      <c r="K87" s="8">
        <f t="shared" si="5"/>
        <v>-0.2692</v>
      </c>
    </row>
    <row r="88" spans="2:11" ht="12">
      <c r="B88">
        <f>+'X-Ray'!A83</f>
        <v>186</v>
      </c>
      <c r="C88" t="str">
        <f>+'X-Ray'!B83</f>
        <v>MARK REED HOSPITAL</v>
      </c>
      <c r="D88" s="2">
        <f>ROUND(+'X-Ray'!J83,0)</f>
        <v>14352</v>
      </c>
      <c r="E88" s="2">
        <f>ROUND(+'X-Ray'!F83,0)</f>
        <v>3566</v>
      </c>
      <c r="F88" s="7">
        <f t="shared" si="3"/>
        <v>4.02</v>
      </c>
      <c r="G88" s="2">
        <f>ROUND(+'X-Ray'!J183,0)</f>
        <v>20417</v>
      </c>
      <c r="H88" s="2">
        <f>ROUND(+'X-Ray'!F183,0)</f>
        <v>3730</v>
      </c>
      <c r="I88" s="7">
        <f t="shared" si="4"/>
        <v>5.47</v>
      </c>
      <c r="J88" s="7"/>
      <c r="K88" s="8">
        <f t="shared" si="5"/>
        <v>0.3607</v>
      </c>
    </row>
    <row r="89" spans="2:11" ht="12">
      <c r="B89">
        <f>+'X-Ray'!A84</f>
        <v>191</v>
      </c>
      <c r="C89" t="str">
        <f>+'X-Ray'!B84</f>
        <v>PROVIDENCE CENTRALIA HOSPITAL</v>
      </c>
      <c r="D89" s="2">
        <f>ROUND(+'X-Ray'!J84,0)</f>
        <v>287585</v>
      </c>
      <c r="E89" s="2">
        <f>ROUND(+'X-Ray'!F84,0)</f>
        <v>28050</v>
      </c>
      <c r="F89" s="7">
        <f t="shared" si="3"/>
        <v>10.25</v>
      </c>
      <c r="G89" s="2">
        <f>ROUND(+'X-Ray'!J184,0)</f>
        <v>461206</v>
      </c>
      <c r="H89" s="2">
        <f>ROUND(+'X-Ray'!F184,0)</f>
        <v>52279</v>
      </c>
      <c r="I89" s="7">
        <f t="shared" si="4"/>
        <v>8.82</v>
      </c>
      <c r="J89" s="7"/>
      <c r="K89" s="8">
        <f t="shared" si="5"/>
        <v>-0.1395</v>
      </c>
    </row>
    <row r="90" spans="2:11" ht="12">
      <c r="B90">
        <f>+'X-Ray'!A85</f>
        <v>193</v>
      </c>
      <c r="C90" t="str">
        <f>+'X-Ray'!B85</f>
        <v>PROVIDENCE MOUNT CARMEL HOSPITAL</v>
      </c>
      <c r="D90" s="2">
        <f>ROUND(+'X-Ray'!J85,0)</f>
        <v>107662</v>
      </c>
      <c r="E90" s="2">
        <f>ROUND(+'X-Ray'!F85,0)</f>
        <v>0</v>
      </c>
      <c r="F90" s="7">
        <f t="shared" si="3"/>
      </c>
      <c r="G90" s="2">
        <f>ROUND(+'X-Ray'!J185,0)</f>
        <v>111260</v>
      </c>
      <c r="H90" s="2">
        <f>ROUND(+'X-Ray'!F185,0)</f>
        <v>0</v>
      </c>
      <c r="I90" s="7">
        <f t="shared" si="4"/>
      </c>
      <c r="J90" s="7"/>
      <c r="K90" s="8">
        <f t="shared" si="5"/>
      </c>
    </row>
    <row r="91" spans="2:11" ht="12">
      <c r="B91">
        <f>+'X-Ray'!A86</f>
        <v>194</v>
      </c>
      <c r="C91" t="str">
        <f>+'X-Ray'!B86</f>
        <v>PROVIDENCE SAINT JOSEPHS HOSPITAL</v>
      </c>
      <c r="D91" s="2">
        <f>ROUND(+'X-Ray'!J86,0)</f>
        <v>0</v>
      </c>
      <c r="E91" s="2">
        <f>ROUND(+'X-Ray'!F86,0)</f>
        <v>0</v>
      </c>
      <c r="F91" s="7">
        <f t="shared" si="3"/>
      </c>
      <c r="G91" s="2">
        <f>ROUND(+'X-Ray'!J186,0)</f>
        <v>42339</v>
      </c>
      <c r="H91" s="2">
        <f>ROUND(+'X-Ray'!F186,0)</f>
        <v>0</v>
      </c>
      <c r="I91" s="7">
        <f t="shared" si="4"/>
      </c>
      <c r="J91" s="7"/>
      <c r="K91" s="8">
        <f t="shared" si="5"/>
      </c>
    </row>
    <row r="92" spans="2:11" ht="12">
      <c r="B92">
        <f>+'X-Ray'!A87</f>
        <v>195</v>
      </c>
      <c r="C92" t="str">
        <f>+'X-Ray'!B87</f>
        <v>SNOQUALMIE VALLEY HOSPITAL</v>
      </c>
      <c r="D92" s="2">
        <f>ROUND(+'X-Ray'!J87,0)</f>
        <v>18790</v>
      </c>
      <c r="E92" s="2">
        <f>ROUND(+'X-Ray'!F87,0)</f>
        <v>2326</v>
      </c>
      <c r="F92" s="7">
        <f t="shared" si="3"/>
        <v>8.08</v>
      </c>
      <c r="G92" s="2">
        <f>ROUND(+'X-Ray'!J187,0)</f>
        <v>40733</v>
      </c>
      <c r="H92" s="2">
        <f>ROUND(+'X-Ray'!F187,0)</f>
        <v>2566</v>
      </c>
      <c r="I92" s="7">
        <f t="shared" si="4"/>
        <v>15.87</v>
      </c>
      <c r="J92" s="7"/>
      <c r="K92" s="8">
        <f t="shared" si="5"/>
        <v>0.9641</v>
      </c>
    </row>
    <row r="93" spans="2:11" ht="12">
      <c r="B93">
        <f>+'X-Ray'!A88</f>
        <v>197</v>
      </c>
      <c r="C93" t="str">
        <f>+'X-Ray'!B88</f>
        <v>CAPITAL MEDICAL CENTER</v>
      </c>
      <c r="D93" s="2">
        <f>ROUND(+'X-Ray'!J88,0)</f>
        <v>68250</v>
      </c>
      <c r="E93" s="2">
        <f>ROUND(+'X-Ray'!F88,0)</f>
        <v>46362</v>
      </c>
      <c r="F93" s="7">
        <f t="shared" si="3"/>
        <v>1.47</v>
      </c>
      <c r="G93" s="2">
        <f>ROUND(+'X-Ray'!J188,0)</f>
        <v>386530</v>
      </c>
      <c r="H93" s="2">
        <f>ROUND(+'X-Ray'!F188,0)</f>
        <v>55735</v>
      </c>
      <c r="I93" s="7">
        <f t="shared" si="4"/>
        <v>6.94</v>
      </c>
      <c r="J93" s="7"/>
      <c r="K93" s="8">
        <f t="shared" si="5"/>
        <v>3.7211</v>
      </c>
    </row>
    <row r="94" spans="2:11" ht="12">
      <c r="B94">
        <f>+'X-Ray'!A89</f>
        <v>198</v>
      </c>
      <c r="C94" t="str">
        <f>+'X-Ray'!B89</f>
        <v>SUNNYSIDE COMMUNITY HOSPITAL</v>
      </c>
      <c r="D94" s="2">
        <f>ROUND(+'X-Ray'!J89,0)</f>
        <v>35925</v>
      </c>
      <c r="E94" s="2">
        <f>ROUND(+'X-Ray'!F89,0)</f>
        <v>122582</v>
      </c>
      <c r="F94" s="7">
        <f t="shared" si="3"/>
        <v>0.29</v>
      </c>
      <c r="G94" s="2">
        <f>ROUND(+'X-Ray'!J189,0)</f>
        <v>33715</v>
      </c>
      <c r="H94" s="2">
        <f>ROUND(+'X-Ray'!F189,0)</f>
        <v>124488</v>
      </c>
      <c r="I94" s="7">
        <f t="shared" si="4"/>
        <v>0.27</v>
      </c>
      <c r="J94" s="7"/>
      <c r="K94" s="8">
        <f t="shared" si="5"/>
        <v>-0.069</v>
      </c>
    </row>
    <row r="95" spans="2:11" ht="12">
      <c r="B95">
        <f>+'X-Ray'!A90</f>
        <v>199</v>
      </c>
      <c r="C95" t="str">
        <f>+'X-Ray'!B90</f>
        <v>TOPPENISH COMMUNITY HOSPITAL</v>
      </c>
      <c r="D95" s="2">
        <f>ROUND(+'X-Ray'!J90,0)</f>
        <v>13815</v>
      </c>
      <c r="E95" s="2">
        <f>ROUND(+'X-Ray'!F90,0)</f>
        <v>11499</v>
      </c>
      <c r="F95" s="7">
        <f t="shared" si="3"/>
        <v>1.2</v>
      </c>
      <c r="G95" s="2">
        <f>ROUND(+'X-Ray'!J190,0)</f>
        <v>13152</v>
      </c>
      <c r="H95" s="2">
        <f>ROUND(+'X-Ray'!F190,0)</f>
        <v>12106</v>
      </c>
      <c r="I95" s="7">
        <f t="shared" si="4"/>
        <v>1.09</v>
      </c>
      <c r="J95" s="7"/>
      <c r="K95" s="8">
        <f t="shared" si="5"/>
        <v>-0.0917</v>
      </c>
    </row>
    <row r="96" spans="2:11" ht="12">
      <c r="B96">
        <f>+'X-Ray'!A91</f>
        <v>201</v>
      </c>
      <c r="C96" t="str">
        <f>+'X-Ray'!B91</f>
        <v>SAINT FRANCIS COMMUNITY HOSPITAL</v>
      </c>
      <c r="D96" s="2">
        <f>ROUND(+'X-Ray'!J91,0)</f>
        <v>173507</v>
      </c>
      <c r="E96" s="2">
        <f>ROUND(+'X-Ray'!F91,0)</f>
        <v>143119</v>
      </c>
      <c r="F96" s="7">
        <f t="shared" si="3"/>
        <v>1.21</v>
      </c>
      <c r="G96" s="2">
        <f>ROUND(+'X-Ray'!J191,0)</f>
        <v>183903</v>
      </c>
      <c r="H96" s="2">
        <f>ROUND(+'X-Ray'!F191,0)</f>
        <v>163318</v>
      </c>
      <c r="I96" s="7">
        <f t="shared" si="4"/>
        <v>1.13</v>
      </c>
      <c r="J96" s="7"/>
      <c r="K96" s="8">
        <f t="shared" si="5"/>
        <v>-0.0661</v>
      </c>
    </row>
    <row r="97" spans="2:11" ht="12">
      <c r="B97">
        <f>+'X-Ray'!A92</f>
        <v>202</v>
      </c>
      <c r="C97" t="str">
        <f>+'X-Ray'!B92</f>
        <v>REGIONAL HOSP. FOR RESP. &amp; COMPLEX CARE</v>
      </c>
      <c r="D97" s="2">
        <f>ROUND(+'X-Ray'!J92,0)</f>
        <v>23</v>
      </c>
      <c r="E97" s="2">
        <f>ROUND(+'X-Ray'!F92,0)</f>
        <v>0</v>
      </c>
      <c r="F97" s="7">
        <f t="shared" si="3"/>
      </c>
      <c r="G97" s="2">
        <f>ROUND(+'X-Ray'!J192,0)</f>
        <v>25</v>
      </c>
      <c r="H97" s="2">
        <f>ROUND(+'X-Ray'!F192,0)</f>
        <v>0</v>
      </c>
      <c r="I97" s="7">
        <f t="shared" si="4"/>
      </c>
      <c r="J97" s="7"/>
      <c r="K97" s="8">
        <f t="shared" si="5"/>
      </c>
    </row>
    <row r="98" spans="2:11" ht="12">
      <c r="B98">
        <f>+'X-Ray'!A93</f>
        <v>204</v>
      </c>
      <c r="C98" t="str">
        <f>+'X-Ray'!B93</f>
        <v>SEATTLE CANCER CARE ALLIANCE</v>
      </c>
      <c r="D98" s="2">
        <f>ROUND(+'X-Ray'!J93,0)</f>
        <v>274977</v>
      </c>
      <c r="E98" s="2">
        <f>ROUND(+'X-Ray'!F93,0)</f>
        <v>0</v>
      </c>
      <c r="F98" s="7">
        <f t="shared" si="3"/>
      </c>
      <c r="G98" s="2">
        <f>ROUND(+'X-Ray'!J193,0)</f>
        <v>263442</v>
      </c>
      <c r="H98" s="2">
        <f>ROUND(+'X-Ray'!F193,0)</f>
        <v>0</v>
      </c>
      <c r="I98" s="7">
        <f t="shared" si="4"/>
      </c>
      <c r="J98" s="7"/>
      <c r="K98" s="8">
        <f t="shared" si="5"/>
      </c>
    </row>
    <row r="99" spans="2:11" ht="12">
      <c r="B99">
        <f>+'X-Ray'!A94</f>
        <v>205</v>
      </c>
      <c r="C99" t="str">
        <f>+'X-Ray'!B94</f>
        <v>WENATCHEE VALLEY MEDICAL CENTER</v>
      </c>
      <c r="D99" s="2">
        <f>ROUND(+'X-Ray'!J94,0)</f>
        <v>235443</v>
      </c>
      <c r="E99" s="2">
        <f>ROUND(+'X-Ray'!F94,0)</f>
        <v>21336</v>
      </c>
      <c r="F99" s="7">
        <f t="shared" si="3"/>
        <v>11.04</v>
      </c>
      <c r="G99" s="2">
        <f>ROUND(+'X-Ray'!J194,0)</f>
        <v>26362</v>
      </c>
      <c r="H99" s="2">
        <f>ROUND(+'X-Ray'!F194,0)</f>
        <v>52227</v>
      </c>
      <c r="I99" s="7">
        <f t="shared" si="4"/>
        <v>0.5</v>
      </c>
      <c r="J99" s="7"/>
      <c r="K99" s="8">
        <f t="shared" si="5"/>
        <v>-0.9547</v>
      </c>
    </row>
    <row r="100" spans="2:11" ht="12">
      <c r="B100">
        <f>+'X-Ray'!A95</f>
        <v>206</v>
      </c>
      <c r="C100" t="str">
        <f>+'X-Ray'!B95</f>
        <v>UNITED GENERAL HOSPITAL</v>
      </c>
      <c r="D100" s="2">
        <f>ROUND(+'X-Ray'!J95,0)</f>
        <v>45895</v>
      </c>
      <c r="E100" s="2">
        <f>ROUND(+'X-Ray'!F95,0)</f>
        <v>10900</v>
      </c>
      <c r="F100" s="7">
        <f t="shared" si="3"/>
        <v>4.21</v>
      </c>
      <c r="G100" s="2">
        <f>ROUND(+'X-Ray'!J195,0)</f>
        <v>40009</v>
      </c>
      <c r="H100" s="2">
        <f>ROUND(+'X-Ray'!F195,0)</f>
        <v>10590</v>
      </c>
      <c r="I100" s="7">
        <f t="shared" si="4"/>
        <v>3.78</v>
      </c>
      <c r="J100" s="7"/>
      <c r="K100" s="8">
        <f t="shared" si="5"/>
        <v>-0.1021</v>
      </c>
    </row>
    <row r="101" spans="2:11" ht="12">
      <c r="B101">
        <f>+'X-Ray'!A96</f>
        <v>207</v>
      </c>
      <c r="C101" t="str">
        <f>+'X-Ray'!B96</f>
        <v>SKAGIT VALLEY HOSPITAL</v>
      </c>
      <c r="D101" s="2">
        <f>ROUND(+'X-Ray'!J96,0)</f>
        <v>3075220</v>
      </c>
      <c r="E101" s="2">
        <f>ROUND(+'X-Ray'!F96,0)</f>
        <v>144087</v>
      </c>
      <c r="F101" s="7">
        <f t="shared" si="3"/>
        <v>21.34</v>
      </c>
      <c r="G101" s="2">
        <f>ROUND(+'X-Ray'!J196,0)</f>
        <v>5001425</v>
      </c>
      <c r="H101" s="2">
        <f>ROUND(+'X-Ray'!F196,0)</f>
        <v>151881</v>
      </c>
      <c r="I101" s="7">
        <f t="shared" si="4"/>
        <v>32.93</v>
      </c>
      <c r="J101" s="7"/>
      <c r="K101" s="8">
        <f t="shared" si="5"/>
        <v>0.5431</v>
      </c>
    </row>
    <row r="102" spans="2:11" ht="12">
      <c r="B102">
        <f>+'X-Ray'!A97</f>
        <v>208</v>
      </c>
      <c r="C102" t="str">
        <f>+'X-Ray'!B97</f>
        <v>LEGACY SALMON CREEK HOSPITAL</v>
      </c>
      <c r="D102" s="2">
        <f>ROUND(+'X-Ray'!J97,0)</f>
        <v>134514</v>
      </c>
      <c r="E102" s="2">
        <f>ROUND(+'X-Ray'!F97,0)</f>
        <v>53875</v>
      </c>
      <c r="F102" s="7">
        <f t="shared" si="3"/>
        <v>2.5</v>
      </c>
      <c r="G102" s="2">
        <f>ROUND(+'X-Ray'!J197,0)</f>
        <v>141059</v>
      </c>
      <c r="H102" s="2">
        <f>ROUND(+'X-Ray'!F197,0)</f>
        <v>60345</v>
      </c>
      <c r="I102" s="7">
        <f t="shared" si="4"/>
        <v>2.34</v>
      </c>
      <c r="J102" s="7"/>
      <c r="K102" s="8">
        <f t="shared" si="5"/>
        <v>-0.064</v>
      </c>
    </row>
    <row r="103" spans="2:11" ht="12">
      <c r="B103">
        <f>+'X-Ray'!A98</f>
        <v>209</v>
      </c>
      <c r="C103" t="str">
        <f>+'X-Ray'!B98</f>
        <v>SAINT ANTHONY HOSPITAL</v>
      </c>
      <c r="D103" s="2">
        <f>ROUND(+'X-Ray'!J98,0)</f>
        <v>0</v>
      </c>
      <c r="E103" s="2">
        <f>ROUND(+'X-Ray'!F98,0)</f>
        <v>0</v>
      </c>
      <c r="F103" s="7">
        <f t="shared" si="3"/>
      </c>
      <c r="G103" s="2">
        <f>ROUND(+'X-Ray'!J198,0)</f>
        <v>-103070</v>
      </c>
      <c r="H103" s="2">
        <f>ROUND(+'X-Ray'!F198,0)</f>
        <v>10049</v>
      </c>
      <c r="I103" s="7">
        <f t="shared" si="4"/>
        <v>-10.26</v>
      </c>
      <c r="J103" s="7"/>
      <c r="K103" s="8">
        <f t="shared" si="5"/>
      </c>
    </row>
    <row r="104" spans="2:11" ht="12">
      <c r="B104">
        <f>+'X-Ray'!A99</f>
        <v>904</v>
      </c>
      <c r="C104" t="str">
        <f>+'X-Ray'!B99</f>
        <v>BHC FAIRFAX HOSPITAL</v>
      </c>
      <c r="D104" s="2">
        <f>ROUND(+'X-Ray'!J99,0)</f>
        <v>0</v>
      </c>
      <c r="E104" s="2">
        <f>ROUND(+'X-Ray'!F99,0)</f>
        <v>0</v>
      </c>
      <c r="F104" s="7">
        <f t="shared" si="3"/>
      </c>
      <c r="G104" s="2">
        <f>ROUND(+'X-Ray'!J199,0)</f>
        <v>0</v>
      </c>
      <c r="H104" s="2">
        <f>ROUND(+'X-Ray'!F199,0)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+'X-Ray'!A100</f>
        <v>915</v>
      </c>
      <c r="C105" t="str">
        <f>+'X-Ray'!B100</f>
        <v>LOURDES COUNSELING CENTER</v>
      </c>
      <c r="D105" s="2">
        <f>ROUND(+'X-Ray'!J100,0)</f>
        <v>0</v>
      </c>
      <c r="E105" s="2">
        <f>ROUND(+'X-Ray'!F100,0)</f>
        <v>0</v>
      </c>
      <c r="F105" s="7">
        <f t="shared" si="3"/>
      </c>
      <c r="G105" s="2">
        <f>ROUND(+'X-Ray'!J200,0)</f>
        <v>0</v>
      </c>
      <c r="H105" s="2">
        <f>ROUND(+'X-Ray'!F200,0)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+'X-Ray'!A101</f>
        <v>919</v>
      </c>
      <c r="C106" t="str">
        <f>+'X-Ray'!B101</f>
        <v>NAVOS</v>
      </c>
      <c r="D106" s="2">
        <f>ROUND(+'X-Ray'!J101,0)</f>
        <v>0</v>
      </c>
      <c r="E106" s="2">
        <f>ROUND(+'X-Ray'!F101,0)</f>
        <v>0</v>
      </c>
      <c r="F106" s="7">
        <f t="shared" si="3"/>
      </c>
      <c r="G106" s="2">
        <f>ROUND(+'X-Ray'!J201,0)</f>
        <v>0</v>
      </c>
      <c r="H106" s="2">
        <f>ROUND(+'X-Ray'!F201,0)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1.50390625" style="0" bestFit="1" customWidth="1"/>
    <col min="5" max="5" width="9.875" style="0" bestFit="1" customWidth="1"/>
    <col min="6" max="6" width="6.875" style="0" bestFit="1" customWidth="1"/>
    <col min="7" max="7" width="11.50390625" style="0" bestFit="1" customWidth="1"/>
    <col min="8" max="8" width="9.875" style="0" bestFit="1" customWidth="1"/>
    <col min="9" max="9" width="6.875" style="0" bestFit="1" customWidth="1"/>
    <col min="10" max="10" width="2.625" style="0" customWidth="1"/>
    <col min="11" max="11" width="9.125" style="0" bestFit="1" customWidth="1"/>
  </cols>
  <sheetData>
    <row r="1" spans="1:10" ht="12">
      <c r="A1" s="4" t="s">
        <v>16</v>
      </c>
      <c r="B1" s="5"/>
      <c r="C1" s="5"/>
      <c r="D1" s="5"/>
      <c r="E1" s="5"/>
      <c r="F1" s="5"/>
      <c r="G1" s="5"/>
      <c r="H1" s="5"/>
      <c r="I1" s="5"/>
      <c r="J1" s="5"/>
    </row>
    <row r="2" spans="1:11" ht="1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ht="12">
      <c r="A3" s="5"/>
      <c r="B3" s="5"/>
      <c r="C3" s="5"/>
      <c r="D3" s="5"/>
      <c r="E3" s="5"/>
      <c r="F3" s="4"/>
      <c r="G3" s="5"/>
      <c r="H3" s="5"/>
      <c r="I3" s="5"/>
      <c r="J3" s="5"/>
      <c r="K3">
        <v>268</v>
      </c>
    </row>
    <row r="4" spans="1:10" ht="1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0" ht="12">
      <c r="A5" s="4" t="s">
        <v>42</v>
      </c>
      <c r="B5" s="5"/>
      <c r="C5" s="5"/>
      <c r="D5" s="5"/>
      <c r="E5" s="5"/>
      <c r="F5" s="5"/>
      <c r="G5" s="5"/>
      <c r="H5" s="5"/>
      <c r="I5" s="5"/>
      <c r="J5" s="5"/>
    </row>
    <row r="7" spans="5:9" ht="12">
      <c r="E7" s="14">
        <f>ROUND(+'X-Ray'!D5,0)</f>
        <v>2008</v>
      </c>
      <c r="F7" s="3">
        <f>+E7</f>
        <v>2008</v>
      </c>
      <c r="G7" s="3"/>
      <c r="H7" s="1">
        <f>+F7+1</f>
        <v>2009</v>
      </c>
      <c r="I7" s="3">
        <f>+H7</f>
        <v>2009</v>
      </c>
    </row>
    <row r="8" spans="1:11" ht="12">
      <c r="A8" s="3"/>
      <c r="B8" s="3"/>
      <c r="C8" s="3"/>
      <c r="D8" s="1" t="s">
        <v>17</v>
      </c>
      <c r="F8" s="1" t="s">
        <v>2</v>
      </c>
      <c r="G8" s="1" t="s">
        <v>17</v>
      </c>
      <c r="I8" s="1" t="s">
        <v>2</v>
      </c>
      <c r="J8" s="1"/>
      <c r="K8" s="3" t="s">
        <v>67</v>
      </c>
    </row>
    <row r="9" spans="1:11" ht="12">
      <c r="A9" s="3"/>
      <c r="B9" s="3" t="s">
        <v>31</v>
      </c>
      <c r="C9" s="3" t="s">
        <v>32</v>
      </c>
      <c r="D9" s="1" t="s">
        <v>18</v>
      </c>
      <c r="E9" s="1" t="s">
        <v>4</v>
      </c>
      <c r="F9" s="1" t="s">
        <v>4</v>
      </c>
      <c r="G9" s="1" t="s">
        <v>18</v>
      </c>
      <c r="H9" s="1" t="s">
        <v>4</v>
      </c>
      <c r="I9" s="1" t="s">
        <v>4</v>
      </c>
      <c r="J9" s="1"/>
      <c r="K9" s="3" t="s">
        <v>68</v>
      </c>
    </row>
    <row r="10" spans="2:11" ht="12">
      <c r="B10">
        <f>+'X-Ray'!A5</f>
        <v>1</v>
      </c>
      <c r="C10" t="str">
        <f>+'X-Ray'!B5</f>
        <v>SWEDISH HEALTH SERVICES</v>
      </c>
      <c r="D10" s="2">
        <f>ROUND(SUM('X-Ray'!K5:L5),0)</f>
        <v>4662460</v>
      </c>
      <c r="E10" s="2">
        <f>ROUND(+'X-Ray'!F5,0)</f>
        <v>554810</v>
      </c>
      <c r="F10" s="7">
        <f>IF(D10=0,"",IF(E10=0,"",ROUND(D10/E10,2)))</f>
        <v>8.4</v>
      </c>
      <c r="G10" s="2">
        <f>ROUND(SUM('X-Ray'!K105:L105),0)</f>
        <v>4004479</v>
      </c>
      <c r="H10" s="2">
        <f>ROUND(+'X-Ray'!F105,0)</f>
        <v>502037</v>
      </c>
      <c r="I10" s="7">
        <f>IF(G10=0,"",IF(H10=0,"",ROUND(G10/H10,2)))</f>
        <v>7.98</v>
      </c>
      <c r="J10" s="7"/>
      <c r="K10" s="8">
        <f>IF(D10=0,"",IF(E10=0,"",IF(G10=0,"",IF(H10=0,"",ROUND(I10/F10-1,4)))))</f>
        <v>-0.05</v>
      </c>
    </row>
    <row r="11" spans="2:11" ht="12">
      <c r="B11">
        <f>+'X-Ray'!A6</f>
        <v>3</v>
      </c>
      <c r="C11" t="str">
        <f>+'X-Ray'!B6</f>
        <v>SWEDISH MEDICAL CENTER CHERRY HILL</v>
      </c>
      <c r="D11" s="2">
        <f>ROUND(SUM('X-Ray'!K6:L6),0)</f>
        <v>366273</v>
      </c>
      <c r="E11" s="2">
        <f>ROUND(+'X-Ray'!F6,0)</f>
        <v>703539</v>
      </c>
      <c r="F11" s="7">
        <f aca="true" t="shared" si="0" ref="F11:F74">IF(D11=0,"",IF(E11=0,"",ROUND(D11/E11,2)))</f>
        <v>0.52</v>
      </c>
      <c r="G11" s="2">
        <f>ROUND(SUM('X-Ray'!K106:L106),0)</f>
        <v>371558</v>
      </c>
      <c r="H11" s="2">
        <f>ROUND(+'X-Ray'!F106,0)</f>
        <v>732809</v>
      </c>
      <c r="I11" s="7">
        <f aca="true" t="shared" si="1" ref="I11:I74">IF(G11=0,"",IF(H11=0,"",ROUND(G11/H11,2)))</f>
        <v>0.51</v>
      </c>
      <c r="J11" s="7"/>
      <c r="K11" s="8">
        <f aca="true" t="shared" si="2" ref="K11:K74">IF(D11=0,"",IF(E11=0,"",IF(G11=0,"",IF(H11=0,"",ROUND(I11/F11-1,4)))))</f>
        <v>-0.0192</v>
      </c>
    </row>
    <row r="12" spans="2:11" ht="12">
      <c r="B12">
        <f>+'X-Ray'!A7</f>
        <v>8</v>
      </c>
      <c r="C12" t="str">
        <f>+'X-Ray'!B7</f>
        <v>KLICKITAT VALLEY HOSPITAL</v>
      </c>
      <c r="D12" s="2">
        <f>ROUND(SUM('X-Ray'!K7:L7),0)</f>
        <v>84501</v>
      </c>
      <c r="E12" s="2">
        <f>ROUND(+'X-Ray'!F7,0)</f>
        <v>4545</v>
      </c>
      <c r="F12" s="7">
        <f t="shared" si="0"/>
        <v>18.59</v>
      </c>
      <c r="G12" s="2">
        <f>ROUND(SUM('X-Ray'!K107:L107),0)</f>
        <v>92825</v>
      </c>
      <c r="H12" s="2">
        <f>ROUND(+'X-Ray'!F107,0)</f>
        <v>4431</v>
      </c>
      <c r="I12" s="7">
        <f t="shared" si="1"/>
        <v>20.95</v>
      </c>
      <c r="J12" s="7"/>
      <c r="K12" s="8">
        <f t="shared" si="2"/>
        <v>0.1269</v>
      </c>
    </row>
    <row r="13" spans="2:11" ht="12">
      <c r="B13">
        <f>+'X-Ray'!A8</f>
        <v>10</v>
      </c>
      <c r="C13" t="str">
        <f>+'X-Ray'!B8</f>
        <v>VIRGINIA MASON MEDICAL CENTER</v>
      </c>
      <c r="D13" s="2">
        <f>ROUND(SUM('X-Ray'!K8:L8),0)</f>
        <v>234720</v>
      </c>
      <c r="E13" s="2">
        <f>ROUND(+'X-Ray'!F8,0)</f>
        <v>175902</v>
      </c>
      <c r="F13" s="7">
        <f t="shared" si="0"/>
        <v>1.33</v>
      </c>
      <c r="G13" s="2">
        <f>ROUND(SUM('X-Ray'!K108:L108),0)</f>
        <v>211229</v>
      </c>
      <c r="H13" s="2">
        <f>ROUND(+'X-Ray'!F108,0)</f>
        <v>183371</v>
      </c>
      <c r="I13" s="7">
        <f t="shared" si="1"/>
        <v>1.15</v>
      </c>
      <c r="J13" s="7"/>
      <c r="K13" s="8">
        <f t="shared" si="2"/>
        <v>-0.1353</v>
      </c>
    </row>
    <row r="14" spans="2:11" ht="12">
      <c r="B14">
        <f>+'X-Ray'!A9</f>
        <v>14</v>
      </c>
      <c r="C14" t="str">
        <f>+'X-Ray'!B9</f>
        <v>SEATTLE CHILDRENS HOSPITAL</v>
      </c>
      <c r="D14" s="2">
        <f>ROUND(SUM('X-Ray'!K9:L9),0)</f>
        <v>2359837</v>
      </c>
      <c r="E14" s="2">
        <f>ROUND(+'X-Ray'!F9,0)</f>
        <v>72645</v>
      </c>
      <c r="F14" s="7">
        <f t="shared" si="0"/>
        <v>32.48</v>
      </c>
      <c r="G14" s="2">
        <f>ROUND(SUM('X-Ray'!K109:L109),0)</f>
        <v>1532185</v>
      </c>
      <c r="H14" s="2">
        <f>ROUND(+'X-Ray'!F109,0)</f>
        <v>76529</v>
      </c>
      <c r="I14" s="7">
        <f t="shared" si="1"/>
        <v>20.02</v>
      </c>
      <c r="J14" s="7"/>
      <c r="K14" s="8">
        <f t="shared" si="2"/>
        <v>-0.3836</v>
      </c>
    </row>
    <row r="15" spans="2:11" ht="12">
      <c r="B15">
        <f>+'X-Ray'!A10</f>
        <v>20</v>
      </c>
      <c r="C15" t="str">
        <f>+'X-Ray'!B10</f>
        <v>GROUP HEALTH CENTRAL</v>
      </c>
      <c r="D15" s="2">
        <f>ROUND(SUM('X-Ray'!K10:L10),0)</f>
        <v>551031</v>
      </c>
      <c r="E15" s="2">
        <f>ROUND(+'X-Ray'!F10,0)</f>
        <v>5538</v>
      </c>
      <c r="F15" s="7">
        <f t="shared" si="0"/>
        <v>99.5</v>
      </c>
      <c r="G15" s="2">
        <f>ROUND(SUM('X-Ray'!K110:L110),0)</f>
        <v>0</v>
      </c>
      <c r="H15" s="2">
        <f>ROUND(+'X-Ray'!F110,0)</f>
        <v>0</v>
      </c>
      <c r="I15" s="7">
        <f t="shared" si="1"/>
      </c>
      <c r="J15" s="7"/>
      <c r="K15" s="8">
        <f t="shared" si="2"/>
      </c>
    </row>
    <row r="16" spans="2:11" ht="12">
      <c r="B16">
        <f>+'X-Ray'!A11</f>
        <v>21</v>
      </c>
      <c r="C16" t="str">
        <f>+'X-Ray'!B11</f>
        <v>NEWPORT COMMUNITY HOSPITAL</v>
      </c>
      <c r="D16" s="2">
        <f>ROUND(SUM('X-Ray'!K11:L11),0)</f>
        <v>106777</v>
      </c>
      <c r="E16" s="2">
        <f>ROUND(+'X-Ray'!F11,0)</f>
        <v>16990</v>
      </c>
      <c r="F16" s="7">
        <f t="shared" si="0"/>
        <v>6.28</v>
      </c>
      <c r="G16" s="2">
        <f>ROUND(SUM('X-Ray'!K111:L111),0)</f>
        <v>125476</v>
      </c>
      <c r="H16" s="2">
        <f>ROUND(+'X-Ray'!F111,0)</f>
        <v>12599</v>
      </c>
      <c r="I16" s="7">
        <f t="shared" si="1"/>
        <v>9.96</v>
      </c>
      <c r="J16" s="7"/>
      <c r="K16" s="8">
        <f t="shared" si="2"/>
        <v>0.586</v>
      </c>
    </row>
    <row r="17" spans="2:11" ht="12">
      <c r="B17">
        <f>+'X-Ray'!A12</f>
        <v>22</v>
      </c>
      <c r="C17" t="str">
        <f>+'X-Ray'!B12</f>
        <v>LOURDES MEDICAL CENTER</v>
      </c>
      <c r="D17" s="2">
        <f>ROUND(SUM('X-Ray'!K12:L12),0)</f>
        <v>246450</v>
      </c>
      <c r="E17" s="2">
        <f>ROUND(+'X-Ray'!F12,0)</f>
        <v>37947</v>
      </c>
      <c r="F17" s="7">
        <f t="shared" si="0"/>
        <v>6.49</v>
      </c>
      <c r="G17" s="2">
        <f>ROUND(SUM('X-Ray'!K112:L112),0)</f>
        <v>257875</v>
      </c>
      <c r="H17" s="2">
        <f>ROUND(+'X-Ray'!F112,0)</f>
        <v>52987</v>
      </c>
      <c r="I17" s="7">
        <f t="shared" si="1"/>
        <v>4.87</v>
      </c>
      <c r="J17" s="7"/>
      <c r="K17" s="8">
        <f t="shared" si="2"/>
        <v>-0.2496</v>
      </c>
    </row>
    <row r="18" spans="2:11" ht="12">
      <c r="B18">
        <f>+'X-Ray'!A13</f>
        <v>23</v>
      </c>
      <c r="C18" t="str">
        <f>+'X-Ray'!B13</f>
        <v>OKANOGAN-DOUGLAS DISTRICT HOSPITAL</v>
      </c>
      <c r="D18" s="2">
        <f>ROUND(SUM('X-Ray'!K13:L13),0)</f>
        <v>4754</v>
      </c>
      <c r="E18" s="2">
        <f>ROUND(+'X-Ray'!F13,0)</f>
        <v>6321</v>
      </c>
      <c r="F18" s="7">
        <f t="shared" si="0"/>
        <v>0.75</v>
      </c>
      <c r="G18" s="2">
        <f>ROUND(SUM('X-Ray'!K113:L113),0)</f>
        <v>4041</v>
      </c>
      <c r="H18" s="2">
        <f>ROUND(+'X-Ray'!F113,0)</f>
        <v>5784</v>
      </c>
      <c r="I18" s="7">
        <f t="shared" si="1"/>
        <v>0.7</v>
      </c>
      <c r="J18" s="7"/>
      <c r="K18" s="8">
        <f t="shared" si="2"/>
        <v>-0.0667</v>
      </c>
    </row>
    <row r="19" spans="2:11" ht="12">
      <c r="B19">
        <f>+'X-Ray'!A14</f>
        <v>26</v>
      </c>
      <c r="C19" t="str">
        <f>+'X-Ray'!B14</f>
        <v>PEACEHEALTH SAINT JOHN MEDICAL CENTER</v>
      </c>
      <c r="D19" s="2">
        <f>ROUND(SUM('X-Ray'!K14:L14),0)</f>
        <v>39289</v>
      </c>
      <c r="E19" s="2">
        <f>ROUND(+'X-Ray'!F14,0)</f>
        <v>271336</v>
      </c>
      <c r="F19" s="7">
        <f t="shared" si="0"/>
        <v>0.14</v>
      </c>
      <c r="G19" s="2">
        <f>ROUND(SUM('X-Ray'!K114:L114),0)</f>
        <v>64287</v>
      </c>
      <c r="H19" s="2">
        <f>ROUND(+'X-Ray'!F114,0)</f>
        <v>172702</v>
      </c>
      <c r="I19" s="7">
        <f t="shared" si="1"/>
        <v>0.37</v>
      </c>
      <c r="J19" s="7"/>
      <c r="K19" s="8">
        <f t="shared" si="2"/>
        <v>1.6429</v>
      </c>
    </row>
    <row r="20" spans="2:11" ht="12">
      <c r="B20">
        <f>+'X-Ray'!A15</f>
        <v>29</v>
      </c>
      <c r="C20" t="str">
        <f>+'X-Ray'!B15</f>
        <v>HARBORVIEW MEDICAL CENTER</v>
      </c>
      <c r="D20" s="2">
        <f>ROUND(SUM('X-Ray'!K15:L15),0)</f>
        <v>873264</v>
      </c>
      <c r="E20" s="2">
        <f>ROUND(+'X-Ray'!F15,0)</f>
        <v>364560</v>
      </c>
      <c r="F20" s="7">
        <f t="shared" si="0"/>
        <v>2.4</v>
      </c>
      <c r="G20" s="2">
        <f>ROUND(SUM('X-Ray'!K115:L115),0)</f>
        <v>979556</v>
      </c>
      <c r="H20" s="2">
        <f>ROUND(+'X-Ray'!F115,0)</f>
        <v>332150</v>
      </c>
      <c r="I20" s="7">
        <f t="shared" si="1"/>
        <v>2.95</v>
      </c>
      <c r="J20" s="7"/>
      <c r="K20" s="8">
        <f t="shared" si="2"/>
        <v>0.2292</v>
      </c>
    </row>
    <row r="21" spans="2:11" ht="12">
      <c r="B21">
        <f>+'X-Ray'!A16</f>
        <v>32</v>
      </c>
      <c r="C21" t="str">
        <f>+'X-Ray'!B16</f>
        <v>SAINT JOSEPH MEDICAL CENTER</v>
      </c>
      <c r="D21" s="2">
        <f>ROUND(SUM('X-Ray'!K16:L16),0)</f>
        <v>2334911</v>
      </c>
      <c r="E21" s="2">
        <f>ROUND(+'X-Ray'!F16,0)</f>
        <v>275260</v>
      </c>
      <c r="F21" s="7">
        <f t="shared" si="0"/>
        <v>8.48</v>
      </c>
      <c r="G21" s="2">
        <f>ROUND(SUM('X-Ray'!K116:L116),0)</f>
        <v>1304690</v>
      </c>
      <c r="H21" s="2">
        <f>ROUND(+'X-Ray'!F116,0)</f>
        <v>326279</v>
      </c>
      <c r="I21" s="7">
        <f t="shared" si="1"/>
        <v>4</v>
      </c>
      <c r="J21" s="7"/>
      <c r="K21" s="8">
        <f t="shared" si="2"/>
        <v>-0.5283</v>
      </c>
    </row>
    <row r="22" spans="2:11" ht="12">
      <c r="B22">
        <f>+'X-Ray'!A17</f>
        <v>35</v>
      </c>
      <c r="C22" t="str">
        <f>+'X-Ray'!B17</f>
        <v>ENUMCLAW REGIONAL HOSPITAL</v>
      </c>
      <c r="D22" s="2">
        <f>ROUND(SUM('X-Ray'!K17:L17),0)</f>
        <v>102199</v>
      </c>
      <c r="E22" s="2">
        <f>ROUND(+'X-Ray'!F17,0)</f>
        <v>20816</v>
      </c>
      <c r="F22" s="7">
        <f t="shared" si="0"/>
        <v>4.91</v>
      </c>
      <c r="G22" s="2">
        <f>ROUND(SUM('X-Ray'!K117:L117),0)</f>
        <v>89683</v>
      </c>
      <c r="H22" s="2">
        <f>ROUND(+'X-Ray'!F117,0)</f>
        <v>21100</v>
      </c>
      <c r="I22" s="7">
        <f t="shared" si="1"/>
        <v>4.25</v>
      </c>
      <c r="J22" s="7"/>
      <c r="K22" s="8">
        <f t="shared" si="2"/>
        <v>-0.1344</v>
      </c>
    </row>
    <row r="23" spans="2:11" ht="12">
      <c r="B23">
        <f>+'X-Ray'!A18</f>
        <v>37</v>
      </c>
      <c r="C23" t="str">
        <f>+'X-Ray'!B18</f>
        <v>DEACONESS MEDICAL CENTER</v>
      </c>
      <c r="D23" s="2">
        <f>ROUND(SUM('X-Ray'!K18:L18),0)</f>
        <v>590300</v>
      </c>
      <c r="E23" s="2">
        <f>ROUND(+'X-Ray'!F18,0)</f>
        <v>57432</v>
      </c>
      <c r="F23" s="7">
        <f t="shared" si="0"/>
        <v>10.28</v>
      </c>
      <c r="G23" s="2">
        <f>ROUND(SUM('X-Ray'!K118:L118),0)</f>
        <v>1301929</v>
      </c>
      <c r="H23" s="2">
        <f>ROUND(+'X-Ray'!F118,0)</f>
        <v>55059</v>
      </c>
      <c r="I23" s="7">
        <f t="shared" si="1"/>
        <v>23.65</v>
      </c>
      <c r="J23" s="7"/>
      <c r="K23" s="8">
        <f t="shared" si="2"/>
        <v>1.3006</v>
      </c>
    </row>
    <row r="24" spans="2:11" ht="12">
      <c r="B24">
        <f>+'X-Ray'!A19</f>
        <v>38</v>
      </c>
      <c r="C24" t="str">
        <f>+'X-Ray'!B19</f>
        <v>OLYMPIC MEDICAL CENTER</v>
      </c>
      <c r="D24" s="2">
        <f>ROUND(SUM('X-Ray'!K19:L19),0)</f>
        <v>724409</v>
      </c>
      <c r="E24" s="2">
        <f>ROUND(+'X-Ray'!F19,0)</f>
        <v>43976</v>
      </c>
      <c r="F24" s="7">
        <f t="shared" si="0"/>
        <v>16.47</v>
      </c>
      <c r="G24" s="2">
        <f>ROUND(SUM('X-Ray'!K119:L119),0)</f>
        <v>830913</v>
      </c>
      <c r="H24" s="2">
        <f>ROUND(+'X-Ray'!F119,0)</f>
        <v>18083</v>
      </c>
      <c r="I24" s="7">
        <f t="shared" si="1"/>
        <v>45.95</v>
      </c>
      <c r="J24" s="7"/>
      <c r="K24" s="8">
        <f t="shared" si="2"/>
        <v>1.7899</v>
      </c>
    </row>
    <row r="25" spans="2:11" ht="12">
      <c r="B25">
        <f>+'X-Ray'!A20</f>
        <v>39</v>
      </c>
      <c r="C25" t="str">
        <f>+'X-Ray'!B20</f>
        <v>KENNEWICK GENERAL HOSPITAL</v>
      </c>
      <c r="D25" s="2">
        <f>ROUND(SUM('X-Ray'!K20:L20),0)</f>
        <v>343109</v>
      </c>
      <c r="E25" s="2">
        <f>ROUND(+'X-Ray'!F20,0)</f>
        <v>52100</v>
      </c>
      <c r="F25" s="7">
        <f t="shared" si="0"/>
        <v>6.59</v>
      </c>
      <c r="G25" s="2">
        <f>ROUND(SUM('X-Ray'!K120:L120),0)</f>
        <v>595560</v>
      </c>
      <c r="H25" s="2">
        <f>ROUND(+'X-Ray'!F120,0)</f>
        <v>53839</v>
      </c>
      <c r="I25" s="7">
        <f t="shared" si="1"/>
        <v>11.06</v>
      </c>
      <c r="J25" s="7"/>
      <c r="K25" s="8">
        <f t="shared" si="2"/>
        <v>0.6783</v>
      </c>
    </row>
    <row r="26" spans="2:11" ht="12">
      <c r="B26">
        <f>+'X-Ray'!A21</f>
        <v>43</v>
      </c>
      <c r="C26" t="str">
        <f>+'X-Ray'!B21</f>
        <v>WALLA WALLA GENERAL HOSPITAL</v>
      </c>
      <c r="D26" s="2">
        <f>ROUND(SUM('X-Ray'!K21:L21),0)</f>
        <v>219504</v>
      </c>
      <c r="E26" s="2">
        <f>ROUND(+'X-Ray'!F21,0)</f>
        <v>120864</v>
      </c>
      <c r="F26" s="7">
        <f t="shared" si="0"/>
        <v>1.82</v>
      </c>
      <c r="G26" s="2">
        <f>ROUND(SUM('X-Ray'!K121:L121),0)</f>
        <v>314124</v>
      </c>
      <c r="H26" s="2">
        <f>ROUND(+'X-Ray'!F121,0)</f>
        <v>122056</v>
      </c>
      <c r="I26" s="7">
        <f t="shared" si="1"/>
        <v>2.57</v>
      </c>
      <c r="J26" s="7"/>
      <c r="K26" s="8">
        <f t="shared" si="2"/>
        <v>0.4121</v>
      </c>
    </row>
    <row r="27" spans="2:11" ht="12">
      <c r="B27">
        <f>+'X-Ray'!A22</f>
        <v>45</v>
      </c>
      <c r="C27" t="str">
        <f>+'X-Ray'!B22</f>
        <v>COLUMBIA BASIN HOSPITAL</v>
      </c>
      <c r="D27" s="2">
        <f>ROUND(SUM('X-Ray'!K22:L22),0)</f>
        <v>56904</v>
      </c>
      <c r="E27" s="2">
        <f>ROUND(+'X-Ray'!F22,0)</f>
        <v>6878</v>
      </c>
      <c r="F27" s="7">
        <f t="shared" si="0"/>
        <v>8.27</v>
      </c>
      <c r="G27" s="2">
        <f>ROUND(SUM('X-Ray'!K122:L122),0)</f>
        <v>98936</v>
      </c>
      <c r="H27" s="2">
        <f>ROUND(+'X-Ray'!F122,0)</f>
        <v>7826</v>
      </c>
      <c r="I27" s="7">
        <f t="shared" si="1"/>
        <v>12.64</v>
      </c>
      <c r="J27" s="7"/>
      <c r="K27" s="8">
        <f t="shared" si="2"/>
        <v>0.5284</v>
      </c>
    </row>
    <row r="28" spans="2:11" ht="12">
      <c r="B28">
        <f>+'X-Ray'!A23</f>
        <v>46</v>
      </c>
      <c r="C28" t="str">
        <f>+'X-Ray'!B23</f>
        <v>PROSSER MEMORIAL HOSPITAL</v>
      </c>
      <c r="D28" s="2">
        <f>ROUND(SUM('X-Ray'!K23:L23),0)</f>
        <v>643301</v>
      </c>
      <c r="E28" s="2">
        <f>ROUND(+'X-Ray'!F23,0)</f>
        <v>33665</v>
      </c>
      <c r="F28" s="7">
        <f t="shared" si="0"/>
        <v>19.11</v>
      </c>
      <c r="G28" s="2">
        <f>ROUND(SUM('X-Ray'!K123:L123),0)</f>
        <v>567957</v>
      </c>
      <c r="H28" s="2">
        <f>ROUND(+'X-Ray'!F123,0)</f>
        <v>30771</v>
      </c>
      <c r="I28" s="7">
        <f t="shared" si="1"/>
        <v>18.46</v>
      </c>
      <c r="J28" s="7"/>
      <c r="K28" s="8">
        <f t="shared" si="2"/>
        <v>-0.034</v>
      </c>
    </row>
    <row r="29" spans="2:11" ht="12">
      <c r="B29">
        <f>+'X-Ray'!A24</f>
        <v>50</v>
      </c>
      <c r="C29" t="str">
        <f>+'X-Ray'!B24</f>
        <v>PROVIDENCE SAINT MARY MEDICAL CENTER</v>
      </c>
      <c r="D29" s="2">
        <f>ROUND(SUM('X-Ray'!K24:L24),0)</f>
        <v>1049891</v>
      </c>
      <c r="E29" s="2">
        <f>ROUND(+'X-Ray'!F24,0)</f>
        <v>28935</v>
      </c>
      <c r="F29" s="7">
        <f t="shared" si="0"/>
        <v>36.28</v>
      </c>
      <c r="G29" s="2">
        <f>ROUND(SUM('X-Ray'!K124:L124),0)</f>
        <v>931776</v>
      </c>
      <c r="H29" s="2">
        <f>ROUND(+'X-Ray'!F124,0)</f>
        <v>41418</v>
      </c>
      <c r="I29" s="7">
        <f t="shared" si="1"/>
        <v>22.5</v>
      </c>
      <c r="J29" s="7"/>
      <c r="K29" s="8">
        <f t="shared" si="2"/>
        <v>-0.3798</v>
      </c>
    </row>
    <row r="30" spans="2:11" ht="12">
      <c r="B30">
        <f>+'X-Ray'!A25</f>
        <v>54</v>
      </c>
      <c r="C30" t="str">
        <f>+'X-Ray'!B25</f>
        <v>FORKS COMMUNITY HOSPITAL</v>
      </c>
      <c r="D30" s="2">
        <f>ROUND(SUM('X-Ray'!K25:L25),0)</f>
        <v>155219</v>
      </c>
      <c r="E30" s="2">
        <f>ROUND(+'X-Ray'!F25,0)</f>
        <v>6074</v>
      </c>
      <c r="F30" s="7">
        <f t="shared" si="0"/>
        <v>25.55</v>
      </c>
      <c r="G30" s="2">
        <f>ROUND(SUM('X-Ray'!K125:L125),0)</f>
        <v>99778</v>
      </c>
      <c r="H30" s="2">
        <f>ROUND(+'X-Ray'!F125,0)</f>
        <v>2782</v>
      </c>
      <c r="I30" s="7">
        <f t="shared" si="1"/>
        <v>35.87</v>
      </c>
      <c r="J30" s="7"/>
      <c r="K30" s="8">
        <f t="shared" si="2"/>
        <v>0.4039</v>
      </c>
    </row>
    <row r="31" spans="2:11" ht="12">
      <c r="B31">
        <f>+'X-Ray'!A26</f>
        <v>56</v>
      </c>
      <c r="C31" t="str">
        <f>+'X-Ray'!B26</f>
        <v>WILLAPA HARBOR HOSPITAL</v>
      </c>
      <c r="D31" s="2">
        <f>ROUND(SUM('X-Ray'!K26:L26),0)</f>
        <v>178178</v>
      </c>
      <c r="E31" s="2">
        <f>ROUND(+'X-Ray'!F26,0)</f>
        <v>6945</v>
      </c>
      <c r="F31" s="7">
        <f t="shared" si="0"/>
        <v>25.66</v>
      </c>
      <c r="G31" s="2">
        <f>ROUND(SUM('X-Ray'!K126:L126),0)</f>
        <v>177970</v>
      </c>
      <c r="H31" s="2">
        <f>ROUND(+'X-Ray'!F126,0)</f>
        <v>6480</v>
      </c>
      <c r="I31" s="7">
        <f t="shared" si="1"/>
        <v>27.46</v>
      </c>
      <c r="J31" s="7"/>
      <c r="K31" s="8">
        <f t="shared" si="2"/>
        <v>0.0701</v>
      </c>
    </row>
    <row r="32" spans="2:11" ht="12">
      <c r="B32">
        <f>+'X-Ray'!A27</f>
        <v>58</v>
      </c>
      <c r="C32" t="str">
        <f>+'X-Ray'!B27</f>
        <v>YAKIMA VALLEY MEMORIAL HOSPITAL</v>
      </c>
      <c r="D32" s="2">
        <f>ROUND(SUM('X-Ray'!K27:L27),0)</f>
        <v>948497</v>
      </c>
      <c r="E32" s="2">
        <f>ROUND(+'X-Ray'!F27,0)</f>
        <v>1536238</v>
      </c>
      <c r="F32" s="7">
        <f t="shared" si="0"/>
        <v>0.62</v>
      </c>
      <c r="G32" s="2">
        <f>ROUND(SUM('X-Ray'!K127:L127),0)</f>
        <v>694421</v>
      </c>
      <c r="H32" s="2">
        <f>ROUND(+'X-Ray'!F127,0)</f>
        <v>1346069</v>
      </c>
      <c r="I32" s="7">
        <f t="shared" si="1"/>
        <v>0.52</v>
      </c>
      <c r="J32" s="7"/>
      <c r="K32" s="8">
        <f t="shared" si="2"/>
        <v>-0.1613</v>
      </c>
    </row>
    <row r="33" spans="2:11" ht="12">
      <c r="B33">
        <f>+'X-Ray'!A28</f>
        <v>63</v>
      </c>
      <c r="C33" t="str">
        <f>+'X-Ray'!B28</f>
        <v>GRAYS HARBOR COMMUNITY HOSPITAL</v>
      </c>
      <c r="D33" s="2">
        <f>ROUND(SUM('X-Ray'!K28:L28),0)</f>
        <v>963833</v>
      </c>
      <c r="E33" s="2">
        <f>ROUND(+'X-Ray'!F28,0)</f>
        <v>74800</v>
      </c>
      <c r="F33" s="7">
        <f t="shared" si="0"/>
        <v>12.89</v>
      </c>
      <c r="G33" s="2">
        <f>ROUND(SUM('X-Ray'!K128:L128),0)</f>
        <v>624817</v>
      </c>
      <c r="H33" s="2">
        <f>ROUND(+'X-Ray'!F128,0)</f>
        <v>77937</v>
      </c>
      <c r="I33" s="7">
        <f t="shared" si="1"/>
        <v>8.02</v>
      </c>
      <c r="J33" s="7"/>
      <c r="K33" s="8">
        <f t="shared" si="2"/>
        <v>-0.3778</v>
      </c>
    </row>
    <row r="34" spans="2:11" ht="12">
      <c r="B34">
        <f>+'X-Ray'!A29</f>
        <v>78</v>
      </c>
      <c r="C34" t="str">
        <f>+'X-Ray'!B29</f>
        <v>SAMARITAN HOSPITAL</v>
      </c>
      <c r="D34" s="2">
        <f>ROUND(SUM('X-Ray'!K29:L29),0)</f>
        <v>204395</v>
      </c>
      <c r="E34" s="2">
        <f>ROUND(+'X-Ray'!F29,0)</f>
        <v>50444</v>
      </c>
      <c r="F34" s="7">
        <f t="shared" si="0"/>
        <v>4.05</v>
      </c>
      <c r="G34" s="2">
        <f>ROUND(SUM('X-Ray'!K129:L129),0)</f>
        <v>276284</v>
      </c>
      <c r="H34" s="2">
        <f>ROUND(+'X-Ray'!F129,0)</f>
        <v>53185</v>
      </c>
      <c r="I34" s="7">
        <f t="shared" si="1"/>
        <v>5.19</v>
      </c>
      <c r="J34" s="7"/>
      <c r="K34" s="8">
        <f t="shared" si="2"/>
        <v>0.2815</v>
      </c>
    </row>
    <row r="35" spans="2:11" ht="12">
      <c r="B35">
        <f>+'X-Ray'!A30</f>
        <v>79</v>
      </c>
      <c r="C35" t="str">
        <f>+'X-Ray'!B30</f>
        <v>OCEAN BEACH HOSPITAL</v>
      </c>
      <c r="D35" s="2">
        <f>ROUND(SUM('X-Ray'!K30:L30),0)</f>
        <v>463739</v>
      </c>
      <c r="E35" s="2">
        <f>ROUND(+'X-Ray'!F30,0)</f>
        <v>0</v>
      </c>
      <c r="F35" s="7">
        <f t="shared" si="0"/>
      </c>
      <c r="G35" s="2">
        <f>ROUND(SUM('X-Ray'!K130:L130),0)</f>
        <v>495967</v>
      </c>
      <c r="H35" s="2">
        <f>ROUND(+'X-Ray'!F130,0)</f>
        <v>0</v>
      </c>
      <c r="I35" s="7">
        <f t="shared" si="1"/>
      </c>
      <c r="J35" s="7"/>
      <c r="K35" s="8">
        <f t="shared" si="2"/>
      </c>
    </row>
    <row r="36" spans="2:11" ht="12">
      <c r="B36">
        <f>+'X-Ray'!A31</f>
        <v>80</v>
      </c>
      <c r="C36" t="str">
        <f>+'X-Ray'!B31</f>
        <v>ODESSA MEMORIAL HOSPITAL</v>
      </c>
      <c r="D36" s="2">
        <f>ROUND(SUM('X-Ray'!K31:L31),0)</f>
        <v>19962</v>
      </c>
      <c r="E36" s="2">
        <f>ROUND(+'X-Ray'!F31,0)</f>
        <v>741</v>
      </c>
      <c r="F36" s="7">
        <f t="shared" si="0"/>
        <v>26.94</v>
      </c>
      <c r="G36" s="2">
        <f>ROUND(SUM('X-Ray'!K131:L131),0)</f>
        <v>22179</v>
      </c>
      <c r="H36" s="2">
        <f>ROUND(+'X-Ray'!F131,0)</f>
        <v>795</v>
      </c>
      <c r="I36" s="7">
        <f t="shared" si="1"/>
        <v>27.9</v>
      </c>
      <c r="J36" s="7"/>
      <c r="K36" s="8">
        <f t="shared" si="2"/>
        <v>0.0356</v>
      </c>
    </row>
    <row r="37" spans="2:11" ht="12">
      <c r="B37">
        <f>+'X-Ray'!A32</f>
        <v>81</v>
      </c>
      <c r="C37" t="str">
        <f>+'X-Ray'!B32</f>
        <v>GOOD SAMARITAN HOSPITAL</v>
      </c>
      <c r="D37" s="2">
        <f>ROUND(SUM('X-Ray'!K32:L32),0)</f>
        <v>542574</v>
      </c>
      <c r="E37" s="2">
        <f>ROUND(+'X-Ray'!F32,0)</f>
        <v>53837</v>
      </c>
      <c r="F37" s="7">
        <f t="shared" si="0"/>
        <v>10.08</v>
      </c>
      <c r="G37" s="2">
        <f>ROUND(SUM('X-Ray'!K132:L132),0)</f>
        <v>1081234</v>
      </c>
      <c r="H37" s="2">
        <f>ROUND(+'X-Ray'!F132,0)</f>
        <v>71176</v>
      </c>
      <c r="I37" s="7">
        <f t="shared" si="1"/>
        <v>15.19</v>
      </c>
      <c r="J37" s="7"/>
      <c r="K37" s="8">
        <f t="shared" si="2"/>
        <v>0.5069</v>
      </c>
    </row>
    <row r="38" spans="2:11" ht="12">
      <c r="B38">
        <f>+'X-Ray'!A33</f>
        <v>82</v>
      </c>
      <c r="C38" t="str">
        <f>+'X-Ray'!B33</f>
        <v>GARFIELD COUNTY MEMORIAL HOSPITAL</v>
      </c>
      <c r="D38" s="2">
        <f>ROUND(SUM('X-Ray'!K33:L33),0)</f>
        <v>1358</v>
      </c>
      <c r="E38" s="2">
        <f>ROUND(+'X-Ray'!F33,0)</f>
        <v>567</v>
      </c>
      <c r="F38" s="7">
        <f t="shared" si="0"/>
        <v>2.4</v>
      </c>
      <c r="G38" s="2">
        <f>ROUND(SUM('X-Ray'!K133:L133),0)</f>
        <v>5683</v>
      </c>
      <c r="H38" s="2">
        <f>ROUND(+'X-Ray'!F133,0)</f>
        <v>817</v>
      </c>
      <c r="I38" s="7">
        <f t="shared" si="1"/>
        <v>6.96</v>
      </c>
      <c r="J38" s="7"/>
      <c r="K38" s="8">
        <f t="shared" si="2"/>
        <v>1.9</v>
      </c>
    </row>
    <row r="39" spans="2:11" ht="12">
      <c r="B39">
        <f>+'X-Ray'!A34</f>
        <v>84</v>
      </c>
      <c r="C39" t="str">
        <f>+'X-Ray'!B34</f>
        <v>PROVIDENCE REGIONAL MEDICAL CENTER EVERETT</v>
      </c>
      <c r="D39" s="2">
        <f>ROUND(SUM('X-Ray'!K34:L34),0)</f>
        <v>2251140</v>
      </c>
      <c r="E39" s="2">
        <f>ROUND(+'X-Ray'!F34,0)</f>
        <v>52017</v>
      </c>
      <c r="F39" s="7">
        <f t="shared" si="0"/>
        <v>43.28</v>
      </c>
      <c r="G39" s="2">
        <f>ROUND(SUM('X-Ray'!K134:L134),0)</f>
        <v>3039363</v>
      </c>
      <c r="H39" s="2">
        <f>ROUND(+'X-Ray'!F134,0)</f>
        <v>189314</v>
      </c>
      <c r="I39" s="7">
        <f t="shared" si="1"/>
        <v>16.05</v>
      </c>
      <c r="J39" s="7"/>
      <c r="K39" s="8">
        <f t="shared" si="2"/>
        <v>-0.6292</v>
      </c>
    </row>
    <row r="40" spans="2:11" ht="12">
      <c r="B40">
        <f>+'X-Ray'!A35</f>
        <v>85</v>
      </c>
      <c r="C40" t="str">
        <f>+'X-Ray'!B35</f>
        <v>JEFFERSON HEALTHCARE HOSPITAL</v>
      </c>
      <c r="D40" s="2">
        <f>ROUND(SUM('X-Ray'!K35:L35),0)</f>
        <v>211547</v>
      </c>
      <c r="E40" s="2">
        <f>ROUND(+'X-Ray'!F35,0)</f>
        <v>99827</v>
      </c>
      <c r="F40" s="7">
        <f t="shared" si="0"/>
        <v>2.12</v>
      </c>
      <c r="G40" s="2">
        <f>ROUND(SUM('X-Ray'!K135:L135),0)</f>
        <v>184951</v>
      </c>
      <c r="H40" s="2">
        <f>ROUND(+'X-Ray'!F135,0)</f>
        <v>96702</v>
      </c>
      <c r="I40" s="7">
        <f t="shared" si="1"/>
        <v>1.91</v>
      </c>
      <c r="J40" s="7"/>
      <c r="K40" s="8">
        <f t="shared" si="2"/>
        <v>-0.0991</v>
      </c>
    </row>
    <row r="41" spans="2:11" ht="12">
      <c r="B41">
        <f>+'X-Ray'!A36</f>
        <v>96</v>
      </c>
      <c r="C41" t="str">
        <f>+'X-Ray'!B36</f>
        <v>SKYLINE HOSPITAL</v>
      </c>
      <c r="D41" s="2">
        <f>ROUND(SUM('X-Ray'!K36:L36),0)</f>
        <v>257520</v>
      </c>
      <c r="E41" s="2">
        <f>ROUND(+'X-Ray'!F36,0)</f>
        <v>24042</v>
      </c>
      <c r="F41" s="7">
        <f t="shared" si="0"/>
        <v>10.71</v>
      </c>
      <c r="G41" s="2">
        <f>ROUND(SUM('X-Ray'!K136:L136),0)</f>
        <v>406164</v>
      </c>
      <c r="H41" s="2">
        <f>ROUND(+'X-Ray'!F136,0)</f>
        <v>26740</v>
      </c>
      <c r="I41" s="7">
        <f t="shared" si="1"/>
        <v>15.19</v>
      </c>
      <c r="J41" s="7"/>
      <c r="K41" s="8">
        <f t="shared" si="2"/>
        <v>0.4183</v>
      </c>
    </row>
    <row r="42" spans="2:11" ht="12">
      <c r="B42">
        <f>+'X-Ray'!A37</f>
        <v>102</v>
      </c>
      <c r="C42" t="str">
        <f>+'X-Ray'!B37</f>
        <v>YAKIMA REGIONAL MEDICAL AND CARDIAC CENTER</v>
      </c>
      <c r="D42" s="2">
        <f>ROUND(SUM('X-Ray'!K37:L37),0)</f>
        <v>74361</v>
      </c>
      <c r="E42" s="2">
        <f>ROUND(+'X-Ray'!F37,0)</f>
        <v>28858</v>
      </c>
      <c r="F42" s="7">
        <f t="shared" si="0"/>
        <v>2.58</v>
      </c>
      <c r="G42" s="2">
        <f>ROUND(SUM('X-Ray'!K137:L137),0)</f>
        <v>80587</v>
      </c>
      <c r="H42" s="2">
        <f>ROUND(+'X-Ray'!F137,0)</f>
        <v>25524</v>
      </c>
      <c r="I42" s="7">
        <f t="shared" si="1"/>
        <v>3.16</v>
      </c>
      <c r="J42" s="7"/>
      <c r="K42" s="8">
        <f t="shared" si="2"/>
        <v>0.2248</v>
      </c>
    </row>
    <row r="43" spans="2:11" ht="12">
      <c r="B43">
        <f>+'X-Ray'!A38</f>
        <v>104</v>
      </c>
      <c r="C43" t="str">
        <f>+'X-Ray'!B38</f>
        <v>VALLEY GENERAL HOSPITAL</v>
      </c>
      <c r="D43" s="2">
        <f>ROUND(SUM('X-Ray'!K38:L38),0)</f>
        <v>495380</v>
      </c>
      <c r="E43" s="2">
        <f>ROUND(+'X-Ray'!F38,0)</f>
        <v>32503</v>
      </c>
      <c r="F43" s="7">
        <f t="shared" si="0"/>
        <v>15.24</v>
      </c>
      <c r="G43" s="2">
        <f>ROUND(SUM('X-Ray'!K138:L138),0)</f>
        <v>496245</v>
      </c>
      <c r="H43" s="2">
        <f>ROUND(+'X-Ray'!F138,0)</f>
        <v>27242</v>
      </c>
      <c r="I43" s="7">
        <f t="shared" si="1"/>
        <v>18.22</v>
      </c>
      <c r="J43" s="7"/>
      <c r="K43" s="8">
        <f t="shared" si="2"/>
        <v>0.1955</v>
      </c>
    </row>
    <row r="44" spans="2:11" ht="12">
      <c r="B44">
        <f>+'X-Ray'!A39</f>
        <v>106</v>
      </c>
      <c r="C44" t="str">
        <f>+'X-Ray'!B39</f>
        <v>CASCADE VALLEY HOSPITAL</v>
      </c>
      <c r="D44" s="2">
        <f>ROUND(SUM('X-Ray'!K39:L39),0)</f>
        <v>192510</v>
      </c>
      <c r="E44" s="2">
        <f>ROUND(+'X-Ray'!F39,0)</f>
        <v>174982</v>
      </c>
      <c r="F44" s="7">
        <f t="shared" si="0"/>
        <v>1.1</v>
      </c>
      <c r="G44" s="2">
        <f>ROUND(SUM('X-Ray'!K139:L139),0)</f>
        <v>275952</v>
      </c>
      <c r="H44" s="2">
        <f>ROUND(+'X-Ray'!F139,0)</f>
        <v>183750</v>
      </c>
      <c r="I44" s="7">
        <f t="shared" si="1"/>
        <v>1.5</v>
      </c>
      <c r="J44" s="7"/>
      <c r="K44" s="8">
        <f t="shared" si="2"/>
        <v>0.3636</v>
      </c>
    </row>
    <row r="45" spans="2:11" ht="12">
      <c r="B45">
        <f>+'X-Ray'!A40</f>
        <v>107</v>
      </c>
      <c r="C45" t="str">
        <f>+'X-Ray'!B40</f>
        <v>NORTH VALLEY HOSPITAL</v>
      </c>
      <c r="D45" s="2">
        <f>ROUND(SUM('X-Ray'!K40:L40),0)</f>
        <v>257892</v>
      </c>
      <c r="E45" s="2">
        <f>ROUND(+'X-Ray'!F40,0)</f>
        <v>16833</v>
      </c>
      <c r="F45" s="7">
        <f t="shared" si="0"/>
        <v>15.32</v>
      </c>
      <c r="G45" s="2">
        <f>ROUND(SUM('X-Ray'!K140:L140),0)</f>
        <v>356746</v>
      </c>
      <c r="H45" s="2">
        <f>ROUND(+'X-Ray'!F140,0)</f>
        <v>17739</v>
      </c>
      <c r="I45" s="7">
        <f t="shared" si="1"/>
        <v>20.11</v>
      </c>
      <c r="J45" s="7"/>
      <c r="K45" s="8">
        <f t="shared" si="2"/>
        <v>0.3127</v>
      </c>
    </row>
    <row r="46" spans="2:11" ht="12">
      <c r="B46">
        <f>+'X-Ray'!A41</f>
        <v>108</v>
      </c>
      <c r="C46" t="str">
        <f>+'X-Ray'!B41</f>
        <v>TRI-STATE MEMORIAL HOSPITAL</v>
      </c>
      <c r="D46" s="2">
        <f>ROUND(SUM('X-Ray'!K41:L41),0)</f>
        <v>706355</v>
      </c>
      <c r="E46" s="2">
        <f>ROUND(+'X-Ray'!F41,0)</f>
        <v>203641</v>
      </c>
      <c r="F46" s="7">
        <f t="shared" si="0"/>
        <v>3.47</v>
      </c>
      <c r="G46" s="2">
        <f>ROUND(SUM('X-Ray'!K141:L141),0)</f>
        <v>0</v>
      </c>
      <c r="H46" s="2">
        <f>ROUND(+'X-Ray'!F141,0)</f>
        <v>0</v>
      </c>
      <c r="I46" s="7">
        <f t="shared" si="1"/>
      </c>
      <c r="J46" s="7"/>
      <c r="K46" s="8">
        <f t="shared" si="2"/>
      </c>
    </row>
    <row r="47" spans="2:11" ht="12">
      <c r="B47">
        <f>+'X-Ray'!A42</f>
        <v>111</v>
      </c>
      <c r="C47" t="str">
        <f>+'X-Ray'!B42</f>
        <v>EAST ADAMS RURAL HOSPITAL</v>
      </c>
      <c r="D47" s="2">
        <f>ROUND(SUM('X-Ray'!K42:L42),0)</f>
        <v>2362</v>
      </c>
      <c r="E47" s="2">
        <f>ROUND(+'X-Ray'!F42,0)</f>
        <v>10895</v>
      </c>
      <c r="F47" s="7">
        <f t="shared" si="0"/>
        <v>0.22</v>
      </c>
      <c r="G47" s="2">
        <f>ROUND(SUM('X-Ray'!K142:L142),0)</f>
        <v>7866</v>
      </c>
      <c r="H47" s="2">
        <f>ROUND(+'X-Ray'!F142,0)</f>
        <v>10604</v>
      </c>
      <c r="I47" s="7">
        <f t="shared" si="1"/>
        <v>0.74</v>
      </c>
      <c r="J47" s="7"/>
      <c r="K47" s="8">
        <f t="shared" si="2"/>
        <v>2.3636</v>
      </c>
    </row>
    <row r="48" spans="2:11" ht="12">
      <c r="B48">
        <f>+'X-Ray'!A43</f>
        <v>125</v>
      </c>
      <c r="C48" t="str">
        <f>+'X-Ray'!B43</f>
        <v>OTHELLO COMMUNITY HOSPITAL</v>
      </c>
      <c r="D48" s="2">
        <f>ROUND(SUM('X-Ray'!K43:L43),0)</f>
        <v>582474</v>
      </c>
      <c r="E48" s="2">
        <f>ROUND(+'X-Ray'!F43,0)</f>
        <v>18612</v>
      </c>
      <c r="F48" s="7">
        <f t="shared" si="0"/>
        <v>31.3</v>
      </c>
      <c r="G48" s="2">
        <f>ROUND(SUM('X-Ray'!K143:L143),0)</f>
        <v>593736</v>
      </c>
      <c r="H48" s="2">
        <f>ROUND(+'X-Ray'!F143,0)</f>
        <v>32171</v>
      </c>
      <c r="I48" s="7">
        <f t="shared" si="1"/>
        <v>18.46</v>
      </c>
      <c r="J48" s="7"/>
      <c r="K48" s="8">
        <f t="shared" si="2"/>
        <v>-0.4102</v>
      </c>
    </row>
    <row r="49" spans="2:11" ht="12">
      <c r="B49">
        <f>+'X-Ray'!A44</f>
        <v>126</v>
      </c>
      <c r="C49" t="str">
        <f>+'X-Ray'!B44</f>
        <v>HIGHLINE MEDICAL CENTER</v>
      </c>
      <c r="D49" s="2">
        <f>ROUND(SUM('X-Ray'!K44:L44),0)</f>
        <v>363902</v>
      </c>
      <c r="E49" s="2">
        <f>ROUND(+'X-Ray'!F44,0)</f>
        <v>84396</v>
      </c>
      <c r="F49" s="7">
        <f t="shared" si="0"/>
        <v>4.31</v>
      </c>
      <c r="G49" s="2">
        <f>ROUND(SUM('X-Ray'!K144:L144),0)</f>
        <v>605398</v>
      </c>
      <c r="H49" s="2">
        <f>ROUND(+'X-Ray'!F144,0)</f>
        <v>85087</v>
      </c>
      <c r="I49" s="7">
        <f t="shared" si="1"/>
        <v>7.12</v>
      </c>
      <c r="J49" s="7"/>
      <c r="K49" s="8">
        <f t="shared" si="2"/>
        <v>0.652</v>
      </c>
    </row>
    <row r="50" spans="2:11" ht="12">
      <c r="B50">
        <f>+'X-Ray'!A45</f>
        <v>128</v>
      </c>
      <c r="C50" t="str">
        <f>+'X-Ray'!B45</f>
        <v>UNIVERSITY OF WASHINGTON MEDICAL CENTER</v>
      </c>
      <c r="D50" s="2">
        <f>ROUND(SUM('X-Ray'!K45:L45),0)</f>
        <v>3707923</v>
      </c>
      <c r="E50" s="2">
        <f>ROUND(+'X-Ray'!F45,0)</f>
        <v>415587</v>
      </c>
      <c r="F50" s="7">
        <f t="shared" si="0"/>
        <v>8.92</v>
      </c>
      <c r="G50" s="2">
        <f>ROUND(SUM('X-Ray'!K145:L145),0)</f>
        <v>3935929</v>
      </c>
      <c r="H50" s="2">
        <f>ROUND(+'X-Ray'!F145,0)</f>
        <v>372553</v>
      </c>
      <c r="I50" s="7">
        <f t="shared" si="1"/>
        <v>10.56</v>
      </c>
      <c r="J50" s="7"/>
      <c r="K50" s="8">
        <f t="shared" si="2"/>
        <v>0.1839</v>
      </c>
    </row>
    <row r="51" spans="2:11" ht="12">
      <c r="B51">
        <f>+'X-Ray'!A46</f>
        <v>129</v>
      </c>
      <c r="C51" t="str">
        <f>+'X-Ray'!B46</f>
        <v>QUINCY VALLEY MEDICAL CENTER</v>
      </c>
      <c r="D51" s="2">
        <f>ROUND(SUM('X-Ray'!K46:L46),0)</f>
        <v>336611</v>
      </c>
      <c r="E51" s="2">
        <f>ROUND(+'X-Ray'!F46,0)</f>
        <v>3800</v>
      </c>
      <c r="F51" s="7">
        <f t="shared" si="0"/>
        <v>88.58</v>
      </c>
      <c r="G51" s="2">
        <f>ROUND(SUM('X-Ray'!K146:L146),0)</f>
        <v>322243</v>
      </c>
      <c r="H51" s="2">
        <f>ROUND(+'X-Ray'!F146,0)</f>
        <v>3682</v>
      </c>
      <c r="I51" s="7">
        <f t="shared" si="1"/>
        <v>87.52</v>
      </c>
      <c r="J51" s="7"/>
      <c r="K51" s="8">
        <f t="shared" si="2"/>
        <v>-0.012</v>
      </c>
    </row>
    <row r="52" spans="2:11" ht="12">
      <c r="B52">
        <f>+'X-Ray'!A47</f>
        <v>130</v>
      </c>
      <c r="C52" t="str">
        <f>+'X-Ray'!B47</f>
        <v>NORTHWEST HOSPITAL &amp; MEDICAL CENTER</v>
      </c>
      <c r="D52" s="2">
        <f>ROUND(SUM('X-Ray'!K47:L47),0)</f>
        <v>2044598</v>
      </c>
      <c r="E52" s="2">
        <f>ROUND(+'X-Ray'!F47,0)</f>
        <v>92514</v>
      </c>
      <c r="F52" s="7">
        <f t="shared" si="0"/>
        <v>22.1</v>
      </c>
      <c r="G52" s="2">
        <f>ROUND(SUM('X-Ray'!K147:L147),0)</f>
        <v>2234414</v>
      </c>
      <c r="H52" s="2">
        <f>ROUND(+'X-Ray'!F147,0)</f>
        <v>92270</v>
      </c>
      <c r="I52" s="7">
        <f t="shared" si="1"/>
        <v>24.22</v>
      </c>
      <c r="J52" s="7"/>
      <c r="K52" s="8">
        <f t="shared" si="2"/>
        <v>0.0959</v>
      </c>
    </row>
    <row r="53" spans="2:11" ht="12">
      <c r="B53">
        <f>+'X-Ray'!A48</f>
        <v>131</v>
      </c>
      <c r="C53" t="str">
        <f>+'X-Ray'!B48</f>
        <v>OVERLAKE HOSPITAL MEDICAL CENTER</v>
      </c>
      <c r="D53" s="2">
        <f>ROUND(SUM('X-Ray'!K48:L48),0)</f>
        <v>427034</v>
      </c>
      <c r="E53" s="2">
        <f>ROUND(+'X-Ray'!F48,0)</f>
        <v>124916</v>
      </c>
      <c r="F53" s="7">
        <f t="shared" si="0"/>
        <v>3.42</v>
      </c>
      <c r="G53" s="2">
        <f>ROUND(SUM('X-Ray'!K148:L148),0)</f>
        <v>530511</v>
      </c>
      <c r="H53" s="2">
        <f>ROUND(+'X-Ray'!F148,0)</f>
        <v>135985</v>
      </c>
      <c r="I53" s="7">
        <f t="shared" si="1"/>
        <v>3.9</v>
      </c>
      <c r="J53" s="7"/>
      <c r="K53" s="8">
        <f t="shared" si="2"/>
        <v>0.1404</v>
      </c>
    </row>
    <row r="54" spans="2:11" ht="12">
      <c r="B54">
        <f>+'X-Ray'!A49</f>
        <v>132</v>
      </c>
      <c r="C54" t="str">
        <f>+'X-Ray'!B49</f>
        <v>SAINT CLARE HOSPITAL</v>
      </c>
      <c r="D54" s="2">
        <f>ROUND(SUM('X-Ray'!K49:L49),0)</f>
        <v>363977</v>
      </c>
      <c r="E54" s="2">
        <f>ROUND(+'X-Ray'!F49,0)</f>
        <v>123352</v>
      </c>
      <c r="F54" s="7">
        <f t="shared" si="0"/>
        <v>2.95</v>
      </c>
      <c r="G54" s="2">
        <f>ROUND(SUM('X-Ray'!K149:L149),0)</f>
        <v>317563</v>
      </c>
      <c r="H54" s="2">
        <f>ROUND(+'X-Ray'!F149,0)</f>
        <v>153341</v>
      </c>
      <c r="I54" s="7">
        <f t="shared" si="1"/>
        <v>2.07</v>
      </c>
      <c r="J54" s="7"/>
      <c r="K54" s="8">
        <f t="shared" si="2"/>
        <v>-0.2983</v>
      </c>
    </row>
    <row r="55" spans="2:11" ht="12">
      <c r="B55">
        <f>+'X-Ray'!A50</f>
        <v>134</v>
      </c>
      <c r="C55" t="str">
        <f>+'X-Ray'!B50</f>
        <v>ISLAND HOSPITAL</v>
      </c>
      <c r="D55" s="2">
        <f>ROUND(SUM('X-Ray'!K50:L50),0)</f>
        <v>439216</v>
      </c>
      <c r="E55" s="2">
        <f>ROUND(+'X-Ray'!F50,0)</f>
        <v>34805</v>
      </c>
      <c r="F55" s="7">
        <f t="shared" si="0"/>
        <v>12.62</v>
      </c>
      <c r="G55" s="2">
        <f>ROUND(SUM('X-Ray'!K150:L150),0)</f>
        <v>437160</v>
      </c>
      <c r="H55" s="2">
        <f>ROUND(+'X-Ray'!F150,0)</f>
        <v>33646</v>
      </c>
      <c r="I55" s="7">
        <f t="shared" si="1"/>
        <v>12.99</v>
      </c>
      <c r="J55" s="7"/>
      <c r="K55" s="8">
        <f t="shared" si="2"/>
        <v>0.0293</v>
      </c>
    </row>
    <row r="56" spans="2:11" ht="12">
      <c r="B56">
        <f>+'X-Ray'!A51</f>
        <v>137</v>
      </c>
      <c r="C56" t="str">
        <f>+'X-Ray'!B51</f>
        <v>LINCOLN HOSPITAL</v>
      </c>
      <c r="D56" s="2">
        <f>ROUND(SUM('X-Ray'!K51:L51),0)</f>
        <v>47920</v>
      </c>
      <c r="E56" s="2">
        <f>ROUND(+'X-Ray'!F51,0)</f>
        <v>2503</v>
      </c>
      <c r="F56" s="7">
        <f t="shared" si="0"/>
        <v>19.15</v>
      </c>
      <c r="G56" s="2">
        <f>ROUND(SUM('X-Ray'!K151:L151),0)</f>
        <v>52409</v>
      </c>
      <c r="H56" s="2">
        <f>ROUND(+'X-Ray'!F151,0)</f>
        <v>0</v>
      </c>
      <c r="I56" s="7">
        <f t="shared" si="1"/>
      </c>
      <c r="J56" s="7"/>
      <c r="K56" s="8">
        <f t="shared" si="2"/>
      </c>
    </row>
    <row r="57" spans="2:11" ht="12">
      <c r="B57">
        <f>+'X-Ray'!A52</f>
        <v>138</v>
      </c>
      <c r="C57" t="str">
        <f>+'X-Ray'!B52</f>
        <v>SWEDISH EDMONDS</v>
      </c>
      <c r="D57" s="2">
        <f>ROUND(SUM('X-Ray'!K52:L52),0)</f>
        <v>190211</v>
      </c>
      <c r="E57" s="2">
        <f>ROUND(+'X-Ray'!F52,0)</f>
        <v>31286</v>
      </c>
      <c r="F57" s="7">
        <f t="shared" si="0"/>
        <v>6.08</v>
      </c>
      <c r="G57" s="2">
        <f>ROUND(SUM('X-Ray'!K152:L152),0)</f>
        <v>319036</v>
      </c>
      <c r="H57" s="2">
        <f>ROUND(+'X-Ray'!F152,0)</f>
        <v>84457</v>
      </c>
      <c r="I57" s="7">
        <f t="shared" si="1"/>
        <v>3.78</v>
      </c>
      <c r="J57" s="7"/>
      <c r="K57" s="8">
        <f t="shared" si="2"/>
        <v>-0.3783</v>
      </c>
    </row>
    <row r="58" spans="2:11" ht="12">
      <c r="B58">
        <f>+'X-Ray'!A53</f>
        <v>139</v>
      </c>
      <c r="C58" t="str">
        <f>+'X-Ray'!B53</f>
        <v>PROVIDENCE HOLY FAMILY HOSPITAL</v>
      </c>
      <c r="D58" s="2">
        <f>ROUND(SUM('X-Ray'!K53:L53),0)</f>
        <v>8322068</v>
      </c>
      <c r="E58" s="2">
        <f>ROUND(+'X-Ray'!F53,0)</f>
        <v>220395</v>
      </c>
      <c r="F58" s="7">
        <f t="shared" si="0"/>
        <v>37.76</v>
      </c>
      <c r="G58" s="2">
        <f>ROUND(SUM('X-Ray'!K153:L153),0)</f>
        <v>9132447</v>
      </c>
      <c r="H58" s="2">
        <f>ROUND(+'X-Ray'!F153,0)</f>
        <v>228795</v>
      </c>
      <c r="I58" s="7">
        <f t="shared" si="1"/>
        <v>39.92</v>
      </c>
      <c r="J58" s="7"/>
      <c r="K58" s="8">
        <f t="shared" si="2"/>
        <v>0.0572</v>
      </c>
    </row>
    <row r="59" spans="2:11" ht="12">
      <c r="B59">
        <f>+'X-Ray'!A54</f>
        <v>140</v>
      </c>
      <c r="C59" t="str">
        <f>+'X-Ray'!B54</f>
        <v>KITTITAS VALLEY HOSPITAL</v>
      </c>
      <c r="D59" s="2">
        <f>ROUND(SUM('X-Ray'!K54:L54),0)</f>
        <v>953244</v>
      </c>
      <c r="E59" s="2">
        <f>ROUND(+'X-Ray'!F54,0)</f>
        <v>232151</v>
      </c>
      <c r="F59" s="7">
        <f t="shared" si="0"/>
        <v>4.11</v>
      </c>
      <c r="G59" s="2">
        <f>ROUND(SUM('X-Ray'!K154:L154),0)</f>
        <v>1004175</v>
      </c>
      <c r="H59" s="2">
        <f>ROUND(+'X-Ray'!F154,0)</f>
        <v>252532</v>
      </c>
      <c r="I59" s="7">
        <f t="shared" si="1"/>
        <v>3.98</v>
      </c>
      <c r="J59" s="7"/>
      <c r="K59" s="8">
        <f t="shared" si="2"/>
        <v>-0.0316</v>
      </c>
    </row>
    <row r="60" spans="2:11" ht="12">
      <c r="B60">
        <f>+'X-Ray'!A55</f>
        <v>141</v>
      </c>
      <c r="C60" t="str">
        <f>+'X-Ray'!B55</f>
        <v>DAYTON GENERAL HOSPITAL</v>
      </c>
      <c r="D60" s="2">
        <f>ROUND(SUM('X-Ray'!K55:L55),0)</f>
        <v>57520</v>
      </c>
      <c r="E60" s="2">
        <f>ROUND(+'X-Ray'!F55,0)</f>
        <v>2636</v>
      </c>
      <c r="F60" s="7">
        <f t="shared" si="0"/>
        <v>21.82</v>
      </c>
      <c r="G60" s="2">
        <f>ROUND(SUM('X-Ray'!K155:L155),0)</f>
        <v>0</v>
      </c>
      <c r="H60" s="2">
        <f>ROUND(+'X-Ray'!F155,0)</f>
        <v>0</v>
      </c>
      <c r="I60" s="7">
        <f t="shared" si="1"/>
      </c>
      <c r="J60" s="7"/>
      <c r="K60" s="8">
        <f t="shared" si="2"/>
      </c>
    </row>
    <row r="61" spans="2:11" ht="12">
      <c r="B61">
        <f>+'X-Ray'!A56</f>
        <v>142</v>
      </c>
      <c r="C61" t="str">
        <f>+'X-Ray'!B56</f>
        <v>HARRISON MEDICAL CENTER</v>
      </c>
      <c r="D61" s="2">
        <f>ROUND(SUM('X-Ray'!K56:L56),0)</f>
        <v>1673452</v>
      </c>
      <c r="E61" s="2">
        <f>ROUND(+'X-Ray'!F56,0)</f>
        <v>20667081</v>
      </c>
      <c r="F61" s="7">
        <f t="shared" si="0"/>
        <v>0.08</v>
      </c>
      <c r="G61" s="2">
        <f>ROUND(SUM('X-Ray'!K156:L156),0)</f>
        <v>2061756</v>
      </c>
      <c r="H61" s="2">
        <f>ROUND(+'X-Ray'!F156,0)</f>
        <v>22551095</v>
      </c>
      <c r="I61" s="7">
        <f t="shared" si="1"/>
        <v>0.09</v>
      </c>
      <c r="J61" s="7"/>
      <c r="K61" s="8">
        <f t="shared" si="2"/>
        <v>0.125</v>
      </c>
    </row>
    <row r="62" spans="2:11" ht="12">
      <c r="B62">
        <f>+'X-Ray'!A57</f>
        <v>145</v>
      </c>
      <c r="C62" t="str">
        <f>+'X-Ray'!B57</f>
        <v>PEACEHEALTH SAINT JOSEPH HOSPITAL</v>
      </c>
      <c r="D62" s="2">
        <f>ROUND(SUM('X-Ray'!K57:L57),0)</f>
        <v>626797</v>
      </c>
      <c r="E62" s="2">
        <f>ROUND(+'X-Ray'!F57,0)</f>
        <v>272802</v>
      </c>
      <c r="F62" s="7">
        <f t="shared" si="0"/>
        <v>2.3</v>
      </c>
      <c r="G62" s="2">
        <f>ROUND(SUM('X-Ray'!K157:L157),0)</f>
        <v>469090</v>
      </c>
      <c r="H62" s="2">
        <f>ROUND(+'X-Ray'!F157,0)</f>
        <v>258229</v>
      </c>
      <c r="I62" s="7">
        <f t="shared" si="1"/>
        <v>1.82</v>
      </c>
      <c r="J62" s="7"/>
      <c r="K62" s="8">
        <f t="shared" si="2"/>
        <v>-0.2087</v>
      </c>
    </row>
    <row r="63" spans="2:11" ht="12">
      <c r="B63">
        <f>+'X-Ray'!A58</f>
        <v>147</v>
      </c>
      <c r="C63" t="str">
        <f>+'X-Ray'!B58</f>
        <v>MID VALLEY HOSPITAL</v>
      </c>
      <c r="D63" s="2">
        <f>ROUND(SUM('X-Ray'!K58:L58),0)</f>
        <v>825129</v>
      </c>
      <c r="E63" s="2">
        <f>ROUND(+'X-Ray'!F58,0)</f>
        <v>145223</v>
      </c>
      <c r="F63" s="7">
        <f t="shared" si="0"/>
        <v>5.68</v>
      </c>
      <c r="G63" s="2">
        <f>ROUND(SUM('X-Ray'!K158:L158),0)</f>
        <v>860759</v>
      </c>
      <c r="H63" s="2">
        <f>ROUND(+'X-Ray'!F158,0)</f>
        <v>22454</v>
      </c>
      <c r="I63" s="7">
        <f t="shared" si="1"/>
        <v>38.33</v>
      </c>
      <c r="J63" s="7"/>
      <c r="K63" s="8">
        <f t="shared" si="2"/>
        <v>5.7482</v>
      </c>
    </row>
    <row r="64" spans="2:11" ht="12">
      <c r="B64">
        <f>+'X-Ray'!A59</f>
        <v>148</v>
      </c>
      <c r="C64" t="str">
        <f>+'X-Ray'!B59</f>
        <v>KINDRED HOSPITAL - SEATTLE</v>
      </c>
      <c r="D64" s="2">
        <f>ROUND(SUM('X-Ray'!K59:L59),0)</f>
        <v>40037</v>
      </c>
      <c r="E64" s="2">
        <f>ROUND(+'X-Ray'!F59,0)</f>
        <v>1548</v>
      </c>
      <c r="F64" s="7">
        <f t="shared" si="0"/>
        <v>25.86</v>
      </c>
      <c r="G64" s="2">
        <f>ROUND(SUM('X-Ray'!K159:L159),0)</f>
        <v>39221</v>
      </c>
      <c r="H64" s="2">
        <f>ROUND(+'X-Ray'!F159,0)</f>
        <v>1695</v>
      </c>
      <c r="I64" s="7">
        <f t="shared" si="1"/>
        <v>23.14</v>
      </c>
      <c r="J64" s="7"/>
      <c r="K64" s="8">
        <f t="shared" si="2"/>
        <v>-0.1052</v>
      </c>
    </row>
    <row r="65" spans="2:11" ht="12">
      <c r="B65">
        <f>+'X-Ray'!A60</f>
        <v>150</v>
      </c>
      <c r="C65" t="str">
        <f>+'X-Ray'!B60</f>
        <v>COULEE COMMUNITY HOSPITAL</v>
      </c>
      <c r="D65" s="2">
        <f>ROUND(SUM('X-Ray'!K60:L60),0)</f>
        <v>155800</v>
      </c>
      <c r="E65" s="2">
        <f>ROUND(+'X-Ray'!F60,0)</f>
        <v>5233</v>
      </c>
      <c r="F65" s="7">
        <f t="shared" si="0"/>
        <v>29.77</v>
      </c>
      <c r="G65" s="2">
        <f>ROUND(SUM('X-Ray'!K160:L160),0)</f>
        <v>286322</v>
      </c>
      <c r="H65" s="2">
        <f>ROUND(+'X-Ray'!F160,0)</f>
        <v>5283</v>
      </c>
      <c r="I65" s="7">
        <f t="shared" si="1"/>
        <v>54.2</v>
      </c>
      <c r="J65" s="7"/>
      <c r="K65" s="8">
        <f t="shared" si="2"/>
        <v>0.8206</v>
      </c>
    </row>
    <row r="66" spans="2:11" ht="12">
      <c r="B66">
        <f>+'X-Ray'!A61</f>
        <v>152</v>
      </c>
      <c r="C66" t="str">
        <f>+'X-Ray'!B61</f>
        <v>MASON GENERAL HOSPITAL</v>
      </c>
      <c r="D66" s="2">
        <f>ROUND(SUM('X-Ray'!K61:L61),0)</f>
        <v>346243</v>
      </c>
      <c r="E66" s="2">
        <f>ROUND(+'X-Ray'!F61,0)</f>
        <v>26286</v>
      </c>
      <c r="F66" s="7">
        <f t="shared" si="0"/>
        <v>13.17</v>
      </c>
      <c r="G66" s="2">
        <f>ROUND(SUM('X-Ray'!K161:L161),0)</f>
        <v>332736</v>
      </c>
      <c r="H66" s="2">
        <f>ROUND(+'X-Ray'!F161,0)</f>
        <v>23168</v>
      </c>
      <c r="I66" s="7">
        <f t="shared" si="1"/>
        <v>14.36</v>
      </c>
      <c r="J66" s="7"/>
      <c r="K66" s="8">
        <f t="shared" si="2"/>
        <v>0.0904</v>
      </c>
    </row>
    <row r="67" spans="2:11" ht="12">
      <c r="B67">
        <f>+'X-Ray'!A62</f>
        <v>153</v>
      </c>
      <c r="C67" t="str">
        <f>+'X-Ray'!B62</f>
        <v>WHITMAN HOSPITAL AND MEDICAL CENTER</v>
      </c>
      <c r="D67" s="2">
        <f>ROUND(SUM('X-Ray'!K62:L62),0)</f>
        <v>681222</v>
      </c>
      <c r="E67" s="2">
        <f>ROUND(+'X-Ray'!F62,0)</f>
        <v>35397</v>
      </c>
      <c r="F67" s="7">
        <f t="shared" si="0"/>
        <v>19.25</v>
      </c>
      <c r="G67" s="2">
        <f>ROUND(SUM('X-Ray'!K162:L162),0)</f>
        <v>710279</v>
      </c>
      <c r="H67" s="2">
        <f>ROUND(+'X-Ray'!F162,0)</f>
        <v>38725</v>
      </c>
      <c r="I67" s="7">
        <f t="shared" si="1"/>
        <v>18.34</v>
      </c>
      <c r="J67" s="7"/>
      <c r="K67" s="8">
        <f t="shared" si="2"/>
        <v>-0.0473</v>
      </c>
    </row>
    <row r="68" spans="2:11" ht="12">
      <c r="B68">
        <f>+'X-Ray'!A63</f>
        <v>155</v>
      </c>
      <c r="C68" t="str">
        <f>+'X-Ray'!B63</f>
        <v>VALLEY MEDICAL CENTER</v>
      </c>
      <c r="D68" s="2">
        <f>ROUND(SUM('X-Ray'!K63:L63),0)</f>
        <v>1705553</v>
      </c>
      <c r="E68" s="2">
        <f>ROUND(+'X-Ray'!F63,0)</f>
        <v>258435</v>
      </c>
      <c r="F68" s="7">
        <f t="shared" si="0"/>
        <v>6.6</v>
      </c>
      <c r="G68" s="2">
        <f>ROUND(SUM('X-Ray'!K163:L163),0)</f>
        <v>1900322</v>
      </c>
      <c r="H68" s="2">
        <f>ROUND(+'X-Ray'!F163,0)</f>
        <v>261775</v>
      </c>
      <c r="I68" s="7">
        <f t="shared" si="1"/>
        <v>7.26</v>
      </c>
      <c r="J68" s="7"/>
      <c r="K68" s="8">
        <f t="shared" si="2"/>
        <v>0.1</v>
      </c>
    </row>
    <row r="69" spans="2:11" ht="12">
      <c r="B69">
        <f>+'X-Ray'!A64</f>
        <v>156</v>
      </c>
      <c r="C69" t="str">
        <f>+'X-Ray'!B64</f>
        <v>WHIDBEY GENERAL HOSPITAL</v>
      </c>
      <c r="D69" s="2">
        <f>ROUND(SUM('X-Ray'!K64:L64),0)</f>
        <v>420665</v>
      </c>
      <c r="E69" s="2">
        <f>ROUND(+'X-Ray'!F64,0)</f>
        <v>23502</v>
      </c>
      <c r="F69" s="7">
        <f t="shared" si="0"/>
        <v>17.9</v>
      </c>
      <c r="G69" s="2">
        <f>ROUND(SUM('X-Ray'!K164:L164),0)</f>
        <v>323378</v>
      </c>
      <c r="H69" s="2">
        <f>ROUND(+'X-Ray'!F164,0)</f>
        <v>23981</v>
      </c>
      <c r="I69" s="7">
        <f t="shared" si="1"/>
        <v>13.48</v>
      </c>
      <c r="J69" s="7"/>
      <c r="K69" s="8">
        <f t="shared" si="2"/>
        <v>-0.2469</v>
      </c>
    </row>
    <row r="70" spans="2:11" ht="12">
      <c r="B70">
        <f>+'X-Ray'!A65</f>
        <v>157</v>
      </c>
      <c r="C70" t="str">
        <f>+'X-Ray'!B65</f>
        <v>SAINT LUKES REHABILIATION INSTITUTE</v>
      </c>
      <c r="D70" s="2">
        <f>ROUND(SUM('X-Ray'!K65:L65),0)</f>
        <v>0</v>
      </c>
      <c r="E70" s="2">
        <f>ROUND(+'X-Ray'!F65,0)</f>
        <v>0</v>
      </c>
      <c r="F70" s="7">
        <f t="shared" si="0"/>
      </c>
      <c r="G70" s="2">
        <f>ROUND(SUM('X-Ray'!K165:L165),0)</f>
        <v>0</v>
      </c>
      <c r="H70" s="2">
        <f>ROUND(+'X-Ray'!F165,0)</f>
        <v>0</v>
      </c>
      <c r="I70" s="7">
        <f t="shared" si="1"/>
      </c>
      <c r="J70" s="7"/>
      <c r="K70" s="8">
        <f t="shared" si="2"/>
      </c>
    </row>
    <row r="71" spans="2:11" ht="12">
      <c r="B71">
        <f>+'X-Ray'!A66</f>
        <v>158</v>
      </c>
      <c r="C71" t="str">
        <f>+'X-Ray'!B66</f>
        <v>CASCADE MEDICAL CENTER</v>
      </c>
      <c r="D71" s="2">
        <f>ROUND(SUM('X-Ray'!K66:L66),0)</f>
        <v>30953</v>
      </c>
      <c r="E71" s="2">
        <f>ROUND(+'X-Ray'!F66,0)</f>
        <v>2814</v>
      </c>
      <c r="F71" s="7">
        <f t="shared" si="0"/>
        <v>11</v>
      </c>
      <c r="G71" s="2">
        <f>ROUND(SUM('X-Ray'!K166:L166),0)</f>
        <v>35256</v>
      </c>
      <c r="H71" s="2">
        <f>ROUND(+'X-Ray'!F166,0)</f>
        <v>2974</v>
      </c>
      <c r="I71" s="7">
        <f t="shared" si="1"/>
        <v>11.85</v>
      </c>
      <c r="J71" s="7"/>
      <c r="K71" s="8">
        <f t="shared" si="2"/>
        <v>0.0773</v>
      </c>
    </row>
    <row r="72" spans="2:11" ht="12">
      <c r="B72">
        <f>+'X-Ray'!A67</f>
        <v>159</v>
      </c>
      <c r="C72" t="str">
        <f>+'X-Ray'!B67</f>
        <v>PROVIDENCE SAINT PETER HOSPITAL</v>
      </c>
      <c r="D72" s="2">
        <f>ROUND(SUM('X-Ray'!K67:L67),0)</f>
        <v>875520</v>
      </c>
      <c r="E72" s="2">
        <f>ROUND(+'X-Ray'!F67,0)</f>
        <v>572595</v>
      </c>
      <c r="F72" s="7">
        <f t="shared" si="0"/>
        <v>1.53</v>
      </c>
      <c r="G72" s="2">
        <f>ROUND(SUM('X-Ray'!K167:L167),0)</f>
        <v>611825</v>
      </c>
      <c r="H72" s="2">
        <f>ROUND(+'X-Ray'!F167,0)</f>
        <v>137639</v>
      </c>
      <c r="I72" s="7">
        <f t="shared" si="1"/>
        <v>4.45</v>
      </c>
      <c r="J72" s="7"/>
      <c r="K72" s="8">
        <f t="shared" si="2"/>
        <v>1.9085</v>
      </c>
    </row>
    <row r="73" spans="2:11" ht="12">
      <c r="B73">
        <f>+'X-Ray'!A68</f>
        <v>161</v>
      </c>
      <c r="C73" t="str">
        <f>+'X-Ray'!B68</f>
        <v>KADLEC REGIONAL MEDICAL CENTER</v>
      </c>
      <c r="D73" s="2">
        <f>ROUND(SUM('X-Ray'!K68:L68),0)</f>
        <v>883384</v>
      </c>
      <c r="E73" s="2">
        <f>ROUND(+'X-Ray'!F68,0)</f>
        <v>109694</v>
      </c>
      <c r="F73" s="7">
        <f t="shared" si="0"/>
        <v>8.05</v>
      </c>
      <c r="G73" s="2">
        <f>ROUND(SUM('X-Ray'!K168:L168),0)</f>
        <v>1048257</v>
      </c>
      <c r="H73" s="2">
        <f>ROUND(+'X-Ray'!F168,0)</f>
        <v>111399</v>
      </c>
      <c r="I73" s="7">
        <f t="shared" si="1"/>
        <v>9.41</v>
      </c>
      <c r="J73" s="7"/>
      <c r="K73" s="8">
        <f t="shared" si="2"/>
        <v>0.1689</v>
      </c>
    </row>
    <row r="74" spans="2:11" ht="12">
      <c r="B74">
        <f>+'X-Ray'!A69</f>
        <v>162</v>
      </c>
      <c r="C74" t="str">
        <f>+'X-Ray'!B69</f>
        <v>PROVIDENCE SACRED HEART MEDICAL CENTER</v>
      </c>
      <c r="D74" s="2">
        <f>ROUND(SUM('X-Ray'!K69:L69),0)</f>
        <v>1773431</v>
      </c>
      <c r="E74" s="2">
        <f>ROUND(+'X-Ray'!F69,0)</f>
        <v>218313</v>
      </c>
      <c r="F74" s="7">
        <f t="shared" si="0"/>
        <v>8.12</v>
      </c>
      <c r="G74" s="2">
        <f>ROUND(SUM('X-Ray'!K169:L169),0)</f>
        <v>1624893</v>
      </c>
      <c r="H74" s="2">
        <f>ROUND(+'X-Ray'!F169,0)</f>
        <v>185917</v>
      </c>
      <c r="I74" s="7">
        <f t="shared" si="1"/>
        <v>8.74</v>
      </c>
      <c r="J74" s="7"/>
      <c r="K74" s="8">
        <f t="shared" si="2"/>
        <v>0.0764</v>
      </c>
    </row>
    <row r="75" spans="2:11" ht="12">
      <c r="B75">
        <f>+'X-Ray'!A70</f>
        <v>164</v>
      </c>
      <c r="C75" t="str">
        <f>+'X-Ray'!B70</f>
        <v>EVERGREEN HOSPITAL MEDICAL CENTER</v>
      </c>
      <c r="D75" s="2">
        <f>ROUND(SUM('X-Ray'!K70:L70),0)</f>
        <v>2004629</v>
      </c>
      <c r="E75" s="2">
        <f>ROUND(+'X-Ray'!F70,0)</f>
        <v>296621</v>
      </c>
      <c r="F75" s="7">
        <f aca="true" t="shared" si="3" ref="F75:F106">IF(D75=0,"",IF(E75=0,"",ROUND(D75/E75,2)))</f>
        <v>6.76</v>
      </c>
      <c r="G75" s="2">
        <f>ROUND(SUM('X-Ray'!K170:L170),0)</f>
        <v>1758549</v>
      </c>
      <c r="H75" s="2">
        <f>ROUND(+'X-Ray'!F170,0)</f>
        <v>297138</v>
      </c>
      <c r="I75" s="7">
        <f aca="true" t="shared" si="4" ref="I75:I106">IF(G75=0,"",IF(H75=0,"",ROUND(G75/H75,2)))</f>
        <v>5.92</v>
      </c>
      <c r="J75" s="7"/>
      <c r="K75" s="8">
        <f aca="true" t="shared" si="5" ref="K75:K106">IF(D75=0,"",IF(E75=0,"",IF(G75=0,"",IF(H75=0,"",ROUND(I75/F75-1,4)))))</f>
        <v>-0.1243</v>
      </c>
    </row>
    <row r="76" spans="2:11" ht="12">
      <c r="B76">
        <f>+'X-Ray'!A71</f>
        <v>165</v>
      </c>
      <c r="C76" t="str">
        <f>+'X-Ray'!B71</f>
        <v>LAKE CHELAN COMMUNITY HOSPITAL</v>
      </c>
      <c r="D76" s="2">
        <f>ROUND(SUM('X-Ray'!K71:L71),0)</f>
        <v>109444</v>
      </c>
      <c r="E76" s="2">
        <f>ROUND(+'X-Ray'!F71,0)</f>
        <v>4774</v>
      </c>
      <c r="F76" s="7">
        <f t="shared" si="3"/>
        <v>22.93</v>
      </c>
      <c r="G76" s="2">
        <f>ROUND(SUM('X-Ray'!K171:L171),0)</f>
        <v>99448</v>
      </c>
      <c r="H76" s="2">
        <f>ROUND(+'X-Ray'!F171,0)</f>
        <v>4322</v>
      </c>
      <c r="I76" s="7">
        <f t="shared" si="4"/>
        <v>23.01</v>
      </c>
      <c r="J76" s="7"/>
      <c r="K76" s="8">
        <f t="shared" si="5"/>
        <v>0.0035</v>
      </c>
    </row>
    <row r="77" spans="2:11" ht="12">
      <c r="B77">
        <f>+'X-Ray'!A72</f>
        <v>167</v>
      </c>
      <c r="C77" t="str">
        <f>+'X-Ray'!B72</f>
        <v>FERRY COUNTY MEMORIAL HOSPITAL</v>
      </c>
      <c r="D77" s="2">
        <f>ROUND(SUM('X-Ray'!K72:L72),0)</f>
        <v>124008</v>
      </c>
      <c r="E77" s="2">
        <f>ROUND(+'X-Ray'!F72,0)</f>
        <v>10480</v>
      </c>
      <c r="F77" s="7">
        <f t="shared" si="3"/>
        <v>11.83</v>
      </c>
      <c r="G77" s="2">
        <f>ROUND(SUM('X-Ray'!K172:L172),0)</f>
        <v>128884</v>
      </c>
      <c r="H77" s="2">
        <f>ROUND(+'X-Ray'!F172,0)</f>
        <v>10276</v>
      </c>
      <c r="I77" s="7">
        <f t="shared" si="4"/>
        <v>12.54</v>
      </c>
      <c r="J77" s="7"/>
      <c r="K77" s="8">
        <f t="shared" si="5"/>
        <v>0.06</v>
      </c>
    </row>
    <row r="78" spans="2:11" ht="12">
      <c r="B78">
        <f>+'X-Ray'!A73</f>
        <v>168</v>
      </c>
      <c r="C78" t="str">
        <f>+'X-Ray'!B73</f>
        <v>CENTRAL WASHINGTON HOSPITAL</v>
      </c>
      <c r="D78" s="2">
        <f>ROUND(SUM('X-Ray'!K73:L73),0)</f>
        <v>962311</v>
      </c>
      <c r="E78" s="2">
        <f>ROUND(+'X-Ray'!F73,0)</f>
        <v>59615</v>
      </c>
      <c r="F78" s="7">
        <f t="shared" si="3"/>
        <v>16.14</v>
      </c>
      <c r="G78" s="2">
        <f>ROUND(SUM('X-Ray'!K173:L173),0)</f>
        <v>1070048</v>
      </c>
      <c r="H78" s="2">
        <f>ROUND(+'X-Ray'!F173,0)</f>
        <v>63992</v>
      </c>
      <c r="I78" s="7">
        <f t="shared" si="4"/>
        <v>16.72</v>
      </c>
      <c r="J78" s="7"/>
      <c r="K78" s="8">
        <f t="shared" si="5"/>
        <v>0.0359</v>
      </c>
    </row>
    <row r="79" spans="2:11" ht="12">
      <c r="B79">
        <f>+'X-Ray'!A74</f>
        <v>169</v>
      </c>
      <c r="C79" t="str">
        <f>+'X-Ray'!B74</f>
        <v>GROUP HEALTH EASTSIDE</v>
      </c>
      <c r="D79" s="2">
        <f>ROUND(SUM('X-Ray'!K74:L74),0)</f>
        <v>90953</v>
      </c>
      <c r="E79" s="2">
        <f>ROUND(+'X-Ray'!F74,0)</f>
        <v>2389</v>
      </c>
      <c r="F79" s="7">
        <f t="shared" si="3"/>
        <v>38.07</v>
      </c>
      <c r="G79" s="2">
        <f>ROUND(SUM('X-Ray'!K174:L174),0)</f>
        <v>0</v>
      </c>
      <c r="H79" s="2">
        <f>ROUND(+'X-Ray'!F174,0)</f>
        <v>0</v>
      </c>
      <c r="I79" s="7">
        <f t="shared" si="4"/>
      </c>
      <c r="J79" s="7"/>
      <c r="K79" s="8">
        <f t="shared" si="5"/>
      </c>
    </row>
    <row r="80" spans="2:11" ht="12">
      <c r="B80">
        <f>+'X-Ray'!A75</f>
        <v>170</v>
      </c>
      <c r="C80" t="str">
        <f>+'X-Ray'!B75</f>
        <v>SOUTHWEST WASHINGTON MEDICAL CENTER</v>
      </c>
      <c r="D80" s="2">
        <f>ROUND(SUM('X-Ray'!K75:L75),0)</f>
        <v>1718085</v>
      </c>
      <c r="E80" s="2">
        <f>ROUND(+'X-Ray'!F75,0)</f>
        <v>287297</v>
      </c>
      <c r="F80" s="7">
        <f t="shared" si="3"/>
        <v>5.98</v>
      </c>
      <c r="G80" s="2">
        <f>ROUND(SUM('X-Ray'!K175:L175),0)</f>
        <v>2042669</v>
      </c>
      <c r="H80" s="2">
        <f>ROUND(+'X-Ray'!F175,0)</f>
        <v>295921</v>
      </c>
      <c r="I80" s="7">
        <f t="shared" si="4"/>
        <v>6.9</v>
      </c>
      <c r="J80" s="7"/>
      <c r="K80" s="8">
        <f t="shared" si="5"/>
        <v>0.1538</v>
      </c>
    </row>
    <row r="81" spans="2:11" ht="12">
      <c r="B81">
        <f>+'X-Ray'!A76</f>
        <v>172</v>
      </c>
      <c r="C81" t="str">
        <f>+'X-Ray'!B76</f>
        <v>PULLMAN REGIONAL HOSPITAL</v>
      </c>
      <c r="D81" s="2">
        <f>ROUND(SUM('X-Ray'!K76:L76),0)</f>
        <v>177073</v>
      </c>
      <c r="E81" s="2">
        <f>ROUND(+'X-Ray'!F76,0)</f>
        <v>18760</v>
      </c>
      <c r="F81" s="7">
        <f t="shared" si="3"/>
        <v>9.44</v>
      </c>
      <c r="G81" s="2">
        <f>ROUND(SUM('X-Ray'!K176:L176),0)</f>
        <v>157359</v>
      </c>
      <c r="H81" s="2">
        <f>ROUND(+'X-Ray'!F176,0)</f>
        <v>19641</v>
      </c>
      <c r="I81" s="7">
        <f t="shared" si="4"/>
        <v>8.01</v>
      </c>
      <c r="J81" s="7"/>
      <c r="K81" s="8">
        <f t="shared" si="5"/>
        <v>-0.1515</v>
      </c>
    </row>
    <row r="82" spans="2:11" ht="12">
      <c r="B82">
        <f>+'X-Ray'!A77</f>
        <v>173</v>
      </c>
      <c r="C82" t="str">
        <f>+'X-Ray'!B77</f>
        <v>MORTON GENERAL HOSPITAL</v>
      </c>
      <c r="D82" s="2">
        <f>ROUND(SUM('X-Ray'!K77:L77),0)</f>
        <v>77229</v>
      </c>
      <c r="E82" s="2">
        <f>ROUND(+'X-Ray'!F77,0)</f>
        <v>3894</v>
      </c>
      <c r="F82" s="7">
        <f t="shared" si="3"/>
        <v>19.83</v>
      </c>
      <c r="G82" s="2">
        <f>ROUND(SUM('X-Ray'!K177:L177),0)</f>
        <v>68614</v>
      </c>
      <c r="H82" s="2">
        <f>ROUND(+'X-Ray'!F177,0)</f>
        <v>0</v>
      </c>
      <c r="I82" s="7">
        <f t="shared" si="4"/>
      </c>
      <c r="J82" s="7"/>
      <c r="K82" s="8">
        <f t="shared" si="5"/>
      </c>
    </row>
    <row r="83" spans="2:11" ht="12">
      <c r="B83">
        <f>+'X-Ray'!A78</f>
        <v>175</v>
      </c>
      <c r="C83" t="str">
        <f>+'X-Ray'!B78</f>
        <v>MARY BRIDGE CHILDRENS HEALTH CENTER</v>
      </c>
      <c r="D83" s="2">
        <f>ROUND(SUM('X-Ray'!K78:L78),0)</f>
        <v>3109565</v>
      </c>
      <c r="E83" s="2">
        <f>ROUND(+'X-Ray'!F78,0)</f>
        <v>267558</v>
      </c>
      <c r="F83" s="7">
        <f t="shared" si="3"/>
        <v>11.62</v>
      </c>
      <c r="G83" s="2">
        <f>ROUND(SUM('X-Ray'!K178:L178),0)</f>
        <v>2980608</v>
      </c>
      <c r="H83" s="2">
        <f>ROUND(+'X-Ray'!F178,0)</f>
        <v>268246</v>
      </c>
      <c r="I83" s="7">
        <f t="shared" si="4"/>
        <v>11.11</v>
      </c>
      <c r="J83" s="7"/>
      <c r="K83" s="8">
        <f t="shared" si="5"/>
        <v>-0.0439</v>
      </c>
    </row>
    <row r="84" spans="2:11" ht="12">
      <c r="B84">
        <f>+'X-Ray'!A79</f>
        <v>176</v>
      </c>
      <c r="C84" t="str">
        <f>+'X-Ray'!B79</f>
        <v>TACOMA GENERAL ALLENMORE HOSPITAL</v>
      </c>
      <c r="D84" s="2">
        <f>ROUND(SUM('X-Ray'!K79:L79),0)</f>
        <v>1233351</v>
      </c>
      <c r="E84" s="2">
        <f>ROUND(+'X-Ray'!F79,0)</f>
        <v>422436</v>
      </c>
      <c r="F84" s="7">
        <f t="shared" si="3"/>
        <v>2.92</v>
      </c>
      <c r="G84" s="2">
        <f>ROUND(SUM('X-Ray'!K179:L179),0)</f>
        <v>1253960</v>
      </c>
      <c r="H84" s="2">
        <f>ROUND(+'X-Ray'!F179,0)</f>
        <v>438624</v>
      </c>
      <c r="I84" s="7">
        <f t="shared" si="4"/>
        <v>2.86</v>
      </c>
      <c r="J84" s="7"/>
      <c r="K84" s="8">
        <f t="shared" si="5"/>
        <v>-0.0205</v>
      </c>
    </row>
    <row r="85" spans="2:11" ht="12">
      <c r="B85">
        <f>+'X-Ray'!A80</f>
        <v>178</v>
      </c>
      <c r="C85" t="str">
        <f>+'X-Ray'!B80</f>
        <v>DEER PARK HOSPITAL</v>
      </c>
      <c r="D85" s="2">
        <f>ROUND(SUM('X-Ray'!K80:L80),0)</f>
        <v>24005</v>
      </c>
      <c r="E85" s="2">
        <f>ROUND(+'X-Ray'!F80,0)</f>
        <v>49</v>
      </c>
      <c r="F85" s="7">
        <f t="shared" si="3"/>
        <v>489.9</v>
      </c>
      <c r="G85" s="2">
        <f>ROUND(SUM('X-Ray'!K180:L180),0)</f>
        <v>0</v>
      </c>
      <c r="H85" s="2">
        <f>ROUND(+'X-Ray'!F180,0)</f>
        <v>0</v>
      </c>
      <c r="I85" s="7">
        <f t="shared" si="4"/>
      </c>
      <c r="J85" s="7"/>
      <c r="K85" s="8">
        <f t="shared" si="5"/>
      </c>
    </row>
    <row r="86" spans="2:11" ht="12">
      <c r="B86">
        <f>+'X-Ray'!A81</f>
        <v>180</v>
      </c>
      <c r="C86" t="str">
        <f>+'X-Ray'!B81</f>
        <v>VALLEY HOSPITAL AND MEDICAL CENTER</v>
      </c>
      <c r="D86" s="2">
        <f>ROUND(SUM('X-Ray'!K81:L81),0)</f>
        <v>345655</v>
      </c>
      <c r="E86" s="2">
        <f>ROUND(+'X-Ray'!F81,0)</f>
        <v>25359</v>
      </c>
      <c r="F86" s="7">
        <f t="shared" si="3"/>
        <v>13.63</v>
      </c>
      <c r="G86" s="2">
        <f>ROUND(SUM('X-Ray'!K181:L181),0)</f>
        <v>420374</v>
      </c>
      <c r="H86" s="2">
        <f>ROUND(+'X-Ray'!F181,0)</f>
        <v>32214</v>
      </c>
      <c r="I86" s="7">
        <f t="shared" si="4"/>
        <v>13.05</v>
      </c>
      <c r="J86" s="7"/>
      <c r="K86" s="8">
        <f t="shared" si="5"/>
        <v>-0.0426</v>
      </c>
    </row>
    <row r="87" spans="2:11" ht="12">
      <c r="B87">
        <f>+'X-Ray'!A82</f>
        <v>183</v>
      </c>
      <c r="C87" t="str">
        <f>+'X-Ray'!B82</f>
        <v>AUBURN REGIONAL MEDICAL CENTER</v>
      </c>
      <c r="D87" s="2">
        <f>ROUND(SUM('X-Ray'!K82:L82),0)</f>
        <v>99920</v>
      </c>
      <c r="E87" s="2">
        <f>ROUND(+'X-Ray'!F82,0)</f>
        <v>153529</v>
      </c>
      <c r="F87" s="7">
        <f t="shared" si="3"/>
        <v>0.65</v>
      </c>
      <c r="G87" s="2">
        <f>ROUND(SUM('X-Ray'!K182:L182),0)</f>
        <v>204998</v>
      </c>
      <c r="H87" s="2">
        <f>ROUND(+'X-Ray'!F182,0)</f>
        <v>148035</v>
      </c>
      <c r="I87" s="7">
        <f t="shared" si="4"/>
        <v>1.38</v>
      </c>
      <c r="J87" s="7"/>
      <c r="K87" s="8">
        <f t="shared" si="5"/>
        <v>1.1231</v>
      </c>
    </row>
    <row r="88" spans="2:11" ht="12">
      <c r="B88">
        <f>+'X-Ray'!A83</f>
        <v>186</v>
      </c>
      <c r="C88" t="str">
        <f>+'X-Ray'!B83</f>
        <v>MARK REED HOSPITAL</v>
      </c>
      <c r="D88" s="2">
        <f>ROUND(SUM('X-Ray'!K83:L83),0)</f>
        <v>8978</v>
      </c>
      <c r="E88" s="2">
        <f>ROUND(+'X-Ray'!F83,0)</f>
        <v>3566</v>
      </c>
      <c r="F88" s="7">
        <f t="shared" si="3"/>
        <v>2.52</v>
      </c>
      <c r="G88" s="2">
        <f>ROUND(SUM('X-Ray'!K183:L183),0)</f>
        <v>18342</v>
      </c>
      <c r="H88" s="2">
        <f>ROUND(+'X-Ray'!F183,0)</f>
        <v>3730</v>
      </c>
      <c r="I88" s="7">
        <f t="shared" si="4"/>
        <v>4.92</v>
      </c>
      <c r="J88" s="7"/>
      <c r="K88" s="8">
        <f t="shared" si="5"/>
        <v>0.9524</v>
      </c>
    </row>
    <row r="89" spans="2:11" ht="12">
      <c r="B89">
        <f>+'X-Ray'!A84</f>
        <v>191</v>
      </c>
      <c r="C89" t="str">
        <f>+'X-Ray'!B84</f>
        <v>PROVIDENCE CENTRALIA HOSPITAL</v>
      </c>
      <c r="D89" s="2">
        <f>ROUND(SUM('X-Ray'!K84:L84),0)</f>
        <v>483662</v>
      </c>
      <c r="E89" s="2">
        <f>ROUND(+'X-Ray'!F84,0)</f>
        <v>28050</v>
      </c>
      <c r="F89" s="7">
        <f t="shared" si="3"/>
        <v>17.24</v>
      </c>
      <c r="G89" s="2">
        <f>ROUND(SUM('X-Ray'!K184:L184),0)</f>
        <v>422840</v>
      </c>
      <c r="H89" s="2">
        <f>ROUND(+'X-Ray'!F184,0)</f>
        <v>52279</v>
      </c>
      <c r="I89" s="7">
        <f t="shared" si="4"/>
        <v>8.09</v>
      </c>
      <c r="J89" s="7"/>
      <c r="K89" s="8">
        <f t="shared" si="5"/>
        <v>-0.5307</v>
      </c>
    </row>
    <row r="90" spans="2:11" ht="12">
      <c r="B90">
        <f>+'X-Ray'!A85</f>
        <v>193</v>
      </c>
      <c r="C90" t="str">
        <f>+'X-Ray'!B85</f>
        <v>PROVIDENCE MOUNT CARMEL HOSPITAL</v>
      </c>
      <c r="D90" s="2">
        <f>ROUND(SUM('X-Ray'!K85:L85),0)</f>
        <v>1117651</v>
      </c>
      <c r="E90" s="2">
        <f>ROUND(+'X-Ray'!F85,0)</f>
        <v>0</v>
      </c>
      <c r="F90" s="7">
        <f t="shared" si="3"/>
      </c>
      <c r="G90" s="2">
        <f>ROUND(SUM('X-Ray'!K185:L185),0)</f>
        <v>1009448</v>
      </c>
      <c r="H90" s="2">
        <f>ROUND(+'X-Ray'!F185,0)</f>
        <v>0</v>
      </c>
      <c r="I90" s="7">
        <f t="shared" si="4"/>
      </c>
      <c r="J90" s="7"/>
      <c r="K90" s="8">
        <f t="shared" si="5"/>
      </c>
    </row>
    <row r="91" spans="2:11" ht="12">
      <c r="B91">
        <f>+'X-Ray'!A86</f>
        <v>194</v>
      </c>
      <c r="C91" t="str">
        <f>+'X-Ray'!B86</f>
        <v>PROVIDENCE SAINT JOSEPHS HOSPITAL</v>
      </c>
      <c r="D91" s="2">
        <f>ROUND(SUM('X-Ray'!K86:L86),0)</f>
        <v>480957</v>
      </c>
      <c r="E91" s="2">
        <f>ROUND(+'X-Ray'!F86,0)</f>
        <v>0</v>
      </c>
      <c r="F91" s="7">
        <f t="shared" si="3"/>
      </c>
      <c r="G91" s="2">
        <f>ROUND(SUM('X-Ray'!K186:L186),0)</f>
        <v>575227</v>
      </c>
      <c r="H91" s="2">
        <f>ROUND(+'X-Ray'!F186,0)</f>
        <v>0</v>
      </c>
      <c r="I91" s="7">
        <f t="shared" si="4"/>
      </c>
      <c r="J91" s="7"/>
      <c r="K91" s="8">
        <f t="shared" si="5"/>
      </c>
    </row>
    <row r="92" spans="2:11" ht="12">
      <c r="B92">
        <f>+'X-Ray'!A87</f>
        <v>195</v>
      </c>
      <c r="C92" t="str">
        <f>+'X-Ray'!B87</f>
        <v>SNOQUALMIE VALLEY HOSPITAL</v>
      </c>
      <c r="D92" s="2">
        <f>ROUND(SUM('X-Ray'!K87:L87),0)</f>
        <v>3210</v>
      </c>
      <c r="E92" s="2">
        <f>ROUND(+'X-Ray'!F87,0)</f>
        <v>2326</v>
      </c>
      <c r="F92" s="7">
        <f t="shared" si="3"/>
        <v>1.38</v>
      </c>
      <c r="G92" s="2">
        <f>ROUND(SUM('X-Ray'!K187:L187),0)</f>
        <v>5164</v>
      </c>
      <c r="H92" s="2">
        <f>ROUND(+'X-Ray'!F187,0)</f>
        <v>2566</v>
      </c>
      <c r="I92" s="7">
        <f t="shared" si="4"/>
        <v>2.01</v>
      </c>
      <c r="J92" s="7"/>
      <c r="K92" s="8">
        <f t="shared" si="5"/>
        <v>0.4565</v>
      </c>
    </row>
    <row r="93" spans="2:11" ht="12">
      <c r="B93">
        <f>+'X-Ray'!A88</f>
        <v>197</v>
      </c>
      <c r="C93" t="str">
        <f>+'X-Ray'!B88</f>
        <v>CAPITAL MEDICAL CENTER</v>
      </c>
      <c r="D93" s="2">
        <f>ROUND(SUM('X-Ray'!K88:L88),0)</f>
        <v>731185</v>
      </c>
      <c r="E93" s="2">
        <f>ROUND(+'X-Ray'!F88,0)</f>
        <v>46362</v>
      </c>
      <c r="F93" s="7">
        <f t="shared" si="3"/>
        <v>15.77</v>
      </c>
      <c r="G93" s="2">
        <f>ROUND(SUM('X-Ray'!K188:L188),0)</f>
        <v>921819</v>
      </c>
      <c r="H93" s="2">
        <f>ROUND(+'X-Ray'!F188,0)</f>
        <v>55735</v>
      </c>
      <c r="I93" s="7">
        <f t="shared" si="4"/>
        <v>16.54</v>
      </c>
      <c r="J93" s="7"/>
      <c r="K93" s="8">
        <f t="shared" si="5"/>
        <v>0.0488</v>
      </c>
    </row>
    <row r="94" spans="2:11" ht="12">
      <c r="B94">
        <f>+'X-Ray'!A89</f>
        <v>198</v>
      </c>
      <c r="C94" t="str">
        <f>+'X-Ray'!B89</f>
        <v>SUNNYSIDE COMMUNITY HOSPITAL</v>
      </c>
      <c r="D94" s="2">
        <f>ROUND(SUM('X-Ray'!K89:L89),0)</f>
        <v>249504</v>
      </c>
      <c r="E94" s="2">
        <f>ROUND(+'X-Ray'!F89,0)</f>
        <v>122582</v>
      </c>
      <c r="F94" s="7">
        <f t="shared" si="3"/>
        <v>2.04</v>
      </c>
      <c r="G94" s="2">
        <f>ROUND(SUM('X-Ray'!K189:L189),0)</f>
        <v>195016</v>
      </c>
      <c r="H94" s="2">
        <f>ROUND(+'X-Ray'!F189,0)</f>
        <v>124488</v>
      </c>
      <c r="I94" s="7">
        <f t="shared" si="4"/>
        <v>1.57</v>
      </c>
      <c r="J94" s="7"/>
      <c r="K94" s="8">
        <f t="shared" si="5"/>
        <v>-0.2304</v>
      </c>
    </row>
    <row r="95" spans="2:11" ht="12">
      <c r="B95">
        <f>+'X-Ray'!A90</f>
        <v>199</v>
      </c>
      <c r="C95" t="str">
        <f>+'X-Ray'!B90</f>
        <v>TOPPENISH COMMUNITY HOSPITAL</v>
      </c>
      <c r="D95" s="2">
        <f>ROUND(SUM('X-Ray'!K90:L90),0)</f>
        <v>46387</v>
      </c>
      <c r="E95" s="2">
        <f>ROUND(+'X-Ray'!F90,0)</f>
        <v>11499</v>
      </c>
      <c r="F95" s="7">
        <f t="shared" si="3"/>
        <v>4.03</v>
      </c>
      <c r="G95" s="2">
        <f>ROUND(SUM('X-Ray'!K190:L190),0)</f>
        <v>52977</v>
      </c>
      <c r="H95" s="2">
        <f>ROUND(+'X-Ray'!F190,0)</f>
        <v>12106</v>
      </c>
      <c r="I95" s="7">
        <f t="shared" si="4"/>
        <v>4.38</v>
      </c>
      <c r="J95" s="7"/>
      <c r="K95" s="8">
        <f t="shared" si="5"/>
        <v>0.0868</v>
      </c>
    </row>
    <row r="96" spans="2:11" ht="12">
      <c r="B96">
        <f>+'X-Ray'!A91</f>
        <v>201</v>
      </c>
      <c r="C96" t="str">
        <f>+'X-Ray'!B91</f>
        <v>SAINT FRANCIS COMMUNITY HOSPITAL</v>
      </c>
      <c r="D96" s="2">
        <f>ROUND(SUM('X-Ray'!K91:L91),0)</f>
        <v>707290</v>
      </c>
      <c r="E96" s="2">
        <f>ROUND(+'X-Ray'!F91,0)</f>
        <v>143119</v>
      </c>
      <c r="F96" s="7">
        <f t="shared" si="3"/>
        <v>4.94</v>
      </c>
      <c r="G96" s="2">
        <f>ROUND(SUM('X-Ray'!K191:L191),0)</f>
        <v>942643</v>
      </c>
      <c r="H96" s="2">
        <f>ROUND(+'X-Ray'!F191,0)</f>
        <v>163318</v>
      </c>
      <c r="I96" s="7">
        <f t="shared" si="4"/>
        <v>5.77</v>
      </c>
      <c r="J96" s="7"/>
      <c r="K96" s="8">
        <f t="shared" si="5"/>
        <v>0.168</v>
      </c>
    </row>
    <row r="97" spans="2:11" ht="12">
      <c r="B97">
        <f>+'X-Ray'!A92</f>
        <v>202</v>
      </c>
      <c r="C97" t="str">
        <f>+'X-Ray'!B92</f>
        <v>REGIONAL HOSP. FOR RESP. &amp; COMPLEX CARE</v>
      </c>
      <c r="D97" s="2">
        <f>ROUND(SUM('X-Ray'!K92:L92),0)</f>
        <v>157988</v>
      </c>
      <c r="E97" s="2">
        <f>ROUND(+'X-Ray'!F92,0)</f>
        <v>0</v>
      </c>
      <c r="F97" s="7">
        <f t="shared" si="3"/>
      </c>
      <c r="G97" s="2">
        <f>ROUND(SUM('X-Ray'!K192:L192),0)</f>
        <v>167086</v>
      </c>
      <c r="H97" s="2">
        <f>ROUND(+'X-Ray'!F192,0)</f>
        <v>0</v>
      </c>
      <c r="I97" s="7">
        <f t="shared" si="4"/>
      </c>
      <c r="J97" s="7"/>
      <c r="K97" s="8">
        <f t="shared" si="5"/>
      </c>
    </row>
    <row r="98" spans="2:11" ht="12">
      <c r="B98">
        <f>+'X-Ray'!A93</f>
        <v>204</v>
      </c>
      <c r="C98" t="str">
        <f>+'X-Ray'!B93</f>
        <v>SEATTLE CANCER CARE ALLIANCE</v>
      </c>
      <c r="D98" s="2">
        <f>ROUND(SUM('X-Ray'!K93:L93),0)</f>
        <v>1099631</v>
      </c>
      <c r="E98" s="2">
        <f>ROUND(+'X-Ray'!F93,0)</f>
        <v>0</v>
      </c>
      <c r="F98" s="7">
        <f t="shared" si="3"/>
      </c>
      <c r="G98" s="2">
        <f>ROUND(SUM('X-Ray'!K193:L193),0)</f>
        <v>1451428</v>
      </c>
      <c r="H98" s="2">
        <f>ROUND(+'X-Ray'!F193,0)</f>
        <v>0</v>
      </c>
      <c r="I98" s="7">
        <f t="shared" si="4"/>
      </c>
      <c r="J98" s="7"/>
      <c r="K98" s="8">
        <f t="shared" si="5"/>
      </c>
    </row>
    <row r="99" spans="2:11" ht="12">
      <c r="B99">
        <f>+'X-Ray'!A94</f>
        <v>205</v>
      </c>
      <c r="C99" t="str">
        <f>+'X-Ray'!B94</f>
        <v>WENATCHEE VALLEY MEDICAL CENTER</v>
      </c>
      <c r="D99" s="2">
        <f>ROUND(SUM('X-Ray'!K94:L94),0)</f>
        <v>44904</v>
      </c>
      <c r="E99" s="2">
        <f>ROUND(+'X-Ray'!F94,0)</f>
        <v>21336</v>
      </c>
      <c r="F99" s="7">
        <f t="shared" si="3"/>
        <v>2.1</v>
      </c>
      <c r="G99" s="2">
        <f>ROUND(SUM('X-Ray'!K194:L194),0)</f>
        <v>494740</v>
      </c>
      <c r="H99" s="2">
        <f>ROUND(+'X-Ray'!F194,0)</f>
        <v>52227</v>
      </c>
      <c r="I99" s="7">
        <f t="shared" si="4"/>
        <v>9.47</v>
      </c>
      <c r="J99" s="7"/>
      <c r="K99" s="8">
        <f t="shared" si="5"/>
        <v>3.5095</v>
      </c>
    </row>
    <row r="100" spans="2:11" ht="12">
      <c r="B100">
        <f>+'X-Ray'!A95</f>
        <v>206</v>
      </c>
      <c r="C100" t="str">
        <f>+'X-Ray'!B95</f>
        <v>UNITED GENERAL HOSPITAL</v>
      </c>
      <c r="D100" s="2">
        <f>ROUND(SUM('X-Ray'!K95:L95),0)</f>
        <v>99005</v>
      </c>
      <c r="E100" s="2">
        <f>ROUND(+'X-Ray'!F95,0)</f>
        <v>10900</v>
      </c>
      <c r="F100" s="7">
        <f t="shared" si="3"/>
        <v>9.08</v>
      </c>
      <c r="G100" s="2">
        <f>ROUND(SUM('X-Ray'!K195:L195),0)</f>
        <v>105056</v>
      </c>
      <c r="H100" s="2">
        <f>ROUND(+'X-Ray'!F195,0)</f>
        <v>10590</v>
      </c>
      <c r="I100" s="7">
        <f t="shared" si="4"/>
        <v>9.92</v>
      </c>
      <c r="J100" s="7"/>
      <c r="K100" s="8">
        <f t="shared" si="5"/>
        <v>0.0925</v>
      </c>
    </row>
    <row r="101" spans="2:11" ht="12">
      <c r="B101">
        <f>+'X-Ray'!A96</f>
        <v>207</v>
      </c>
      <c r="C101" t="str">
        <f>+'X-Ray'!B96</f>
        <v>SKAGIT VALLEY HOSPITAL</v>
      </c>
      <c r="D101" s="2">
        <f>ROUND(SUM('X-Ray'!K96:L96),0)</f>
        <v>2118214</v>
      </c>
      <c r="E101" s="2">
        <f>ROUND(+'X-Ray'!F96,0)</f>
        <v>144087</v>
      </c>
      <c r="F101" s="7">
        <f t="shared" si="3"/>
        <v>14.7</v>
      </c>
      <c r="G101" s="2">
        <f>ROUND(SUM('X-Ray'!K196:L196),0)</f>
        <v>1394464</v>
      </c>
      <c r="H101" s="2">
        <f>ROUND(+'X-Ray'!F196,0)</f>
        <v>151881</v>
      </c>
      <c r="I101" s="7">
        <f t="shared" si="4"/>
        <v>9.18</v>
      </c>
      <c r="J101" s="7"/>
      <c r="K101" s="8">
        <f t="shared" si="5"/>
        <v>-0.3755</v>
      </c>
    </row>
    <row r="102" spans="2:11" ht="12">
      <c r="B102">
        <f>+'X-Ray'!A97</f>
        <v>208</v>
      </c>
      <c r="C102" t="str">
        <f>+'X-Ray'!B97</f>
        <v>LEGACY SALMON CREEK HOSPITAL</v>
      </c>
      <c r="D102" s="2">
        <f>ROUND(SUM('X-Ray'!K97:L97),0)</f>
        <v>312263</v>
      </c>
      <c r="E102" s="2">
        <f>ROUND(+'X-Ray'!F97,0)</f>
        <v>53875</v>
      </c>
      <c r="F102" s="7">
        <f t="shared" si="3"/>
        <v>5.8</v>
      </c>
      <c r="G102" s="2">
        <f>ROUND(SUM('X-Ray'!K197:L197),0)</f>
        <v>187439</v>
      </c>
      <c r="H102" s="2">
        <f>ROUND(+'X-Ray'!F197,0)</f>
        <v>60345</v>
      </c>
      <c r="I102" s="7">
        <f t="shared" si="4"/>
        <v>3.11</v>
      </c>
      <c r="J102" s="7"/>
      <c r="K102" s="8">
        <f t="shared" si="5"/>
        <v>-0.4638</v>
      </c>
    </row>
    <row r="103" spans="2:11" ht="12">
      <c r="B103">
        <f>+'X-Ray'!A98</f>
        <v>209</v>
      </c>
      <c r="C103" t="str">
        <f>+'X-Ray'!B98</f>
        <v>SAINT ANTHONY HOSPITAL</v>
      </c>
      <c r="D103" s="2">
        <f>ROUND(SUM('X-Ray'!K98:L98),0)</f>
        <v>0</v>
      </c>
      <c r="E103" s="2">
        <f>ROUND(+'X-Ray'!F98,0)</f>
        <v>0</v>
      </c>
      <c r="F103" s="7">
        <f t="shared" si="3"/>
      </c>
      <c r="G103" s="2">
        <f>ROUND(SUM('X-Ray'!K198:L198),0)</f>
        <v>53289</v>
      </c>
      <c r="H103" s="2">
        <f>ROUND(+'X-Ray'!F198,0)</f>
        <v>10049</v>
      </c>
      <c r="I103" s="7">
        <f t="shared" si="4"/>
        <v>5.3</v>
      </c>
      <c r="J103" s="7"/>
      <c r="K103" s="8">
        <f t="shared" si="5"/>
      </c>
    </row>
    <row r="104" spans="2:11" ht="12">
      <c r="B104">
        <f>+'X-Ray'!A99</f>
        <v>904</v>
      </c>
      <c r="C104" t="str">
        <f>+'X-Ray'!B99</f>
        <v>BHC FAIRFAX HOSPITAL</v>
      </c>
      <c r="D104" s="2">
        <f>ROUND(SUM('X-Ray'!K99:L99),0)</f>
        <v>-4</v>
      </c>
      <c r="E104" s="2">
        <f>ROUND(+'X-Ray'!F99,0)</f>
        <v>0</v>
      </c>
      <c r="F104" s="7">
        <f t="shared" si="3"/>
      </c>
      <c r="G104" s="2">
        <f>ROUND(SUM('X-Ray'!K199:L199),0)</f>
        <v>3328</v>
      </c>
      <c r="H104" s="2">
        <f>ROUND(+'X-Ray'!F199,0)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+'X-Ray'!A100</f>
        <v>915</v>
      </c>
      <c r="C105" t="str">
        <f>+'X-Ray'!B100</f>
        <v>LOURDES COUNSELING CENTER</v>
      </c>
      <c r="D105" s="2">
        <f>ROUND(SUM('X-Ray'!K100:L100),0)</f>
        <v>0</v>
      </c>
      <c r="E105" s="2">
        <f>ROUND(+'X-Ray'!F100,0)</f>
        <v>0</v>
      </c>
      <c r="F105" s="7">
        <f t="shared" si="3"/>
      </c>
      <c r="G105" s="2">
        <f>ROUND(SUM('X-Ray'!K200:L200),0)</f>
        <v>0</v>
      </c>
      <c r="H105" s="2">
        <f>ROUND(+'X-Ray'!F200,0)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+'X-Ray'!A101</f>
        <v>919</v>
      </c>
      <c r="C106" t="str">
        <f>+'X-Ray'!B101</f>
        <v>NAVOS</v>
      </c>
      <c r="D106" s="2">
        <f>ROUND(SUM('X-Ray'!K101:L101),0)</f>
        <v>0</v>
      </c>
      <c r="E106" s="2">
        <f>ROUND(+'X-Ray'!F101,0)</f>
        <v>0</v>
      </c>
      <c r="F106" s="7">
        <f t="shared" si="3"/>
      </c>
      <c r="G106" s="2">
        <f>ROUND(SUM('X-Ray'!K201:L201),0)</f>
        <v>0</v>
      </c>
      <c r="H106" s="2">
        <f>ROUND(+'X-Ray'!F201,0)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1.50390625" style="0" bestFit="1" customWidth="1"/>
    <col min="5" max="5" width="9.875" style="0" bestFit="1" customWidth="1"/>
    <col min="6" max="6" width="6.875" style="0" bestFit="1" customWidth="1"/>
    <col min="7" max="7" width="11.50390625" style="0" bestFit="1" customWidth="1"/>
    <col min="8" max="8" width="9.875" style="0" bestFit="1" customWidth="1"/>
    <col min="9" max="9" width="6.875" style="0" bestFit="1" customWidth="1"/>
    <col min="10" max="10" width="2.625" style="0" customWidth="1"/>
    <col min="11" max="11" width="8.125" style="0" bestFit="1" customWidth="1"/>
  </cols>
  <sheetData>
    <row r="1" spans="1:10" ht="12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</row>
    <row r="2" spans="1:11" ht="1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ht="12">
      <c r="A3" s="5"/>
      <c r="B3" s="5"/>
      <c r="C3" s="5"/>
      <c r="D3" s="5"/>
      <c r="E3" s="5"/>
      <c r="F3" s="4"/>
      <c r="G3" s="5"/>
      <c r="H3" s="5"/>
      <c r="I3" s="5"/>
      <c r="J3" s="5"/>
      <c r="K3">
        <v>270</v>
      </c>
    </row>
    <row r="4" spans="1:10" ht="1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0" ht="12">
      <c r="A5" s="4" t="s">
        <v>43</v>
      </c>
      <c r="B5" s="5"/>
      <c r="C5" s="5"/>
      <c r="D5" s="5"/>
      <c r="E5" s="5"/>
      <c r="F5" s="5"/>
      <c r="G5" s="5"/>
      <c r="H5" s="5"/>
      <c r="I5" s="5"/>
      <c r="J5" s="5"/>
    </row>
    <row r="7" spans="5:9" ht="12">
      <c r="E7" s="14">
        <f>ROUND(+'X-Ray'!D5,0)</f>
        <v>2008</v>
      </c>
      <c r="F7" s="3">
        <f>+E7</f>
        <v>2008</v>
      </c>
      <c r="G7" s="3"/>
      <c r="H7" s="1">
        <f>+F7+1</f>
        <v>2009</v>
      </c>
      <c r="I7" s="3">
        <f>+H7</f>
        <v>2009</v>
      </c>
    </row>
    <row r="8" spans="1:11" ht="12">
      <c r="A8" s="3"/>
      <c r="B8" s="3"/>
      <c r="C8" s="3"/>
      <c r="D8" s="1" t="s">
        <v>20</v>
      </c>
      <c r="F8" s="1" t="s">
        <v>2</v>
      </c>
      <c r="G8" s="1" t="s">
        <v>20</v>
      </c>
      <c r="I8" s="1" t="s">
        <v>2</v>
      </c>
      <c r="J8" s="1"/>
      <c r="K8" s="3" t="s">
        <v>67</v>
      </c>
    </row>
    <row r="9" spans="1:11" ht="12">
      <c r="A9" s="3"/>
      <c r="B9" s="3" t="s">
        <v>31</v>
      </c>
      <c r="C9" s="3" t="s">
        <v>32</v>
      </c>
      <c r="D9" s="1" t="s">
        <v>21</v>
      </c>
      <c r="E9" s="1" t="s">
        <v>4</v>
      </c>
      <c r="F9" s="1" t="s">
        <v>4</v>
      </c>
      <c r="G9" s="1" t="s">
        <v>21</v>
      </c>
      <c r="H9" s="1" t="s">
        <v>4</v>
      </c>
      <c r="I9" s="1" t="s">
        <v>4</v>
      </c>
      <c r="J9" s="1"/>
      <c r="K9" s="3" t="s">
        <v>68</v>
      </c>
    </row>
    <row r="10" spans="2:11" ht="12">
      <c r="B10">
        <f>+'X-Ray'!A5</f>
        <v>1</v>
      </c>
      <c r="C10" t="str">
        <f>+'X-Ray'!B5</f>
        <v>SWEDISH HEALTH SERVICES</v>
      </c>
      <c r="D10" s="2">
        <f>ROUND(SUM('X-Ray'!M5:N5),0)</f>
        <v>600963</v>
      </c>
      <c r="E10" s="2">
        <f>ROUND(+'X-Ray'!F5,0)</f>
        <v>554810</v>
      </c>
      <c r="F10" s="7">
        <f>IF(D10=0,"",IF(E10=0,"",ROUND(D10/E10,2)))</f>
        <v>1.08</v>
      </c>
      <c r="G10" s="2">
        <f>ROUND(SUM('X-Ray'!M105:N105),0)</f>
        <v>619457</v>
      </c>
      <c r="H10" s="2">
        <f>ROUND(+'X-Ray'!F105,0)</f>
        <v>502037</v>
      </c>
      <c r="I10" s="7">
        <f>IF(G10=0,"",IF(H10=0,"",ROUND(G10/H10,2)))</f>
        <v>1.23</v>
      </c>
      <c r="J10" s="7"/>
      <c r="K10" s="8">
        <f>IF(D10=0,"",IF(E10=0,"",IF(G10=0,"",IF(H10=0,"",ROUND(I10/F10-1,4)))))</f>
        <v>0.1389</v>
      </c>
    </row>
    <row r="11" spans="2:11" ht="12">
      <c r="B11">
        <f>+'X-Ray'!A6</f>
        <v>3</v>
      </c>
      <c r="C11" t="str">
        <f>+'X-Ray'!B6</f>
        <v>SWEDISH MEDICAL CENTER CHERRY HILL</v>
      </c>
      <c r="D11" s="2">
        <f>ROUND(SUM('X-Ray'!M6:N6),0)</f>
        <v>497419</v>
      </c>
      <c r="E11" s="2">
        <f>ROUND(+'X-Ray'!F6,0)</f>
        <v>703539</v>
      </c>
      <c r="F11" s="7">
        <f aca="true" t="shared" si="0" ref="F11:F74">IF(D11=0,"",IF(E11=0,"",ROUND(D11/E11,2)))</f>
        <v>0.71</v>
      </c>
      <c r="G11" s="2">
        <f>ROUND(SUM('X-Ray'!M106:N106),0)</f>
        <v>522929</v>
      </c>
      <c r="H11" s="2">
        <f>ROUND(+'X-Ray'!F106,0)</f>
        <v>732809</v>
      </c>
      <c r="I11" s="7">
        <f aca="true" t="shared" si="1" ref="I11:I74">IF(G11=0,"",IF(H11=0,"",ROUND(G11/H11,2)))</f>
        <v>0.71</v>
      </c>
      <c r="J11" s="7"/>
      <c r="K11" s="8">
        <f aca="true" t="shared" si="2" ref="K11:K74">IF(D11=0,"",IF(E11=0,"",IF(G11=0,"",IF(H11=0,"",ROUND(I11/F11-1,4)))))</f>
        <v>0</v>
      </c>
    </row>
    <row r="12" spans="2:11" ht="12">
      <c r="B12">
        <f>+'X-Ray'!A7</f>
        <v>8</v>
      </c>
      <c r="C12" t="str">
        <f>+'X-Ray'!B7</f>
        <v>KLICKITAT VALLEY HOSPITAL</v>
      </c>
      <c r="D12" s="2">
        <f>ROUND(SUM('X-Ray'!M7:N7),0)</f>
        <v>35860</v>
      </c>
      <c r="E12" s="2">
        <f>ROUND(+'X-Ray'!F7,0)</f>
        <v>4545</v>
      </c>
      <c r="F12" s="7">
        <f t="shared" si="0"/>
        <v>7.89</v>
      </c>
      <c r="G12" s="2">
        <f>ROUND(SUM('X-Ray'!M107:N107),0)</f>
        <v>43863</v>
      </c>
      <c r="H12" s="2">
        <f>ROUND(+'X-Ray'!F107,0)</f>
        <v>4431</v>
      </c>
      <c r="I12" s="7">
        <f t="shared" si="1"/>
        <v>9.9</v>
      </c>
      <c r="J12" s="7"/>
      <c r="K12" s="8">
        <f t="shared" si="2"/>
        <v>0.2548</v>
      </c>
    </row>
    <row r="13" spans="2:11" ht="12">
      <c r="B13">
        <f>+'X-Ray'!A8</f>
        <v>10</v>
      </c>
      <c r="C13" t="str">
        <f>+'X-Ray'!B8</f>
        <v>VIRGINIA MASON MEDICAL CENTER</v>
      </c>
      <c r="D13" s="2">
        <f>ROUND(SUM('X-Ray'!M8:N8),0)</f>
        <v>1163861</v>
      </c>
      <c r="E13" s="2">
        <f>ROUND(+'X-Ray'!F8,0)</f>
        <v>175902</v>
      </c>
      <c r="F13" s="7">
        <f t="shared" si="0"/>
        <v>6.62</v>
      </c>
      <c r="G13" s="2">
        <f>ROUND(SUM('X-Ray'!M108:N108),0)</f>
        <v>1142730</v>
      </c>
      <c r="H13" s="2">
        <f>ROUND(+'X-Ray'!F108,0)</f>
        <v>183371</v>
      </c>
      <c r="I13" s="7">
        <f t="shared" si="1"/>
        <v>6.23</v>
      </c>
      <c r="J13" s="7"/>
      <c r="K13" s="8">
        <f t="shared" si="2"/>
        <v>-0.0589</v>
      </c>
    </row>
    <row r="14" spans="2:11" ht="12">
      <c r="B14">
        <f>+'X-Ray'!A9</f>
        <v>14</v>
      </c>
      <c r="C14" t="str">
        <f>+'X-Ray'!B9</f>
        <v>SEATTLE CHILDRENS HOSPITAL</v>
      </c>
      <c r="D14" s="2">
        <f>ROUND(SUM('X-Ray'!M9:N9),0)</f>
        <v>2443272</v>
      </c>
      <c r="E14" s="2">
        <f>ROUND(+'X-Ray'!F9,0)</f>
        <v>72645</v>
      </c>
      <c r="F14" s="7">
        <f t="shared" si="0"/>
        <v>33.63</v>
      </c>
      <c r="G14" s="2">
        <f>ROUND(SUM('X-Ray'!M109:N109),0)</f>
        <v>1082429</v>
      </c>
      <c r="H14" s="2">
        <f>ROUND(+'X-Ray'!F109,0)</f>
        <v>76529</v>
      </c>
      <c r="I14" s="7">
        <f t="shared" si="1"/>
        <v>14.14</v>
      </c>
      <c r="J14" s="7"/>
      <c r="K14" s="8">
        <f t="shared" si="2"/>
        <v>-0.5795</v>
      </c>
    </row>
    <row r="15" spans="2:11" ht="12">
      <c r="B15">
        <f>+'X-Ray'!A10</f>
        <v>20</v>
      </c>
      <c r="C15" t="str">
        <f>+'X-Ray'!B10</f>
        <v>GROUP HEALTH CENTRAL</v>
      </c>
      <c r="D15" s="2">
        <f>ROUND(SUM('X-Ray'!M10:N10),0)</f>
        <v>516428</v>
      </c>
      <c r="E15" s="2">
        <f>ROUND(+'X-Ray'!F10,0)</f>
        <v>5538</v>
      </c>
      <c r="F15" s="7">
        <f t="shared" si="0"/>
        <v>93.25</v>
      </c>
      <c r="G15" s="2">
        <f>ROUND(SUM('X-Ray'!M110:N110),0)</f>
        <v>0</v>
      </c>
      <c r="H15" s="2">
        <f>ROUND(+'X-Ray'!F110,0)</f>
        <v>0</v>
      </c>
      <c r="I15" s="7">
        <f t="shared" si="1"/>
      </c>
      <c r="J15" s="7"/>
      <c r="K15" s="8">
        <f t="shared" si="2"/>
      </c>
    </row>
    <row r="16" spans="2:11" ht="12">
      <c r="B16">
        <f>+'X-Ray'!A11</f>
        <v>21</v>
      </c>
      <c r="C16" t="str">
        <f>+'X-Ray'!B11</f>
        <v>NEWPORT COMMUNITY HOSPITAL</v>
      </c>
      <c r="D16" s="2">
        <f>ROUND(SUM('X-Ray'!M11:N11),0)</f>
        <v>38331</v>
      </c>
      <c r="E16" s="2">
        <f>ROUND(+'X-Ray'!F11,0)</f>
        <v>16990</v>
      </c>
      <c r="F16" s="7">
        <f t="shared" si="0"/>
        <v>2.26</v>
      </c>
      <c r="G16" s="2">
        <f>ROUND(SUM('X-Ray'!M111:N111),0)</f>
        <v>39045</v>
      </c>
      <c r="H16" s="2">
        <f>ROUND(+'X-Ray'!F111,0)</f>
        <v>12599</v>
      </c>
      <c r="I16" s="7">
        <f t="shared" si="1"/>
        <v>3.1</v>
      </c>
      <c r="J16" s="7"/>
      <c r="K16" s="8">
        <f t="shared" si="2"/>
        <v>0.3717</v>
      </c>
    </row>
    <row r="17" spans="2:11" ht="12">
      <c r="B17">
        <f>+'X-Ray'!A12</f>
        <v>22</v>
      </c>
      <c r="C17" t="str">
        <f>+'X-Ray'!B12</f>
        <v>LOURDES MEDICAL CENTER</v>
      </c>
      <c r="D17" s="2">
        <f>ROUND(SUM('X-Ray'!M12:N12),0)</f>
        <v>337855</v>
      </c>
      <c r="E17" s="2">
        <f>ROUND(+'X-Ray'!F12,0)</f>
        <v>37947</v>
      </c>
      <c r="F17" s="7">
        <f t="shared" si="0"/>
        <v>8.9</v>
      </c>
      <c r="G17" s="2">
        <f>ROUND(SUM('X-Ray'!M112:N112),0)</f>
        <v>485408</v>
      </c>
      <c r="H17" s="2">
        <f>ROUND(+'X-Ray'!F112,0)</f>
        <v>52987</v>
      </c>
      <c r="I17" s="7">
        <f t="shared" si="1"/>
        <v>9.16</v>
      </c>
      <c r="J17" s="7"/>
      <c r="K17" s="8">
        <f t="shared" si="2"/>
        <v>0.0292</v>
      </c>
    </row>
    <row r="18" spans="2:11" ht="12">
      <c r="B18">
        <f>+'X-Ray'!A13</f>
        <v>23</v>
      </c>
      <c r="C18" t="str">
        <f>+'X-Ray'!B13</f>
        <v>OKANOGAN-DOUGLAS DISTRICT HOSPITAL</v>
      </c>
      <c r="D18" s="2">
        <f>ROUND(SUM('X-Ray'!M13:N13),0)</f>
        <v>16610</v>
      </c>
      <c r="E18" s="2">
        <f>ROUND(+'X-Ray'!F13,0)</f>
        <v>6321</v>
      </c>
      <c r="F18" s="7">
        <f t="shared" si="0"/>
        <v>2.63</v>
      </c>
      <c r="G18" s="2">
        <f>ROUND(SUM('X-Ray'!M113:N113),0)</f>
        <v>18561</v>
      </c>
      <c r="H18" s="2">
        <f>ROUND(+'X-Ray'!F113,0)</f>
        <v>5784</v>
      </c>
      <c r="I18" s="7">
        <f t="shared" si="1"/>
        <v>3.21</v>
      </c>
      <c r="J18" s="7"/>
      <c r="K18" s="8">
        <f t="shared" si="2"/>
        <v>0.2205</v>
      </c>
    </row>
    <row r="19" spans="2:11" ht="12">
      <c r="B19">
        <f>+'X-Ray'!A14</f>
        <v>26</v>
      </c>
      <c r="C19" t="str">
        <f>+'X-Ray'!B14</f>
        <v>PEACEHEALTH SAINT JOHN MEDICAL CENTER</v>
      </c>
      <c r="D19" s="2">
        <f>ROUND(SUM('X-Ray'!M14:N14),0)</f>
        <v>819734</v>
      </c>
      <c r="E19" s="2">
        <f>ROUND(+'X-Ray'!F14,0)</f>
        <v>271336</v>
      </c>
      <c r="F19" s="7">
        <f t="shared" si="0"/>
        <v>3.02</v>
      </c>
      <c r="G19" s="2">
        <f>ROUND(SUM('X-Ray'!M114:N114),0)</f>
        <v>942489</v>
      </c>
      <c r="H19" s="2">
        <f>ROUND(+'X-Ray'!F114,0)</f>
        <v>172702</v>
      </c>
      <c r="I19" s="7">
        <f t="shared" si="1"/>
        <v>5.46</v>
      </c>
      <c r="J19" s="7"/>
      <c r="K19" s="8">
        <f t="shared" si="2"/>
        <v>0.8079</v>
      </c>
    </row>
    <row r="20" spans="2:11" ht="12">
      <c r="B20">
        <f>+'X-Ray'!A15</f>
        <v>29</v>
      </c>
      <c r="C20" t="str">
        <f>+'X-Ray'!B15</f>
        <v>HARBORVIEW MEDICAL CENTER</v>
      </c>
      <c r="D20" s="2">
        <f>ROUND(SUM('X-Ray'!M15:N15),0)</f>
        <v>2563005</v>
      </c>
      <c r="E20" s="2">
        <f>ROUND(+'X-Ray'!F15,0)</f>
        <v>364560</v>
      </c>
      <c r="F20" s="7">
        <f t="shared" si="0"/>
        <v>7.03</v>
      </c>
      <c r="G20" s="2">
        <f>ROUND(SUM('X-Ray'!M115:N115),0)</f>
        <v>3833482</v>
      </c>
      <c r="H20" s="2">
        <f>ROUND(+'X-Ray'!F115,0)</f>
        <v>332150</v>
      </c>
      <c r="I20" s="7">
        <f t="shared" si="1"/>
        <v>11.54</v>
      </c>
      <c r="J20" s="7"/>
      <c r="K20" s="8">
        <f t="shared" si="2"/>
        <v>0.6415</v>
      </c>
    </row>
    <row r="21" spans="2:11" ht="12">
      <c r="B21">
        <f>+'X-Ray'!A16</f>
        <v>32</v>
      </c>
      <c r="C21" t="str">
        <f>+'X-Ray'!B16</f>
        <v>SAINT JOSEPH MEDICAL CENTER</v>
      </c>
      <c r="D21" s="2">
        <f>ROUND(SUM('X-Ray'!M16:N16),0)</f>
        <v>2837167</v>
      </c>
      <c r="E21" s="2">
        <f>ROUND(+'X-Ray'!F16,0)</f>
        <v>275260</v>
      </c>
      <c r="F21" s="7">
        <f t="shared" si="0"/>
        <v>10.31</v>
      </c>
      <c r="G21" s="2">
        <f>ROUND(SUM('X-Ray'!M116:N116),0)</f>
        <v>2904674</v>
      </c>
      <c r="H21" s="2">
        <f>ROUND(+'X-Ray'!F116,0)</f>
        <v>326279</v>
      </c>
      <c r="I21" s="7">
        <f t="shared" si="1"/>
        <v>8.9</v>
      </c>
      <c r="J21" s="7"/>
      <c r="K21" s="8">
        <f t="shared" si="2"/>
        <v>-0.1368</v>
      </c>
    </row>
    <row r="22" spans="2:11" ht="12">
      <c r="B22">
        <f>+'X-Ray'!A17</f>
        <v>35</v>
      </c>
      <c r="C22" t="str">
        <f>+'X-Ray'!B17</f>
        <v>ENUMCLAW REGIONAL HOSPITAL</v>
      </c>
      <c r="D22" s="2">
        <f>ROUND(SUM('X-Ray'!M17:N17),0)</f>
        <v>228779</v>
      </c>
      <c r="E22" s="2">
        <f>ROUND(+'X-Ray'!F17,0)</f>
        <v>20816</v>
      </c>
      <c r="F22" s="7">
        <f t="shared" si="0"/>
        <v>10.99</v>
      </c>
      <c r="G22" s="2">
        <f>ROUND(SUM('X-Ray'!M117:N117),0)</f>
        <v>152083</v>
      </c>
      <c r="H22" s="2">
        <f>ROUND(+'X-Ray'!F117,0)</f>
        <v>21100</v>
      </c>
      <c r="I22" s="7">
        <f t="shared" si="1"/>
        <v>7.21</v>
      </c>
      <c r="J22" s="7"/>
      <c r="K22" s="8">
        <f t="shared" si="2"/>
        <v>-0.3439</v>
      </c>
    </row>
    <row r="23" spans="2:11" ht="12">
      <c r="B23">
        <f>+'X-Ray'!A18</f>
        <v>37</v>
      </c>
      <c r="C23" t="str">
        <f>+'X-Ray'!B18</f>
        <v>DEACONESS MEDICAL CENTER</v>
      </c>
      <c r="D23" s="2">
        <f>ROUND(SUM('X-Ray'!M18:N18),0)</f>
        <v>383723</v>
      </c>
      <c r="E23" s="2">
        <f>ROUND(+'X-Ray'!F18,0)</f>
        <v>57432</v>
      </c>
      <c r="F23" s="7">
        <f t="shared" si="0"/>
        <v>6.68</v>
      </c>
      <c r="G23" s="2">
        <f>ROUND(SUM('X-Ray'!M118:N118),0)</f>
        <v>219502</v>
      </c>
      <c r="H23" s="2">
        <f>ROUND(+'X-Ray'!F118,0)</f>
        <v>55059</v>
      </c>
      <c r="I23" s="7">
        <f t="shared" si="1"/>
        <v>3.99</v>
      </c>
      <c r="J23" s="7"/>
      <c r="K23" s="8">
        <f t="shared" si="2"/>
        <v>-0.4027</v>
      </c>
    </row>
    <row r="24" spans="2:11" ht="12">
      <c r="B24">
        <f>+'X-Ray'!A19</f>
        <v>38</v>
      </c>
      <c r="C24" t="str">
        <f>+'X-Ray'!B19</f>
        <v>OLYMPIC MEDICAL CENTER</v>
      </c>
      <c r="D24" s="2">
        <f>ROUND(SUM('X-Ray'!M19:N19),0)</f>
        <v>867689</v>
      </c>
      <c r="E24" s="2">
        <f>ROUND(+'X-Ray'!F19,0)</f>
        <v>43976</v>
      </c>
      <c r="F24" s="7">
        <f t="shared" si="0"/>
        <v>19.73</v>
      </c>
      <c r="G24" s="2">
        <f>ROUND(SUM('X-Ray'!M119:N119),0)</f>
        <v>877195</v>
      </c>
      <c r="H24" s="2">
        <f>ROUND(+'X-Ray'!F119,0)</f>
        <v>18083</v>
      </c>
      <c r="I24" s="7">
        <f t="shared" si="1"/>
        <v>48.51</v>
      </c>
      <c r="J24" s="7"/>
      <c r="K24" s="8">
        <f t="shared" si="2"/>
        <v>1.4587</v>
      </c>
    </row>
    <row r="25" spans="2:11" ht="12">
      <c r="B25">
        <f>+'X-Ray'!A20</f>
        <v>39</v>
      </c>
      <c r="C25" t="str">
        <f>+'X-Ray'!B20</f>
        <v>KENNEWICK GENERAL HOSPITAL</v>
      </c>
      <c r="D25" s="2">
        <f>ROUND(SUM('X-Ray'!M20:N20),0)</f>
        <v>771389</v>
      </c>
      <c r="E25" s="2">
        <f>ROUND(+'X-Ray'!F20,0)</f>
        <v>52100</v>
      </c>
      <c r="F25" s="7">
        <f t="shared" si="0"/>
        <v>14.81</v>
      </c>
      <c r="G25" s="2">
        <f>ROUND(SUM('X-Ray'!M120:N120),0)</f>
        <v>978090</v>
      </c>
      <c r="H25" s="2">
        <f>ROUND(+'X-Ray'!F120,0)</f>
        <v>53839</v>
      </c>
      <c r="I25" s="7">
        <f t="shared" si="1"/>
        <v>18.17</v>
      </c>
      <c r="J25" s="7"/>
      <c r="K25" s="8">
        <f t="shared" si="2"/>
        <v>0.2269</v>
      </c>
    </row>
    <row r="26" spans="2:11" ht="12">
      <c r="B26">
        <f>+'X-Ray'!A21</f>
        <v>43</v>
      </c>
      <c r="C26" t="str">
        <f>+'X-Ray'!B21</f>
        <v>WALLA WALLA GENERAL HOSPITAL</v>
      </c>
      <c r="D26" s="2">
        <f>ROUND(SUM('X-Ray'!M21:N21),0)</f>
        <v>229609</v>
      </c>
      <c r="E26" s="2">
        <f>ROUND(+'X-Ray'!F21,0)</f>
        <v>120864</v>
      </c>
      <c r="F26" s="7">
        <f t="shared" si="0"/>
        <v>1.9</v>
      </c>
      <c r="G26" s="2">
        <f>ROUND(SUM('X-Ray'!M121:N121),0)</f>
        <v>271641</v>
      </c>
      <c r="H26" s="2">
        <f>ROUND(+'X-Ray'!F121,0)</f>
        <v>122056</v>
      </c>
      <c r="I26" s="7">
        <f t="shared" si="1"/>
        <v>2.23</v>
      </c>
      <c r="J26" s="7"/>
      <c r="K26" s="8">
        <f t="shared" si="2"/>
        <v>0.1737</v>
      </c>
    </row>
    <row r="27" spans="2:11" ht="12">
      <c r="B27">
        <f>+'X-Ray'!A22</f>
        <v>45</v>
      </c>
      <c r="C27" t="str">
        <f>+'X-Ray'!B22</f>
        <v>COLUMBIA BASIN HOSPITAL</v>
      </c>
      <c r="D27" s="2">
        <f>ROUND(SUM('X-Ray'!M22:N22),0)</f>
        <v>9100</v>
      </c>
      <c r="E27" s="2">
        <f>ROUND(+'X-Ray'!F22,0)</f>
        <v>6878</v>
      </c>
      <c r="F27" s="7">
        <f t="shared" si="0"/>
        <v>1.32</v>
      </c>
      <c r="G27" s="2">
        <f>ROUND(SUM('X-Ray'!M122:N122),0)</f>
        <v>9485</v>
      </c>
      <c r="H27" s="2">
        <f>ROUND(+'X-Ray'!F122,0)</f>
        <v>7826</v>
      </c>
      <c r="I27" s="7">
        <f t="shared" si="1"/>
        <v>1.21</v>
      </c>
      <c r="J27" s="7"/>
      <c r="K27" s="8">
        <f t="shared" si="2"/>
        <v>-0.0833</v>
      </c>
    </row>
    <row r="28" spans="2:11" ht="12">
      <c r="B28">
        <f>+'X-Ray'!A23</f>
        <v>46</v>
      </c>
      <c r="C28" t="str">
        <f>+'X-Ray'!B23</f>
        <v>PROSSER MEMORIAL HOSPITAL</v>
      </c>
      <c r="D28" s="2">
        <f>ROUND(SUM('X-Ray'!M23:N23),0)</f>
        <v>303103</v>
      </c>
      <c r="E28" s="2">
        <f>ROUND(+'X-Ray'!F23,0)</f>
        <v>33665</v>
      </c>
      <c r="F28" s="7">
        <f t="shared" si="0"/>
        <v>9</v>
      </c>
      <c r="G28" s="2">
        <f>ROUND(SUM('X-Ray'!M123:N123),0)</f>
        <v>319658</v>
      </c>
      <c r="H28" s="2">
        <f>ROUND(+'X-Ray'!F123,0)</f>
        <v>30771</v>
      </c>
      <c r="I28" s="7">
        <f t="shared" si="1"/>
        <v>10.39</v>
      </c>
      <c r="J28" s="7"/>
      <c r="K28" s="8">
        <f t="shared" si="2"/>
        <v>0.1544</v>
      </c>
    </row>
    <row r="29" spans="2:11" ht="12">
      <c r="B29">
        <f>+'X-Ray'!A24</f>
        <v>50</v>
      </c>
      <c r="C29" t="str">
        <f>+'X-Ray'!B24</f>
        <v>PROVIDENCE SAINT MARY MEDICAL CENTER</v>
      </c>
      <c r="D29" s="2">
        <f>ROUND(SUM('X-Ray'!M24:N24),0)</f>
        <v>519386</v>
      </c>
      <c r="E29" s="2">
        <f>ROUND(+'X-Ray'!F24,0)</f>
        <v>28935</v>
      </c>
      <c r="F29" s="7">
        <f t="shared" si="0"/>
        <v>17.95</v>
      </c>
      <c r="G29" s="2">
        <f>ROUND(SUM('X-Ray'!M124:N124),0)</f>
        <v>569885</v>
      </c>
      <c r="H29" s="2">
        <f>ROUND(+'X-Ray'!F124,0)</f>
        <v>41418</v>
      </c>
      <c r="I29" s="7">
        <f t="shared" si="1"/>
        <v>13.76</v>
      </c>
      <c r="J29" s="7"/>
      <c r="K29" s="8">
        <f t="shared" si="2"/>
        <v>-0.2334</v>
      </c>
    </row>
    <row r="30" spans="2:11" ht="12">
      <c r="B30">
        <f>+'X-Ray'!A25</f>
        <v>54</v>
      </c>
      <c r="C30" t="str">
        <f>+'X-Ray'!B25</f>
        <v>FORKS COMMUNITY HOSPITAL</v>
      </c>
      <c r="D30" s="2">
        <f>ROUND(SUM('X-Ray'!M25:N25),0)</f>
        <v>152629</v>
      </c>
      <c r="E30" s="2">
        <f>ROUND(+'X-Ray'!F25,0)</f>
        <v>6074</v>
      </c>
      <c r="F30" s="7">
        <f t="shared" si="0"/>
        <v>25.13</v>
      </c>
      <c r="G30" s="2">
        <f>ROUND(SUM('X-Ray'!M125:N125),0)</f>
        <v>192476</v>
      </c>
      <c r="H30" s="2">
        <f>ROUND(+'X-Ray'!F125,0)</f>
        <v>2782</v>
      </c>
      <c r="I30" s="7">
        <f t="shared" si="1"/>
        <v>69.19</v>
      </c>
      <c r="J30" s="7"/>
      <c r="K30" s="8">
        <f t="shared" si="2"/>
        <v>1.7533</v>
      </c>
    </row>
    <row r="31" spans="2:11" ht="12">
      <c r="B31">
        <f>+'X-Ray'!A26</f>
        <v>56</v>
      </c>
      <c r="C31" t="str">
        <f>+'X-Ray'!B26</f>
        <v>WILLAPA HARBOR HOSPITAL</v>
      </c>
      <c r="D31" s="2">
        <f>ROUND(SUM('X-Ray'!M26:N26),0)</f>
        <v>191461</v>
      </c>
      <c r="E31" s="2">
        <f>ROUND(+'X-Ray'!F26,0)</f>
        <v>6945</v>
      </c>
      <c r="F31" s="7">
        <f t="shared" si="0"/>
        <v>27.57</v>
      </c>
      <c r="G31" s="2">
        <f>ROUND(SUM('X-Ray'!M126:N126),0)</f>
        <v>145109</v>
      </c>
      <c r="H31" s="2">
        <f>ROUND(+'X-Ray'!F126,0)</f>
        <v>6480</v>
      </c>
      <c r="I31" s="7">
        <f t="shared" si="1"/>
        <v>22.39</v>
      </c>
      <c r="J31" s="7"/>
      <c r="K31" s="8">
        <f t="shared" si="2"/>
        <v>-0.1879</v>
      </c>
    </row>
    <row r="32" spans="2:11" ht="12">
      <c r="B32">
        <f>+'X-Ray'!A27</f>
        <v>58</v>
      </c>
      <c r="C32" t="str">
        <f>+'X-Ray'!B27</f>
        <v>YAKIMA VALLEY MEMORIAL HOSPITAL</v>
      </c>
      <c r="D32" s="2">
        <f>ROUND(SUM('X-Ray'!M27:N27),0)</f>
        <v>1020750</v>
      </c>
      <c r="E32" s="2">
        <f>ROUND(+'X-Ray'!F27,0)</f>
        <v>1536238</v>
      </c>
      <c r="F32" s="7">
        <f t="shared" si="0"/>
        <v>0.66</v>
      </c>
      <c r="G32" s="2">
        <f>ROUND(SUM('X-Ray'!M127:N127),0)</f>
        <v>1042422</v>
      </c>
      <c r="H32" s="2">
        <f>ROUND(+'X-Ray'!F127,0)</f>
        <v>1346069</v>
      </c>
      <c r="I32" s="7">
        <f t="shared" si="1"/>
        <v>0.77</v>
      </c>
      <c r="J32" s="7"/>
      <c r="K32" s="8">
        <f t="shared" si="2"/>
        <v>0.1667</v>
      </c>
    </row>
    <row r="33" spans="2:11" ht="12">
      <c r="B33">
        <f>+'X-Ray'!A28</f>
        <v>63</v>
      </c>
      <c r="C33" t="str">
        <f>+'X-Ray'!B28</f>
        <v>GRAYS HARBOR COMMUNITY HOSPITAL</v>
      </c>
      <c r="D33" s="2">
        <f>ROUND(SUM('X-Ray'!M28:N28),0)</f>
        <v>516872</v>
      </c>
      <c r="E33" s="2">
        <f>ROUND(+'X-Ray'!F28,0)</f>
        <v>74800</v>
      </c>
      <c r="F33" s="7">
        <f t="shared" si="0"/>
        <v>6.91</v>
      </c>
      <c r="G33" s="2">
        <f>ROUND(SUM('X-Ray'!M128:N128),0)</f>
        <v>494319</v>
      </c>
      <c r="H33" s="2">
        <f>ROUND(+'X-Ray'!F128,0)</f>
        <v>77937</v>
      </c>
      <c r="I33" s="7">
        <f t="shared" si="1"/>
        <v>6.34</v>
      </c>
      <c r="J33" s="7"/>
      <c r="K33" s="8">
        <f t="shared" si="2"/>
        <v>-0.0825</v>
      </c>
    </row>
    <row r="34" spans="2:11" ht="12">
      <c r="B34">
        <f>+'X-Ray'!A29</f>
        <v>78</v>
      </c>
      <c r="C34" t="str">
        <f>+'X-Ray'!B29</f>
        <v>SAMARITAN HOSPITAL</v>
      </c>
      <c r="D34" s="2">
        <f>ROUND(SUM('X-Ray'!M29:N29),0)</f>
        <v>156115</v>
      </c>
      <c r="E34" s="2">
        <f>ROUND(+'X-Ray'!F29,0)</f>
        <v>50444</v>
      </c>
      <c r="F34" s="7">
        <f t="shared" si="0"/>
        <v>3.09</v>
      </c>
      <c r="G34" s="2">
        <f>ROUND(SUM('X-Ray'!M129:N129),0)</f>
        <v>164700</v>
      </c>
      <c r="H34" s="2">
        <f>ROUND(+'X-Ray'!F129,0)</f>
        <v>53185</v>
      </c>
      <c r="I34" s="7">
        <f t="shared" si="1"/>
        <v>3.1</v>
      </c>
      <c r="J34" s="7"/>
      <c r="K34" s="8">
        <f t="shared" si="2"/>
        <v>0.0032</v>
      </c>
    </row>
    <row r="35" spans="2:11" ht="12">
      <c r="B35">
        <f>+'X-Ray'!A30</f>
        <v>79</v>
      </c>
      <c r="C35" t="str">
        <f>+'X-Ray'!B30</f>
        <v>OCEAN BEACH HOSPITAL</v>
      </c>
      <c r="D35" s="2">
        <f>ROUND(SUM('X-Ray'!M30:N30),0)</f>
        <v>435748</v>
      </c>
      <c r="E35" s="2">
        <f>ROUND(+'X-Ray'!F30,0)</f>
        <v>0</v>
      </c>
      <c r="F35" s="7">
        <f t="shared" si="0"/>
      </c>
      <c r="G35" s="2">
        <f>ROUND(SUM('X-Ray'!M130:N130),0)</f>
        <v>352724</v>
      </c>
      <c r="H35" s="2">
        <f>ROUND(+'X-Ray'!F130,0)</f>
        <v>0</v>
      </c>
      <c r="I35" s="7">
        <f t="shared" si="1"/>
      </c>
      <c r="J35" s="7"/>
      <c r="K35" s="8">
        <f t="shared" si="2"/>
      </c>
    </row>
    <row r="36" spans="2:11" ht="12">
      <c r="B36">
        <f>+'X-Ray'!A31</f>
        <v>80</v>
      </c>
      <c r="C36" t="str">
        <f>+'X-Ray'!B31</f>
        <v>ODESSA MEMORIAL HOSPITAL</v>
      </c>
      <c r="D36" s="2">
        <f>ROUND(SUM('X-Ray'!M31:N31),0)</f>
        <v>29453</v>
      </c>
      <c r="E36" s="2">
        <f>ROUND(+'X-Ray'!F31,0)</f>
        <v>741</v>
      </c>
      <c r="F36" s="7">
        <f t="shared" si="0"/>
        <v>39.75</v>
      </c>
      <c r="G36" s="2">
        <f>ROUND(SUM('X-Ray'!M131:N131),0)</f>
        <v>22459</v>
      </c>
      <c r="H36" s="2">
        <f>ROUND(+'X-Ray'!F131,0)</f>
        <v>795</v>
      </c>
      <c r="I36" s="7">
        <f t="shared" si="1"/>
        <v>28.25</v>
      </c>
      <c r="J36" s="7"/>
      <c r="K36" s="8">
        <f t="shared" si="2"/>
        <v>-0.2893</v>
      </c>
    </row>
    <row r="37" spans="2:11" ht="12">
      <c r="B37">
        <f>+'X-Ray'!A32</f>
        <v>81</v>
      </c>
      <c r="C37" t="str">
        <f>+'X-Ray'!B32</f>
        <v>GOOD SAMARITAN HOSPITAL</v>
      </c>
      <c r="D37" s="2">
        <f>ROUND(SUM('X-Ray'!M32:N32),0)</f>
        <v>189646</v>
      </c>
      <c r="E37" s="2">
        <f>ROUND(+'X-Ray'!F32,0)</f>
        <v>53837</v>
      </c>
      <c r="F37" s="7">
        <f t="shared" si="0"/>
        <v>3.52</v>
      </c>
      <c r="G37" s="2">
        <f>ROUND(SUM('X-Ray'!M132:N132),0)</f>
        <v>419530</v>
      </c>
      <c r="H37" s="2">
        <f>ROUND(+'X-Ray'!F132,0)</f>
        <v>71176</v>
      </c>
      <c r="I37" s="7">
        <f t="shared" si="1"/>
        <v>5.89</v>
      </c>
      <c r="J37" s="7"/>
      <c r="K37" s="8">
        <f t="shared" si="2"/>
        <v>0.6733</v>
      </c>
    </row>
    <row r="38" spans="2:11" ht="12">
      <c r="B38">
        <f>+'X-Ray'!A33</f>
        <v>82</v>
      </c>
      <c r="C38" t="str">
        <f>+'X-Ray'!B33</f>
        <v>GARFIELD COUNTY MEMORIAL HOSPITAL</v>
      </c>
      <c r="D38" s="2">
        <f>ROUND(SUM('X-Ray'!M33:N33),0)</f>
        <v>1252</v>
      </c>
      <c r="E38" s="2">
        <f>ROUND(+'X-Ray'!F33,0)</f>
        <v>567</v>
      </c>
      <c r="F38" s="7">
        <f t="shared" si="0"/>
        <v>2.21</v>
      </c>
      <c r="G38" s="2">
        <f>ROUND(SUM('X-Ray'!M133:N133),0)</f>
        <v>1078</v>
      </c>
      <c r="H38" s="2">
        <f>ROUND(+'X-Ray'!F133,0)</f>
        <v>817</v>
      </c>
      <c r="I38" s="7">
        <f t="shared" si="1"/>
        <v>1.32</v>
      </c>
      <c r="J38" s="7"/>
      <c r="K38" s="8">
        <f t="shared" si="2"/>
        <v>-0.4027</v>
      </c>
    </row>
    <row r="39" spans="2:11" ht="12">
      <c r="B39">
        <f>+'X-Ray'!A34</f>
        <v>84</v>
      </c>
      <c r="C39" t="str">
        <f>+'X-Ray'!B34</f>
        <v>PROVIDENCE REGIONAL MEDICAL CENTER EVERETT</v>
      </c>
      <c r="D39" s="2">
        <f>ROUND(SUM('X-Ray'!M34:N34),0)</f>
        <v>556321</v>
      </c>
      <c r="E39" s="2">
        <f>ROUND(+'X-Ray'!F34,0)</f>
        <v>52017</v>
      </c>
      <c r="F39" s="7">
        <f t="shared" si="0"/>
        <v>10.69</v>
      </c>
      <c r="G39" s="2">
        <f>ROUND(SUM('X-Ray'!M134:N134),0)</f>
        <v>1681225</v>
      </c>
      <c r="H39" s="2">
        <f>ROUND(+'X-Ray'!F134,0)</f>
        <v>189314</v>
      </c>
      <c r="I39" s="7">
        <f t="shared" si="1"/>
        <v>8.88</v>
      </c>
      <c r="J39" s="7"/>
      <c r="K39" s="8">
        <f t="shared" si="2"/>
        <v>-0.1693</v>
      </c>
    </row>
    <row r="40" spans="2:11" ht="12">
      <c r="B40">
        <f>+'X-Ray'!A35</f>
        <v>85</v>
      </c>
      <c r="C40" t="str">
        <f>+'X-Ray'!B35</f>
        <v>JEFFERSON HEALTHCARE HOSPITAL</v>
      </c>
      <c r="D40" s="2">
        <f>ROUND(SUM('X-Ray'!M35:N35),0)</f>
        <v>61926</v>
      </c>
      <c r="E40" s="2">
        <f>ROUND(+'X-Ray'!F35,0)</f>
        <v>99827</v>
      </c>
      <c r="F40" s="7">
        <f t="shared" si="0"/>
        <v>0.62</v>
      </c>
      <c r="G40" s="2">
        <f>ROUND(SUM('X-Ray'!M135:N135),0)</f>
        <v>55201</v>
      </c>
      <c r="H40" s="2">
        <f>ROUND(+'X-Ray'!F135,0)</f>
        <v>96702</v>
      </c>
      <c r="I40" s="7">
        <f t="shared" si="1"/>
        <v>0.57</v>
      </c>
      <c r="J40" s="7"/>
      <c r="K40" s="8">
        <f t="shared" si="2"/>
        <v>-0.0806</v>
      </c>
    </row>
    <row r="41" spans="2:11" ht="12">
      <c r="B41">
        <f>+'X-Ray'!A36</f>
        <v>96</v>
      </c>
      <c r="C41" t="str">
        <f>+'X-Ray'!B36</f>
        <v>SKYLINE HOSPITAL</v>
      </c>
      <c r="D41" s="2">
        <f>ROUND(SUM('X-Ray'!M36:N36),0)</f>
        <v>23195</v>
      </c>
      <c r="E41" s="2">
        <f>ROUND(+'X-Ray'!F36,0)</f>
        <v>24042</v>
      </c>
      <c r="F41" s="7">
        <f t="shared" si="0"/>
        <v>0.96</v>
      </c>
      <c r="G41" s="2">
        <f>ROUND(SUM('X-Ray'!M136:N136),0)</f>
        <v>42173</v>
      </c>
      <c r="H41" s="2">
        <f>ROUND(+'X-Ray'!F136,0)</f>
        <v>26740</v>
      </c>
      <c r="I41" s="7">
        <f t="shared" si="1"/>
        <v>1.58</v>
      </c>
      <c r="J41" s="7"/>
      <c r="K41" s="8">
        <f t="shared" si="2"/>
        <v>0.6458</v>
      </c>
    </row>
    <row r="42" spans="2:11" ht="12">
      <c r="B42">
        <f>+'X-Ray'!A37</f>
        <v>102</v>
      </c>
      <c r="C42" t="str">
        <f>+'X-Ray'!B37</f>
        <v>YAKIMA REGIONAL MEDICAL AND CARDIAC CENTER</v>
      </c>
      <c r="D42" s="2">
        <f>ROUND(SUM('X-Ray'!M37:N37),0)</f>
        <v>129665</v>
      </c>
      <c r="E42" s="2">
        <f>ROUND(+'X-Ray'!F37,0)</f>
        <v>28858</v>
      </c>
      <c r="F42" s="7">
        <f t="shared" si="0"/>
        <v>4.49</v>
      </c>
      <c r="G42" s="2">
        <f>ROUND(SUM('X-Ray'!M137:N137),0)</f>
        <v>168687</v>
      </c>
      <c r="H42" s="2">
        <f>ROUND(+'X-Ray'!F137,0)</f>
        <v>25524</v>
      </c>
      <c r="I42" s="7">
        <f t="shared" si="1"/>
        <v>6.61</v>
      </c>
      <c r="J42" s="7"/>
      <c r="K42" s="8">
        <f t="shared" si="2"/>
        <v>0.4722</v>
      </c>
    </row>
    <row r="43" spans="2:11" ht="12">
      <c r="B43">
        <f>+'X-Ray'!A38</f>
        <v>104</v>
      </c>
      <c r="C43" t="str">
        <f>+'X-Ray'!B38</f>
        <v>VALLEY GENERAL HOSPITAL</v>
      </c>
      <c r="D43" s="2">
        <f>ROUND(SUM('X-Ray'!M38:N38),0)</f>
        <v>371770</v>
      </c>
      <c r="E43" s="2">
        <f>ROUND(+'X-Ray'!F38,0)</f>
        <v>32503</v>
      </c>
      <c r="F43" s="7">
        <f t="shared" si="0"/>
        <v>11.44</v>
      </c>
      <c r="G43" s="2">
        <f>ROUND(SUM('X-Ray'!M138:N138),0)</f>
        <v>333210</v>
      </c>
      <c r="H43" s="2">
        <f>ROUND(+'X-Ray'!F138,0)</f>
        <v>27242</v>
      </c>
      <c r="I43" s="7">
        <f t="shared" si="1"/>
        <v>12.23</v>
      </c>
      <c r="J43" s="7"/>
      <c r="K43" s="8">
        <f t="shared" si="2"/>
        <v>0.0691</v>
      </c>
    </row>
    <row r="44" spans="2:11" ht="12">
      <c r="B44">
        <f>+'X-Ray'!A39</f>
        <v>106</v>
      </c>
      <c r="C44" t="str">
        <f>+'X-Ray'!B39</f>
        <v>CASCADE VALLEY HOSPITAL</v>
      </c>
      <c r="D44" s="2">
        <f>ROUND(SUM('X-Ray'!M39:N39),0)</f>
        <v>161826</v>
      </c>
      <c r="E44" s="2">
        <f>ROUND(+'X-Ray'!F39,0)</f>
        <v>174982</v>
      </c>
      <c r="F44" s="7">
        <f t="shared" si="0"/>
        <v>0.92</v>
      </c>
      <c r="G44" s="2">
        <f>ROUND(SUM('X-Ray'!M139:N139),0)</f>
        <v>154703</v>
      </c>
      <c r="H44" s="2">
        <f>ROUND(+'X-Ray'!F139,0)</f>
        <v>183750</v>
      </c>
      <c r="I44" s="7">
        <f t="shared" si="1"/>
        <v>0.84</v>
      </c>
      <c r="J44" s="7"/>
      <c r="K44" s="8">
        <f t="shared" si="2"/>
        <v>-0.087</v>
      </c>
    </row>
    <row r="45" spans="2:11" ht="12">
      <c r="B45">
        <f>+'X-Ray'!A40</f>
        <v>107</v>
      </c>
      <c r="C45" t="str">
        <f>+'X-Ray'!B40</f>
        <v>NORTH VALLEY HOSPITAL</v>
      </c>
      <c r="D45" s="2">
        <f>ROUND(SUM('X-Ray'!M40:N40),0)</f>
        <v>51556</v>
      </c>
      <c r="E45" s="2">
        <f>ROUND(+'X-Ray'!F40,0)</f>
        <v>16833</v>
      </c>
      <c r="F45" s="7">
        <f t="shared" si="0"/>
        <v>3.06</v>
      </c>
      <c r="G45" s="2">
        <f>ROUND(SUM('X-Ray'!M140:N140),0)</f>
        <v>154385</v>
      </c>
      <c r="H45" s="2">
        <f>ROUND(+'X-Ray'!F140,0)</f>
        <v>17739</v>
      </c>
      <c r="I45" s="7">
        <f t="shared" si="1"/>
        <v>8.7</v>
      </c>
      <c r="J45" s="7"/>
      <c r="K45" s="8">
        <f t="shared" si="2"/>
        <v>1.8431</v>
      </c>
    </row>
    <row r="46" spans="2:11" ht="12">
      <c r="B46">
        <f>+'X-Ray'!A41</f>
        <v>108</v>
      </c>
      <c r="C46" t="str">
        <f>+'X-Ray'!B41</f>
        <v>TRI-STATE MEMORIAL HOSPITAL</v>
      </c>
      <c r="D46" s="2">
        <f>ROUND(SUM('X-Ray'!M41:N41),0)</f>
        <v>317040</v>
      </c>
      <c r="E46" s="2">
        <f>ROUND(+'X-Ray'!F41,0)</f>
        <v>203641</v>
      </c>
      <c r="F46" s="7">
        <f t="shared" si="0"/>
        <v>1.56</v>
      </c>
      <c r="G46" s="2">
        <f>ROUND(SUM('X-Ray'!M141:N141),0)</f>
        <v>0</v>
      </c>
      <c r="H46" s="2">
        <f>ROUND(+'X-Ray'!F141,0)</f>
        <v>0</v>
      </c>
      <c r="I46" s="7">
        <f t="shared" si="1"/>
      </c>
      <c r="J46" s="7"/>
      <c r="K46" s="8">
        <f t="shared" si="2"/>
      </c>
    </row>
    <row r="47" spans="2:11" ht="12">
      <c r="B47">
        <f>+'X-Ray'!A42</f>
        <v>111</v>
      </c>
      <c r="C47" t="str">
        <f>+'X-Ray'!B42</f>
        <v>EAST ADAMS RURAL HOSPITAL</v>
      </c>
      <c r="D47" s="2">
        <f>ROUND(SUM('X-Ray'!M42:N42),0)</f>
        <v>9302</v>
      </c>
      <c r="E47" s="2">
        <f>ROUND(+'X-Ray'!F42,0)</f>
        <v>10895</v>
      </c>
      <c r="F47" s="7">
        <f t="shared" si="0"/>
        <v>0.85</v>
      </c>
      <c r="G47" s="2">
        <f>ROUND(SUM('X-Ray'!M142:N142),0)</f>
        <v>7779</v>
      </c>
      <c r="H47" s="2">
        <f>ROUND(+'X-Ray'!F142,0)</f>
        <v>10604</v>
      </c>
      <c r="I47" s="7">
        <f t="shared" si="1"/>
        <v>0.73</v>
      </c>
      <c r="J47" s="7"/>
      <c r="K47" s="8">
        <f t="shared" si="2"/>
        <v>-0.1412</v>
      </c>
    </row>
    <row r="48" spans="2:11" ht="12">
      <c r="B48">
        <f>+'X-Ray'!A43</f>
        <v>125</v>
      </c>
      <c r="C48" t="str">
        <f>+'X-Ray'!B43</f>
        <v>OTHELLO COMMUNITY HOSPITAL</v>
      </c>
      <c r="D48" s="2">
        <f>ROUND(SUM('X-Ray'!M43:N43),0)</f>
        <v>386630</v>
      </c>
      <c r="E48" s="2">
        <f>ROUND(+'X-Ray'!F43,0)</f>
        <v>18612</v>
      </c>
      <c r="F48" s="7">
        <f t="shared" si="0"/>
        <v>20.77</v>
      </c>
      <c r="G48" s="2">
        <f>ROUND(SUM('X-Ray'!M143:N143),0)</f>
        <v>326216</v>
      </c>
      <c r="H48" s="2">
        <f>ROUND(+'X-Ray'!F143,0)</f>
        <v>32171</v>
      </c>
      <c r="I48" s="7">
        <f t="shared" si="1"/>
        <v>10.14</v>
      </c>
      <c r="J48" s="7"/>
      <c r="K48" s="8">
        <f t="shared" si="2"/>
        <v>-0.5118</v>
      </c>
    </row>
    <row r="49" spans="2:11" ht="12">
      <c r="B49">
        <f>+'X-Ray'!A44</f>
        <v>126</v>
      </c>
      <c r="C49" t="str">
        <f>+'X-Ray'!B44</f>
        <v>HIGHLINE MEDICAL CENTER</v>
      </c>
      <c r="D49" s="2">
        <f>ROUND(SUM('X-Ray'!M44:N44),0)</f>
        <v>365300</v>
      </c>
      <c r="E49" s="2">
        <f>ROUND(+'X-Ray'!F44,0)</f>
        <v>84396</v>
      </c>
      <c r="F49" s="7">
        <f t="shared" si="0"/>
        <v>4.33</v>
      </c>
      <c r="G49" s="2">
        <f>ROUND(SUM('X-Ray'!M144:N144),0)</f>
        <v>633010</v>
      </c>
      <c r="H49" s="2">
        <f>ROUND(+'X-Ray'!F144,0)</f>
        <v>85087</v>
      </c>
      <c r="I49" s="7">
        <f t="shared" si="1"/>
        <v>7.44</v>
      </c>
      <c r="J49" s="7"/>
      <c r="K49" s="8">
        <f t="shared" si="2"/>
        <v>0.7182</v>
      </c>
    </row>
    <row r="50" spans="2:11" ht="12">
      <c r="B50">
        <f>+'X-Ray'!A45</f>
        <v>128</v>
      </c>
      <c r="C50" t="str">
        <f>+'X-Ray'!B45</f>
        <v>UNIVERSITY OF WASHINGTON MEDICAL CENTER</v>
      </c>
      <c r="D50" s="2">
        <f>ROUND(SUM('X-Ray'!M45:N45),0)</f>
        <v>6641043</v>
      </c>
      <c r="E50" s="2">
        <f>ROUND(+'X-Ray'!F45,0)</f>
        <v>415587</v>
      </c>
      <c r="F50" s="7">
        <f t="shared" si="0"/>
        <v>15.98</v>
      </c>
      <c r="G50" s="2">
        <f>ROUND(SUM('X-Ray'!M145:N145),0)</f>
        <v>6277514</v>
      </c>
      <c r="H50" s="2">
        <f>ROUND(+'X-Ray'!F145,0)</f>
        <v>372553</v>
      </c>
      <c r="I50" s="7">
        <f t="shared" si="1"/>
        <v>16.85</v>
      </c>
      <c r="J50" s="7"/>
      <c r="K50" s="8">
        <f t="shared" si="2"/>
        <v>0.0544</v>
      </c>
    </row>
    <row r="51" spans="2:11" ht="12">
      <c r="B51">
        <f>+'X-Ray'!A46</f>
        <v>129</v>
      </c>
      <c r="C51" t="str">
        <f>+'X-Ray'!B46</f>
        <v>QUINCY VALLEY MEDICAL CENTER</v>
      </c>
      <c r="D51" s="2">
        <f>ROUND(SUM('X-Ray'!M46:N46),0)</f>
        <v>209629</v>
      </c>
      <c r="E51" s="2">
        <f>ROUND(+'X-Ray'!F46,0)</f>
        <v>3800</v>
      </c>
      <c r="F51" s="7">
        <f t="shared" si="0"/>
        <v>55.17</v>
      </c>
      <c r="G51" s="2">
        <f>ROUND(SUM('X-Ray'!M146:N146),0)</f>
        <v>197165</v>
      </c>
      <c r="H51" s="2">
        <f>ROUND(+'X-Ray'!F146,0)</f>
        <v>3682</v>
      </c>
      <c r="I51" s="7">
        <f t="shared" si="1"/>
        <v>53.55</v>
      </c>
      <c r="J51" s="7"/>
      <c r="K51" s="8">
        <f t="shared" si="2"/>
        <v>-0.0294</v>
      </c>
    </row>
    <row r="52" spans="2:11" ht="12">
      <c r="B52">
        <f>+'X-Ray'!A47</f>
        <v>130</v>
      </c>
      <c r="C52" t="str">
        <f>+'X-Ray'!B47</f>
        <v>NORTHWEST HOSPITAL &amp; MEDICAL CENTER</v>
      </c>
      <c r="D52" s="2">
        <f>ROUND(SUM('X-Ray'!M47:N47),0)</f>
        <v>2957531</v>
      </c>
      <c r="E52" s="2">
        <f>ROUND(+'X-Ray'!F47,0)</f>
        <v>92514</v>
      </c>
      <c r="F52" s="7">
        <f t="shared" si="0"/>
        <v>31.97</v>
      </c>
      <c r="G52" s="2">
        <f>ROUND(SUM('X-Ray'!M147:N147),0)</f>
        <v>2950546</v>
      </c>
      <c r="H52" s="2">
        <f>ROUND(+'X-Ray'!F147,0)</f>
        <v>92270</v>
      </c>
      <c r="I52" s="7">
        <f t="shared" si="1"/>
        <v>31.98</v>
      </c>
      <c r="J52" s="7"/>
      <c r="K52" s="8">
        <f t="shared" si="2"/>
        <v>0.0003</v>
      </c>
    </row>
    <row r="53" spans="2:11" ht="12">
      <c r="B53">
        <f>+'X-Ray'!A48</f>
        <v>131</v>
      </c>
      <c r="C53" t="str">
        <f>+'X-Ray'!B48</f>
        <v>OVERLAKE HOSPITAL MEDICAL CENTER</v>
      </c>
      <c r="D53" s="2">
        <f>ROUND(SUM('X-Ray'!M48:N48),0)</f>
        <v>1164110</v>
      </c>
      <c r="E53" s="2">
        <f>ROUND(+'X-Ray'!F48,0)</f>
        <v>124916</v>
      </c>
      <c r="F53" s="7">
        <f t="shared" si="0"/>
        <v>9.32</v>
      </c>
      <c r="G53" s="2">
        <f>ROUND(SUM('X-Ray'!M148:N148),0)</f>
        <v>1013471</v>
      </c>
      <c r="H53" s="2">
        <f>ROUND(+'X-Ray'!F148,0)</f>
        <v>135985</v>
      </c>
      <c r="I53" s="7">
        <f t="shared" si="1"/>
        <v>7.45</v>
      </c>
      <c r="J53" s="7"/>
      <c r="K53" s="8">
        <f t="shared" si="2"/>
        <v>-0.2006</v>
      </c>
    </row>
    <row r="54" spans="2:11" ht="12">
      <c r="B54">
        <f>+'X-Ray'!A49</f>
        <v>132</v>
      </c>
      <c r="C54" t="str">
        <f>+'X-Ray'!B49</f>
        <v>SAINT CLARE HOSPITAL</v>
      </c>
      <c r="D54" s="2">
        <f>ROUND(SUM('X-Ray'!M49:N49),0)</f>
        <v>1953564</v>
      </c>
      <c r="E54" s="2">
        <f>ROUND(+'X-Ray'!F49,0)</f>
        <v>123352</v>
      </c>
      <c r="F54" s="7">
        <f t="shared" si="0"/>
        <v>15.84</v>
      </c>
      <c r="G54" s="2">
        <f>ROUND(SUM('X-Ray'!M149:N149),0)</f>
        <v>2023519</v>
      </c>
      <c r="H54" s="2">
        <f>ROUND(+'X-Ray'!F149,0)</f>
        <v>153341</v>
      </c>
      <c r="I54" s="7">
        <f t="shared" si="1"/>
        <v>13.2</v>
      </c>
      <c r="J54" s="7"/>
      <c r="K54" s="8">
        <f t="shared" si="2"/>
        <v>-0.1667</v>
      </c>
    </row>
    <row r="55" spans="2:11" ht="12">
      <c r="B55">
        <f>+'X-Ray'!A50</f>
        <v>134</v>
      </c>
      <c r="C55" t="str">
        <f>+'X-Ray'!B50</f>
        <v>ISLAND HOSPITAL</v>
      </c>
      <c r="D55" s="2">
        <f>ROUND(SUM('X-Ray'!M50:N50),0)</f>
        <v>901879</v>
      </c>
      <c r="E55" s="2">
        <f>ROUND(+'X-Ray'!F50,0)</f>
        <v>34805</v>
      </c>
      <c r="F55" s="7">
        <f t="shared" si="0"/>
        <v>25.91</v>
      </c>
      <c r="G55" s="2">
        <f>ROUND(SUM('X-Ray'!M150:N150),0)</f>
        <v>866284</v>
      </c>
      <c r="H55" s="2">
        <f>ROUND(+'X-Ray'!F150,0)</f>
        <v>33646</v>
      </c>
      <c r="I55" s="7">
        <f t="shared" si="1"/>
        <v>25.75</v>
      </c>
      <c r="J55" s="7"/>
      <c r="K55" s="8">
        <f t="shared" si="2"/>
        <v>-0.0062</v>
      </c>
    </row>
    <row r="56" spans="2:11" ht="12">
      <c r="B56">
        <f>+'X-Ray'!A51</f>
        <v>137</v>
      </c>
      <c r="C56" t="str">
        <f>+'X-Ray'!B51</f>
        <v>LINCOLN HOSPITAL</v>
      </c>
      <c r="D56" s="2">
        <f>ROUND(SUM('X-Ray'!M51:N51),0)</f>
        <v>31684</v>
      </c>
      <c r="E56" s="2">
        <f>ROUND(+'X-Ray'!F51,0)</f>
        <v>2503</v>
      </c>
      <c r="F56" s="7">
        <f t="shared" si="0"/>
        <v>12.66</v>
      </c>
      <c r="G56" s="2">
        <f>ROUND(SUM('X-Ray'!M151:N151),0)</f>
        <v>26050</v>
      </c>
      <c r="H56" s="2">
        <f>ROUND(+'X-Ray'!F151,0)</f>
        <v>0</v>
      </c>
      <c r="I56" s="7">
        <f t="shared" si="1"/>
      </c>
      <c r="J56" s="7"/>
      <c r="K56" s="8">
        <f t="shared" si="2"/>
      </c>
    </row>
    <row r="57" spans="2:11" ht="12">
      <c r="B57">
        <f>+'X-Ray'!A52</f>
        <v>138</v>
      </c>
      <c r="C57" t="str">
        <f>+'X-Ray'!B52</f>
        <v>SWEDISH EDMONDS</v>
      </c>
      <c r="D57" s="2">
        <f>ROUND(SUM('X-Ray'!M52:N52),0)</f>
        <v>514846</v>
      </c>
      <c r="E57" s="2">
        <f>ROUND(+'X-Ray'!F52,0)</f>
        <v>31286</v>
      </c>
      <c r="F57" s="7">
        <f t="shared" si="0"/>
        <v>16.46</v>
      </c>
      <c r="G57" s="2">
        <f>ROUND(SUM('X-Ray'!M152:N152),0)</f>
        <v>545191</v>
      </c>
      <c r="H57" s="2">
        <f>ROUND(+'X-Ray'!F152,0)</f>
        <v>84457</v>
      </c>
      <c r="I57" s="7">
        <f t="shared" si="1"/>
        <v>6.46</v>
      </c>
      <c r="J57" s="7"/>
      <c r="K57" s="8">
        <f t="shared" si="2"/>
        <v>-0.6075</v>
      </c>
    </row>
    <row r="58" spans="2:11" ht="12">
      <c r="B58">
        <f>+'X-Ray'!A53</f>
        <v>139</v>
      </c>
      <c r="C58" t="str">
        <f>+'X-Ray'!B53</f>
        <v>PROVIDENCE HOLY FAMILY HOSPITAL</v>
      </c>
      <c r="D58" s="2">
        <f>ROUND(SUM('X-Ray'!M53:N53),0)</f>
        <v>66412</v>
      </c>
      <c r="E58" s="2">
        <f>ROUND(+'X-Ray'!F53,0)</f>
        <v>220395</v>
      </c>
      <c r="F58" s="7">
        <f t="shared" si="0"/>
        <v>0.3</v>
      </c>
      <c r="G58" s="2">
        <f>ROUND(SUM('X-Ray'!M153:N153),0)</f>
        <v>72689</v>
      </c>
      <c r="H58" s="2">
        <f>ROUND(+'X-Ray'!F153,0)</f>
        <v>228795</v>
      </c>
      <c r="I58" s="7">
        <f t="shared" si="1"/>
        <v>0.32</v>
      </c>
      <c r="J58" s="7"/>
      <c r="K58" s="8">
        <f t="shared" si="2"/>
        <v>0.0667</v>
      </c>
    </row>
    <row r="59" spans="2:11" ht="12">
      <c r="B59">
        <f>+'X-Ray'!A54</f>
        <v>140</v>
      </c>
      <c r="C59" t="str">
        <f>+'X-Ray'!B54</f>
        <v>KITTITAS VALLEY HOSPITAL</v>
      </c>
      <c r="D59" s="2">
        <f>ROUND(SUM('X-Ray'!M54:N54),0)</f>
        <v>274874</v>
      </c>
      <c r="E59" s="2">
        <f>ROUND(+'X-Ray'!F54,0)</f>
        <v>232151</v>
      </c>
      <c r="F59" s="7">
        <f t="shared" si="0"/>
        <v>1.18</v>
      </c>
      <c r="G59" s="2">
        <f>ROUND(SUM('X-Ray'!M154:N154),0)</f>
        <v>299515</v>
      </c>
      <c r="H59" s="2">
        <f>ROUND(+'X-Ray'!F154,0)</f>
        <v>252532</v>
      </c>
      <c r="I59" s="7">
        <f t="shared" si="1"/>
        <v>1.19</v>
      </c>
      <c r="J59" s="7"/>
      <c r="K59" s="8">
        <f t="shared" si="2"/>
        <v>0.0085</v>
      </c>
    </row>
    <row r="60" spans="2:11" ht="12">
      <c r="B60">
        <f>+'X-Ray'!A55</f>
        <v>141</v>
      </c>
      <c r="C60" t="str">
        <f>+'X-Ray'!B55</f>
        <v>DAYTON GENERAL HOSPITAL</v>
      </c>
      <c r="D60" s="2">
        <f>ROUND(SUM('X-Ray'!M55:N55),0)</f>
        <v>9390</v>
      </c>
      <c r="E60" s="2">
        <f>ROUND(+'X-Ray'!F55,0)</f>
        <v>2636</v>
      </c>
      <c r="F60" s="7">
        <f t="shared" si="0"/>
        <v>3.56</v>
      </c>
      <c r="G60" s="2">
        <f>ROUND(SUM('X-Ray'!M155:N155),0)</f>
        <v>0</v>
      </c>
      <c r="H60" s="2">
        <f>ROUND(+'X-Ray'!F155,0)</f>
        <v>0</v>
      </c>
      <c r="I60" s="7">
        <f t="shared" si="1"/>
      </c>
      <c r="J60" s="7"/>
      <c r="K60" s="8">
        <f t="shared" si="2"/>
      </c>
    </row>
    <row r="61" spans="2:11" ht="12">
      <c r="B61">
        <f>+'X-Ray'!A56</f>
        <v>142</v>
      </c>
      <c r="C61" t="str">
        <f>+'X-Ray'!B56</f>
        <v>HARRISON MEDICAL CENTER</v>
      </c>
      <c r="D61" s="2">
        <f>ROUND(SUM('X-Ray'!M56:N56),0)</f>
        <v>1650934</v>
      </c>
      <c r="E61" s="2">
        <f>ROUND(+'X-Ray'!F56,0)</f>
        <v>20667081</v>
      </c>
      <c r="F61" s="7">
        <f t="shared" si="0"/>
        <v>0.08</v>
      </c>
      <c r="G61" s="2">
        <f>ROUND(SUM('X-Ray'!M156:N156),0)</f>
        <v>1477126</v>
      </c>
      <c r="H61" s="2">
        <f>ROUND(+'X-Ray'!F156,0)</f>
        <v>22551095</v>
      </c>
      <c r="I61" s="7">
        <f t="shared" si="1"/>
        <v>0.07</v>
      </c>
      <c r="J61" s="7"/>
      <c r="K61" s="8">
        <f t="shared" si="2"/>
        <v>-0.125</v>
      </c>
    </row>
    <row r="62" spans="2:11" ht="12">
      <c r="B62">
        <f>+'X-Ray'!A57</f>
        <v>145</v>
      </c>
      <c r="C62" t="str">
        <f>+'X-Ray'!B57</f>
        <v>PEACEHEALTH SAINT JOSEPH HOSPITAL</v>
      </c>
      <c r="D62" s="2">
        <f>ROUND(SUM('X-Ray'!M57:N57),0)</f>
        <v>2125373</v>
      </c>
      <c r="E62" s="2">
        <f>ROUND(+'X-Ray'!F57,0)</f>
        <v>272802</v>
      </c>
      <c r="F62" s="7">
        <f t="shared" si="0"/>
        <v>7.79</v>
      </c>
      <c r="G62" s="2">
        <f>ROUND(SUM('X-Ray'!M157:N157),0)</f>
        <v>2016990</v>
      </c>
      <c r="H62" s="2">
        <f>ROUND(+'X-Ray'!F157,0)</f>
        <v>258229</v>
      </c>
      <c r="I62" s="7">
        <f t="shared" si="1"/>
        <v>7.81</v>
      </c>
      <c r="J62" s="7"/>
      <c r="K62" s="8">
        <f t="shared" si="2"/>
        <v>0.0026</v>
      </c>
    </row>
    <row r="63" spans="2:11" ht="12">
      <c r="B63">
        <f>+'X-Ray'!A58</f>
        <v>147</v>
      </c>
      <c r="C63" t="str">
        <f>+'X-Ray'!B58</f>
        <v>MID VALLEY HOSPITAL</v>
      </c>
      <c r="D63" s="2">
        <f>ROUND(SUM('X-Ray'!M58:N58),0)</f>
        <v>214586</v>
      </c>
      <c r="E63" s="2">
        <f>ROUND(+'X-Ray'!F58,0)</f>
        <v>145223</v>
      </c>
      <c r="F63" s="7">
        <f t="shared" si="0"/>
        <v>1.48</v>
      </c>
      <c r="G63" s="2">
        <f>ROUND(SUM('X-Ray'!M158:N158),0)</f>
        <v>264769</v>
      </c>
      <c r="H63" s="2">
        <f>ROUND(+'X-Ray'!F158,0)</f>
        <v>22454</v>
      </c>
      <c r="I63" s="7">
        <f t="shared" si="1"/>
        <v>11.79</v>
      </c>
      <c r="J63" s="7"/>
      <c r="K63" s="8">
        <f t="shared" si="2"/>
        <v>6.9662</v>
      </c>
    </row>
    <row r="64" spans="2:11" ht="12">
      <c r="B64">
        <f>+'X-Ray'!A59</f>
        <v>148</v>
      </c>
      <c r="C64" t="str">
        <f>+'X-Ray'!B59</f>
        <v>KINDRED HOSPITAL - SEATTLE</v>
      </c>
      <c r="D64" s="2">
        <f>ROUND(SUM('X-Ray'!M59:N59),0)</f>
        <v>16060</v>
      </c>
      <c r="E64" s="2">
        <f>ROUND(+'X-Ray'!F59,0)</f>
        <v>1548</v>
      </c>
      <c r="F64" s="7">
        <f t="shared" si="0"/>
        <v>10.37</v>
      </c>
      <c r="G64" s="2">
        <f>ROUND(SUM('X-Ray'!M159:N159),0)</f>
        <v>16673</v>
      </c>
      <c r="H64" s="2">
        <f>ROUND(+'X-Ray'!F159,0)</f>
        <v>1695</v>
      </c>
      <c r="I64" s="7">
        <f t="shared" si="1"/>
        <v>9.84</v>
      </c>
      <c r="J64" s="7"/>
      <c r="K64" s="8">
        <f t="shared" si="2"/>
        <v>-0.0511</v>
      </c>
    </row>
    <row r="65" spans="2:11" ht="12">
      <c r="B65">
        <f>+'X-Ray'!A60</f>
        <v>150</v>
      </c>
      <c r="C65" t="str">
        <f>+'X-Ray'!B60</f>
        <v>COULEE COMMUNITY HOSPITAL</v>
      </c>
      <c r="D65" s="2">
        <f>ROUND(SUM('X-Ray'!M60:N60),0)</f>
        <v>16933</v>
      </c>
      <c r="E65" s="2">
        <f>ROUND(+'X-Ray'!F60,0)</f>
        <v>5233</v>
      </c>
      <c r="F65" s="7">
        <f t="shared" si="0"/>
        <v>3.24</v>
      </c>
      <c r="G65" s="2">
        <f>ROUND(SUM('X-Ray'!M160:N160),0)</f>
        <v>222633</v>
      </c>
      <c r="H65" s="2">
        <f>ROUND(+'X-Ray'!F160,0)</f>
        <v>5283</v>
      </c>
      <c r="I65" s="7">
        <f t="shared" si="1"/>
        <v>42.14</v>
      </c>
      <c r="J65" s="7"/>
      <c r="K65" s="8">
        <f t="shared" si="2"/>
        <v>12.0062</v>
      </c>
    </row>
    <row r="66" spans="2:11" ht="12">
      <c r="B66">
        <f>+'X-Ray'!A61</f>
        <v>152</v>
      </c>
      <c r="C66" t="str">
        <f>+'X-Ray'!B61</f>
        <v>MASON GENERAL HOSPITAL</v>
      </c>
      <c r="D66" s="2">
        <f>ROUND(SUM('X-Ray'!M61:N61),0)</f>
        <v>182113</v>
      </c>
      <c r="E66" s="2">
        <f>ROUND(+'X-Ray'!F61,0)</f>
        <v>26286</v>
      </c>
      <c r="F66" s="7">
        <f t="shared" si="0"/>
        <v>6.93</v>
      </c>
      <c r="G66" s="2">
        <f>ROUND(SUM('X-Ray'!M161:N161),0)</f>
        <v>202819</v>
      </c>
      <c r="H66" s="2">
        <f>ROUND(+'X-Ray'!F161,0)</f>
        <v>23168</v>
      </c>
      <c r="I66" s="7">
        <f t="shared" si="1"/>
        <v>8.75</v>
      </c>
      <c r="J66" s="7"/>
      <c r="K66" s="8">
        <f t="shared" si="2"/>
        <v>0.2626</v>
      </c>
    </row>
    <row r="67" spans="2:11" ht="12">
      <c r="B67">
        <f>+'X-Ray'!A62</f>
        <v>153</v>
      </c>
      <c r="C67" t="str">
        <f>+'X-Ray'!B62</f>
        <v>WHITMAN HOSPITAL AND MEDICAL CENTER</v>
      </c>
      <c r="D67" s="2">
        <f>ROUND(SUM('X-Ray'!M62:N62),0)</f>
        <v>29070</v>
      </c>
      <c r="E67" s="2">
        <f>ROUND(+'X-Ray'!F62,0)</f>
        <v>35397</v>
      </c>
      <c r="F67" s="7">
        <f t="shared" si="0"/>
        <v>0.82</v>
      </c>
      <c r="G67" s="2">
        <f>ROUND(SUM('X-Ray'!M162:N162),0)</f>
        <v>41980</v>
      </c>
      <c r="H67" s="2">
        <f>ROUND(+'X-Ray'!F162,0)</f>
        <v>38725</v>
      </c>
      <c r="I67" s="7">
        <f t="shared" si="1"/>
        <v>1.08</v>
      </c>
      <c r="J67" s="7"/>
      <c r="K67" s="8">
        <f t="shared" si="2"/>
        <v>0.3171</v>
      </c>
    </row>
    <row r="68" spans="2:11" ht="12">
      <c r="B68">
        <f>+'X-Ray'!A63</f>
        <v>155</v>
      </c>
      <c r="C68" t="str">
        <f>+'X-Ray'!B63</f>
        <v>VALLEY MEDICAL CENTER</v>
      </c>
      <c r="D68" s="2">
        <f>ROUND(SUM('X-Ray'!M63:N63),0)</f>
        <v>2882007</v>
      </c>
      <c r="E68" s="2">
        <f>ROUND(+'X-Ray'!F63,0)</f>
        <v>258435</v>
      </c>
      <c r="F68" s="7">
        <f t="shared" si="0"/>
        <v>11.15</v>
      </c>
      <c r="G68" s="2">
        <f>ROUND(SUM('X-Ray'!M163:N163),0)</f>
        <v>3254748</v>
      </c>
      <c r="H68" s="2">
        <f>ROUND(+'X-Ray'!F163,0)</f>
        <v>261775</v>
      </c>
      <c r="I68" s="7">
        <f t="shared" si="1"/>
        <v>12.43</v>
      </c>
      <c r="J68" s="7"/>
      <c r="K68" s="8">
        <f t="shared" si="2"/>
        <v>0.1148</v>
      </c>
    </row>
    <row r="69" spans="2:11" ht="12">
      <c r="B69">
        <f>+'X-Ray'!A64</f>
        <v>156</v>
      </c>
      <c r="C69" t="str">
        <f>+'X-Ray'!B64</f>
        <v>WHIDBEY GENERAL HOSPITAL</v>
      </c>
      <c r="D69" s="2">
        <f>ROUND(SUM('X-Ray'!M64:N64),0)</f>
        <v>183212</v>
      </c>
      <c r="E69" s="2">
        <f>ROUND(+'X-Ray'!F64,0)</f>
        <v>23502</v>
      </c>
      <c r="F69" s="7">
        <f t="shared" si="0"/>
        <v>7.8</v>
      </c>
      <c r="G69" s="2">
        <f>ROUND(SUM('X-Ray'!M164:N164),0)</f>
        <v>155686</v>
      </c>
      <c r="H69" s="2">
        <f>ROUND(+'X-Ray'!F164,0)</f>
        <v>23981</v>
      </c>
      <c r="I69" s="7">
        <f t="shared" si="1"/>
        <v>6.49</v>
      </c>
      <c r="J69" s="7"/>
      <c r="K69" s="8">
        <f t="shared" si="2"/>
        <v>-0.1679</v>
      </c>
    </row>
    <row r="70" spans="2:11" ht="12">
      <c r="B70">
        <f>+'X-Ray'!A65</f>
        <v>157</v>
      </c>
      <c r="C70" t="str">
        <f>+'X-Ray'!B65</f>
        <v>SAINT LUKES REHABILIATION INSTITUTE</v>
      </c>
      <c r="D70" s="2">
        <f>ROUND(SUM('X-Ray'!M65:N65),0)</f>
        <v>0</v>
      </c>
      <c r="E70" s="2">
        <f>ROUND(+'X-Ray'!F65,0)</f>
        <v>0</v>
      </c>
      <c r="F70" s="7">
        <f t="shared" si="0"/>
      </c>
      <c r="G70" s="2">
        <f>ROUND(SUM('X-Ray'!M165:N165),0)</f>
        <v>0</v>
      </c>
      <c r="H70" s="2">
        <f>ROUND(+'X-Ray'!F165,0)</f>
        <v>0</v>
      </c>
      <c r="I70" s="7">
        <f t="shared" si="1"/>
      </c>
      <c r="J70" s="7"/>
      <c r="K70" s="8">
        <f t="shared" si="2"/>
      </c>
    </row>
    <row r="71" spans="2:11" ht="12">
      <c r="B71">
        <f>+'X-Ray'!A66</f>
        <v>158</v>
      </c>
      <c r="C71" t="str">
        <f>+'X-Ray'!B66</f>
        <v>CASCADE MEDICAL CENTER</v>
      </c>
      <c r="D71" s="2">
        <f>ROUND(SUM('X-Ray'!M66:N66),0)</f>
        <v>15321</v>
      </c>
      <c r="E71" s="2">
        <f>ROUND(+'X-Ray'!F66,0)</f>
        <v>2814</v>
      </c>
      <c r="F71" s="7">
        <f t="shared" si="0"/>
        <v>5.44</v>
      </c>
      <c r="G71" s="2">
        <f>ROUND(SUM('X-Ray'!M166:N166),0)</f>
        <v>16939</v>
      </c>
      <c r="H71" s="2">
        <f>ROUND(+'X-Ray'!F166,0)</f>
        <v>2974</v>
      </c>
      <c r="I71" s="7">
        <f t="shared" si="1"/>
        <v>5.7</v>
      </c>
      <c r="J71" s="7"/>
      <c r="K71" s="8">
        <f t="shared" si="2"/>
        <v>0.0478</v>
      </c>
    </row>
    <row r="72" spans="2:11" ht="12">
      <c r="B72">
        <f>+'X-Ray'!A67</f>
        <v>159</v>
      </c>
      <c r="C72" t="str">
        <f>+'X-Ray'!B67</f>
        <v>PROVIDENCE SAINT PETER HOSPITAL</v>
      </c>
      <c r="D72" s="2">
        <f>ROUND(SUM('X-Ray'!M67:N67),0)</f>
        <v>523984</v>
      </c>
      <c r="E72" s="2">
        <f>ROUND(+'X-Ray'!F67,0)</f>
        <v>572595</v>
      </c>
      <c r="F72" s="7">
        <f t="shared" si="0"/>
        <v>0.92</v>
      </c>
      <c r="G72" s="2">
        <f>ROUND(SUM('X-Ray'!M167:N167),0)</f>
        <v>548240</v>
      </c>
      <c r="H72" s="2">
        <f>ROUND(+'X-Ray'!F167,0)</f>
        <v>137639</v>
      </c>
      <c r="I72" s="7">
        <f t="shared" si="1"/>
        <v>3.98</v>
      </c>
      <c r="J72" s="7"/>
      <c r="K72" s="8">
        <f t="shared" si="2"/>
        <v>3.3261</v>
      </c>
    </row>
    <row r="73" spans="2:11" ht="12">
      <c r="B73">
        <f>+'X-Ray'!A68</f>
        <v>161</v>
      </c>
      <c r="C73" t="str">
        <f>+'X-Ray'!B68</f>
        <v>KADLEC REGIONAL MEDICAL CENTER</v>
      </c>
      <c r="D73" s="2">
        <f>ROUND(SUM('X-Ray'!M68:N68),0)</f>
        <v>2949650</v>
      </c>
      <c r="E73" s="2">
        <f>ROUND(+'X-Ray'!F68,0)</f>
        <v>109694</v>
      </c>
      <c r="F73" s="7">
        <f t="shared" si="0"/>
        <v>26.89</v>
      </c>
      <c r="G73" s="2">
        <f>ROUND(SUM('X-Ray'!M168:N168),0)</f>
        <v>3186915</v>
      </c>
      <c r="H73" s="2">
        <f>ROUND(+'X-Ray'!F168,0)</f>
        <v>111399</v>
      </c>
      <c r="I73" s="7">
        <f t="shared" si="1"/>
        <v>28.61</v>
      </c>
      <c r="J73" s="7"/>
      <c r="K73" s="8">
        <f t="shared" si="2"/>
        <v>0.064</v>
      </c>
    </row>
    <row r="74" spans="2:11" ht="12">
      <c r="B74">
        <f>+'X-Ray'!A69</f>
        <v>162</v>
      </c>
      <c r="C74" t="str">
        <f>+'X-Ray'!B69</f>
        <v>PROVIDENCE SACRED HEART MEDICAL CENTER</v>
      </c>
      <c r="D74" s="2">
        <f>ROUND(SUM('X-Ray'!M69:N69),0)</f>
        <v>3517483</v>
      </c>
      <c r="E74" s="2">
        <f>ROUND(+'X-Ray'!F69,0)</f>
        <v>218313</v>
      </c>
      <c r="F74" s="7">
        <f t="shared" si="0"/>
        <v>16.11</v>
      </c>
      <c r="G74" s="2">
        <f>ROUND(SUM('X-Ray'!M169:N169),0)</f>
        <v>603022</v>
      </c>
      <c r="H74" s="2">
        <f>ROUND(+'X-Ray'!F169,0)</f>
        <v>185917</v>
      </c>
      <c r="I74" s="7">
        <f t="shared" si="1"/>
        <v>3.24</v>
      </c>
      <c r="J74" s="7"/>
      <c r="K74" s="8">
        <f t="shared" si="2"/>
        <v>-0.7989</v>
      </c>
    </row>
    <row r="75" spans="2:11" ht="12">
      <c r="B75">
        <f>+'X-Ray'!A70</f>
        <v>164</v>
      </c>
      <c r="C75" t="str">
        <f>+'X-Ray'!B70</f>
        <v>EVERGREEN HOSPITAL MEDICAL CENTER</v>
      </c>
      <c r="D75" s="2">
        <f>ROUND(SUM('X-Ray'!M70:N70),0)</f>
        <v>3219701</v>
      </c>
      <c r="E75" s="2">
        <f>ROUND(+'X-Ray'!F70,0)</f>
        <v>296621</v>
      </c>
      <c r="F75" s="7">
        <f aca="true" t="shared" si="3" ref="F75:F106">IF(D75=0,"",IF(E75=0,"",ROUND(D75/E75,2)))</f>
        <v>10.85</v>
      </c>
      <c r="G75" s="2">
        <f>ROUND(SUM('X-Ray'!M170:N170),0)</f>
        <v>2864274</v>
      </c>
      <c r="H75" s="2">
        <f>ROUND(+'X-Ray'!F170,0)</f>
        <v>297138</v>
      </c>
      <c r="I75" s="7">
        <f aca="true" t="shared" si="4" ref="I75:I106">IF(G75=0,"",IF(H75=0,"",ROUND(G75/H75,2)))</f>
        <v>9.64</v>
      </c>
      <c r="J75" s="7"/>
      <c r="K75" s="8">
        <f aca="true" t="shared" si="5" ref="K75:K106">IF(D75=0,"",IF(E75=0,"",IF(G75=0,"",IF(H75=0,"",ROUND(I75/F75-1,4)))))</f>
        <v>-0.1115</v>
      </c>
    </row>
    <row r="76" spans="2:11" ht="12">
      <c r="B76">
        <f>+'X-Ray'!A71</f>
        <v>165</v>
      </c>
      <c r="C76" t="str">
        <f>+'X-Ray'!B71</f>
        <v>LAKE CHELAN COMMUNITY HOSPITAL</v>
      </c>
      <c r="D76" s="2">
        <f>ROUND(SUM('X-Ray'!M71:N71),0)</f>
        <v>191242</v>
      </c>
      <c r="E76" s="2">
        <f>ROUND(+'X-Ray'!F71,0)</f>
        <v>4774</v>
      </c>
      <c r="F76" s="7">
        <f t="shared" si="3"/>
        <v>40.06</v>
      </c>
      <c r="G76" s="2">
        <f>ROUND(SUM('X-Ray'!M171:N171),0)</f>
        <v>187330</v>
      </c>
      <c r="H76" s="2">
        <f>ROUND(+'X-Ray'!F171,0)</f>
        <v>4322</v>
      </c>
      <c r="I76" s="7">
        <f t="shared" si="4"/>
        <v>43.34</v>
      </c>
      <c r="J76" s="7"/>
      <c r="K76" s="8">
        <f t="shared" si="5"/>
        <v>0.0819</v>
      </c>
    </row>
    <row r="77" spans="2:11" ht="12">
      <c r="B77">
        <f>+'X-Ray'!A72</f>
        <v>167</v>
      </c>
      <c r="C77" t="str">
        <f>+'X-Ray'!B72</f>
        <v>FERRY COUNTY MEMORIAL HOSPITAL</v>
      </c>
      <c r="D77" s="2">
        <f>ROUND(SUM('X-Ray'!M72:N72),0)</f>
        <v>10809</v>
      </c>
      <c r="E77" s="2">
        <f>ROUND(+'X-Ray'!F72,0)</f>
        <v>10480</v>
      </c>
      <c r="F77" s="7">
        <f t="shared" si="3"/>
        <v>1.03</v>
      </c>
      <c r="G77" s="2">
        <f>ROUND(SUM('X-Ray'!M172:N172),0)</f>
        <v>12230</v>
      </c>
      <c r="H77" s="2">
        <f>ROUND(+'X-Ray'!F172,0)</f>
        <v>10276</v>
      </c>
      <c r="I77" s="7">
        <f t="shared" si="4"/>
        <v>1.19</v>
      </c>
      <c r="J77" s="7"/>
      <c r="K77" s="8">
        <f t="shared" si="5"/>
        <v>0.1553</v>
      </c>
    </row>
    <row r="78" spans="2:11" ht="12">
      <c r="B78">
        <f>+'X-Ray'!A73</f>
        <v>168</v>
      </c>
      <c r="C78" t="str">
        <f>+'X-Ray'!B73</f>
        <v>CENTRAL WASHINGTON HOSPITAL</v>
      </c>
      <c r="D78" s="2">
        <f>ROUND(SUM('X-Ray'!M73:N73),0)</f>
        <v>1186712</v>
      </c>
      <c r="E78" s="2">
        <f>ROUND(+'X-Ray'!F73,0)</f>
        <v>59615</v>
      </c>
      <c r="F78" s="7">
        <f t="shared" si="3"/>
        <v>19.91</v>
      </c>
      <c r="G78" s="2">
        <f>ROUND(SUM('X-Ray'!M173:N173),0)</f>
        <v>1114605</v>
      </c>
      <c r="H78" s="2">
        <f>ROUND(+'X-Ray'!F173,0)</f>
        <v>63992</v>
      </c>
      <c r="I78" s="7">
        <f t="shared" si="4"/>
        <v>17.42</v>
      </c>
      <c r="J78" s="7"/>
      <c r="K78" s="8">
        <f t="shared" si="5"/>
        <v>-0.1251</v>
      </c>
    </row>
    <row r="79" spans="2:11" ht="12">
      <c r="B79">
        <f>+'X-Ray'!A74</f>
        <v>169</v>
      </c>
      <c r="C79" t="str">
        <f>+'X-Ray'!B74</f>
        <v>GROUP HEALTH EASTSIDE</v>
      </c>
      <c r="D79" s="2">
        <f>ROUND(SUM('X-Ray'!M74:N74),0)</f>
        <v>153017</v>
      </c>
      <c r="E79" s="2">
        <f>ROUND(+'X-Ray'!F74,0)</f>
        <v>2389</v>
      </c>
      <c r="F79" s="7">
        <f t="shared" si="3"/>
        <v>64.05</v>
      </c>
      <c r="G79" s="2">
        <f>ROUND(SUM('X-Ray'!M174:N174),0)</f>
        <v>0</v>
      </c>
      <c r="H79" s="2">
        <f>ROUND(+'X-Ray'!F174,0)</f>
        <v>0</v>
      </c>
      <c r="I79" s="7">
        <f t="shared" si="4"/>
      </c>
      <c r="J79" s="7"/>
      <c r="K79" s="8">
        <f t="shared" si="5"/>
      </c>
    </row>
    <row r="80" spans="2:11" ht="12">
      <c r="B80">
        <f>+'X-Ray'!A75</f>
        <v>170</v>
      </c>
      <c r="C80" t="str">
        <f>+'X-Ray'!B75</f>
        <v>SOUTHWEST WASHINGTON MEDICAL CENTER</v>
      </c>
      <c r="D80" s="2">
        <f>ROUND(SUM('X-Ray'!M75:N75),0)</f>
        <v>1088932</v>
      </c>
      <c r="E80" s="2">
        <f>ROUND(+'X-Ray'!F75,0)</f>
        <v>287297</v>
      </c>
      <c r="F80" s="7">
        <f t="shared" si="3"/>
        <v>3.79</v>
      </c>
      <c r="G80" s="2">
        <f>ROUND(SUM('X-Ray'!M175:N175),0)</f>
        <v>1492897</v>
      </c>
      <c r="H80" s="2">
        <f>ROUND(+'X-Ray'!F175,0)</f>
        <v>295921</v>
      </c>
      <c r="I80" s="7">
        <f t="shared" si="4"/>
        <v>5.04</v>
      </c>
      <c r="J80" s="7"/>
      <c r="K80" s="8">
        <f t="shared" si="5"/>
        <v>0.3298</v>
      </c>
    </row>
    <row r="81" spans="2:11" ht="12">
      <c r="B81">
        <f>+'X-Ray'!A76</f>
        <v>172</v>
      </c>
      <c r="C81" t="str">
        <f>+'X-Ray'!B76</f>
        <v>PULLMAN REGIONAL HOSPITAL</v>
      </c>
      <c r="D81" s="2">
        <f>ROUND(SUM('X-Ray'!M76:N76),0)</f>
        <v>129527</v>
      </c>
      <c r="E81" s="2">
        <f>ROUND(+'X-Ray'!F76,0)</f>
        <v>18760</v>
      </c>
      <c r="F81" s="7">
        <f t="shared" si="3"/>
        <v>6.9</v>
      </c>
      <c r="G81" s="2">
        <f>ROUND(SUM('X-Ray'!M176:N176),0)</f>
        <v>128218</v>
      </c>
      <c r="H81" s="2">
        <f>ROUND(+'X-Ray'!F176,0)</f>
        <v>19641</v>
      </c>
      <c r="I81" s="7">
        <f t="shared" si="4"/>
        <v>6.53</v>
      </c>
      <c r="J81" s="7"/>
      <c r="K81" s="8">
        <f t="shared" si="5"/>
        <v>-0.0536</v>
      </c>
    </row>
    <row r="82" spans="2:11" ht="12">
      <c r="B82">
        <f>+'X-Ray'!A77</f>
        <v>173</v>
      </c>
      <c r="C82" t="str">
        <f>+'X-Ray'!B77</f>
        <v>MORTON GENERAL HOSPITAL</v>
      </c>
      <c r="D82" s="2">
        <f>ROUND(SUM('X-Ray'!M77:N77),0)</f>
        <v>97068</v>
      </c>
      <c r="E82" s="2">
        <f>ROUND(+'X-Ray'!F77,0)</f>
        <v>3894</v>
      </c>
      <c r="F82" s="7">
        <f t="shared" si="3"/>
        <v>24.93</v>
      </c>
      <c r="G82" s="2">
        <f>ROUND(SUM('X-Ray'!M177:N177),0)</f>
        <v>149482</v>
      </c>
      <c r="H82" s="2">
        <f>ROUND(+'X-Ray'!F177,0)</f>
        <v>0</v>
      </c>
      <c r="I82" s="7">
        <f t="shared" si="4"/>
      </c>
      <c r="J82" s="7"/>
      <c r="K82" s="8">
        <f t="shared" si="5"/>
      </c>
    </row>
    <row r="83" spans="2:11" ht="12">
      <c r="B83">
        <f>+'X-Ray'!A78</f>
        <v>175</v>
      </c>
      <c r="C83" t="str">
        <f>+'X-Ray'!B78</f>
        <v>MARY BRIDGE CHILDRENS HEALTH CENTER</v>
      </c>
      <c r="D83" s="2">
        <f>ROUND(SUM('X-Ray'!M78:N78),0)</f>
        <v>429817</v>
      </c>
      <c r="E83" s="2">
        <f>ROUND(+'X-Ray'!F78,0)</f>
        <v>267558</v>
      </c>
      <c r="F83" s="7">
        <f t="shared" si="3"/>
        <v>1.61</v>
      </c>
      <c r="G83" s="2">
        <f>ROUND(SUM('X-Ray'!M178:N178),0)</f>
        <v>304642</v>
      </c>
      <c r="H83" s="2">
        <f>ROUND(+'X-Ray'!F178,0)</f>
        <v>268246</v>
      </c>
      <c r="I83" s="7">
        <f t="shared" si="4"/>
        <v>1.14</v>
      </c>
      <c r="J83" s="7"/>
      <c r="K83" s="8">
        <f t="shared" si="5"/>
        <v>-0.2919</v>
      </c>
    </row>
    <row r="84" spans="2:11" ht="12">
      <c r="B84">
        <f>+'X-Ray'!A79</f>
        <v>176</v>
      </c>
      <c r="C84" t="str">
        <f>+'X-Ray'!B79</f>
        <v>TACOMA GENERAL ALLENMORE HOSPITAL</v>
      </c>
      <c r="D84" s="2">
        <f>ROUND(SUM('X-Ray'!M79:N79),0)</f>
        <v>4761026</v>
      </c>
      <c r="E84" s="2">
        <f>ROUND(+'X-Ray'!F79,0)</f>
        <v>422436</v>
      </c>
      <c r="F84" s="7">
        <f t="shared" si="3"/>
        <v>11.27</v>
      </c>
      <c r="G84" s="2">
        <f>ROUND(SUM('X-Ray'!M179:N179),0)</f>
        <v>4820574</v>
      </c>
      <c r="H84" s="2">
        <f>ROUND(+'X-Ray'!F179,0)</f>
        <v>438624</v>
      </c>
      <c r="I84" s="7">
        <f t="shared" si="4"/>
        <v>10.99</v>
      </c>
      <c r="J84" s="7"/>
      <c r="K84" s="8">
        <f t="shared" si="5"/>
        <v>-0.0248</v>
      </c>
    </row>
    <row r="85" spans="2:11" ht="12">
      <c r="B85">
        <f>+'X-Ray'!A80</f>
        <v>178</v>
      </c>
      <c r="C85" t="str">
        <f>+'X-Ray'!B80</f>
        <v>DEER PARK HOSPITAL</v>
      </c>
      <c r="D85" s="2">
        <f>ROUND(SUM('X-Ray'!M80:N80),0)</f>
        <v>52489</v>
      </c>
      <c r="E85" s="2">
        <f>ROUND(+'X-Ray'!F80,0)</f>
        <v>49</v>
      </c>
      <c r="F85" s="7">
        <f t="shared" si="3"/>
        <v>1071.2</v>
      </c>
      <c r="G85" s="2">
        <f>ROUND(SUM('X-Ray'!M180:N180),0)</f>
        <v>0</v>
      </c>
      <c r="H85" s="2">
        <f>ROUND(+'X-Ray'!F180,0)</f>
        <v>0</v>
      </c>
      <c r="I85" s="7">
        <f t="shared" si="4"/>
      </c>
      <c r="J85" s="7"/>
      <c r="K85" s="8">
        <f t="shared" si="5"/>
      </c>
    </row>
    <row r="86" spans="2:11" ht="12">
      <c r="B86">
        <f>+'X-Ray'!A81</f>
        <v>180</v>
      </c>
      <c r="C86" t="str">
        <f>+'X-Ray'!B81</f>
        <v>VALLEY HOSPITAL AND MEDICAL CENTER</v>
      </c>
      <c r="D86" s="2">
        <f>ROUND(SUM('X-Ray'!M81:N81),0)</f>
        <v>215543</v>
      </c>
      <c r="E86" s="2">
        <f>ROUND(+'X-Ray'!F81,0)</f>
        <v>25359</v>
      </c>
      <c r="F86" s="7">
        <f t="shared" si="3"/>
        <v>8.5</v>
      </c>
      <c r="G86" s="2">
        <f>ROUND(SUM('X-Ray'!M181:N181),0)</f>
        <v>150345</v>
      </c>
      <c r="H86" s="2">
        <f>ROUND(+'X-Ray'!F181,0)</f>
        <v>32214</v>
      </c>
      <c r="I86" s="7">
        <f t="shared" si="4"/>
        <v>4.67</v>
      </c>
      <c r="J86" s="7"/>
      <c r="K86" s="8">
        <f t="shared" si="5"/>
        <v>-0.4506</v>
      </c>
    </row>
    <row r="87" spans="2:11" ht="12">
      <c r="B87">
        <f>+'X-Ray'!A82</f>
        <v>183</v>
      </c>
      <c r="C87" t="str">
        <f>+'X-Ray'!B82</f>
        <v>AUBURN REGIONAL MEDICAL CENTER</v>
      </c>
      <c r="D87" s="2">
        <f>ROUND(SUM('X-Ray'!M82:N82),0)</f>
        <v>271938</v>
      </c>
      <c r="E87" s="2">
        <f>ROUND(+'X-Ray'!F82,0)</f>
        <v>153529</v>
      </c>
      <c r="F87" s="7">
        <f t="shared" si="3"/>
        <v>1.77</v>
      </c>
      <c r="G87" s="2">
        <f>ROUND(SUM('X-Ray'!M182:N182),0)</f>
        <v>319679</v>
      </c>
      <c r="H87" s="2">
        <f>ROUND(+'X-Ray'!F182,0)</f>
        <v>148035</v>
      </c>
      <c r="I87" s="7">
        <f t="shared" si="4"/>
        <v>2.16</v>
      </c>
      <c r="J87" s="7"/>
      <c r="K87" s="8">
        <f t="shared" si="5"/>
        <v>0.2203</v>
      </c>
    </row>
    <row r="88" spans="2:11" ht="12">
      <c r="B88">
        <f>+'X-Ray'!A83</f>
        <v>186</v>
      </c>
      <c r="C88" t="str">
        <f>+'X-Ray'!B83</f>
        <v>MARK REED HOSPITAL</v>
      </c>
      <c r="D88" s="2">
        <f>ROUND(SUM('X-Ray'!M83:N83),0)</f>
        <v>180019</v>
      </c>
      <c r="E88" s="2">
        <f>ROUND(+'X-Ray'!F83,0)</f>
        <v>3566</v>
      </c>
      <c r="F88" s="7">
        <f t="shared" si="3"/>
        <v>50.48</v>
      </c>
      <c r="G88" s="2">
        <f>ROUND(SUM('X-Ray'!M183:N183),0)</f>
        <v>180177</v>
      </c>
      <c r="H88" s="2">
        <f>ROUND(+'X-Ray'!F183,0)</f>
        <v>3730</v>
      </c>
      <c r="I88" s="7">
        <f t="shared" si="4"/>
        <v>48.3</v>
      </c>
      <c r="J88" s="7"/>
      <c r="K88" s="8">
        <f t="shared" si="5"/>
        <v>-0.0432</v>
      </c>
    </row>
    <row r="89" spans="2:11" ht="12">
      <c r="B89">
        <f>+'X-Ray'!A84</f>
        <v>191</v>
      </c>
      <c r="C89" t="str">
        <f>+'X-Ray'!B84</f>
        <v>PROVIDENCE CENTRALIA HOSPITAL</v>
      </c>
      <c r="D89" s="2">
        <f>ROUND(SUM('X-Ray'!M84:N84),0)</f>
        <v>188883</v>
      </c>
      <c r="E89" s="2">
        <f>ROUND(+'X-Ray'!F84,0)</f>
        <v>28050</v>
      </c>
      <c r="F89" s="7">
        <f t="shared" si="3"/>
        <v>6.73</v>
      </c>
      <c r="G89" s="2">
        <f>ROUND(SUM('X-Ray'!M184:N184),0)</f>
        <v>178331</v>
      </c>
      <c r="H89" s="2">
        <f>ROUND(+'X-Ray'!F184,0)</f>
        <v>52279</v>
      </c>
      <c r="I89" s="7">
        <f t="shared" si="4"/>
        <v>3.41</v>
      </c>
      <c r="J89" s="7"/>
      <c r="K89" s="8">
        <f t="shared" si="5"/>
        <v>-0.4933</v>
      </c>
    </row>
    <row r="90" spans="2:11" ht="12">
      <c r="B90">
        <f>+'X-Ray'!A85</f>
        <v>193</v>
      </c>
      <c r="C90" t="str">
        <f>+'X-Ray'!B85</f>
        <v>PROVIDENCE MOUNT CARMEL HOSPITAL</v>
      </c>
      <c r="D90" s="2">
        <f>ROUND(SUM('X-Ray'!M85:N85),0)</f>
        <v>71227</v>
      </c>
      <c r="E90" s="2">
        <f>ROUND(+'X-Ray'!F85,0)</f>
        <v>0</v>
      </c>
      <c r="F90" s="7">
        <f t="shared" si="3"/>
      </c>
      <c r="G90" s="2">
        <f>ROUND(SUM('X-Ray'!M185:N185),0)</f>
        <v>88427</v>
      </c>
      <c r="H90" s="2">
        <f>ROUND(+'X-Ray'!F185,0)</f>
        <v>0</v>
      </c>
      <c r="I90" s="7">
        <f t="shared" si="4"/>
      </c>
      <c r="J90" s="7"/>
      <c r="K90" s="8">
        <f t="shared" si="5"/>
      </c>
    </row>
    <row r="91" spans="2:11" ht="12">
      <c r="B91">
        <f>+'X-Ray'!A86</f>
        <v>194</v>
      </c>
      <c r="C91" t="str">
        <f>+'X-Ray'!B86</f>
        <v>PROVIDENCE SAINT JOSEPHS HOSPITAL</v>
      </c>
      <c r="D91" s="2">
        <f>ROUND(SUM('X-Ray'!M86:N86),0)</f>
        <v>40773</v>
      </c>
      <c r="E91" s="2">
        <f>ROUND(+'X-Ray'!F86,0)</f>
        <v>0</v>
      </c>
      <c r="F91" s="7">
        <f t="shared" si="3"/>
      </c>
      <c r="G91" s="2">
        <f>ROUND(SUM('X-Ray'!M186:N186),0)</f>
        <v>33615</v>
      </c>
      <c r="H91" s="2">
        <f>ROUND(+'X-Ray'!F186,0)</f>
        <v>0</v>
      </c>
      <c r="I91" s="7">
        <f t="shared" si="4"/>
      </c>
      <c r="J91" s="7"/>
      <c r="K91" s="8">
        <f t="shared" si="5"/>
      </c>
    </row>
    <row r="92" spans="2:11" ht="12">
      <c r="B92">
        <f>+'X-Ray'!A87</f>
        <v>195</v>
      </c>
      <c r="C92" t="str">
        <f>+'X-Ray'!B87</f>
        <v>SNOQUALMIE VALLEY HOSPITAL</v>
      </c>
      <c r="D92" s="2">
        <f>ROUND(SUM('X-Ray'!M87:N87),0)</f>
        <v>11368</v>
      </c>
      <c r="E92" s="2">
        <f>ROUND(+'X-Ray'!F87,0)</f>
        <v>2326</v>
      </c>
      <c r="F92" s="7">
        <f t="shared" si="3"/>
        <v>4.89</v>
      </c>
      <c r="G92" s="2">
        <f>ROUND(SUM('X-Ray'!M187:N187),0)</f>
        <v>5273</v>
      </c>
      <c r="H92" s="2">
        <f>ROUND(+'X-Ray'!F187,0)</f>
        <v>2566</v>
      </c>
      <c r="I92" s="7">
        <f t="shared" si="4"/>
        <v>2.05</v>
      </c>
      <c r="J92" s="7"/>
      <c r="K92" s="8">
        <f t="shared" si="5"/>
        <v>-0.5808</v>
      </c>
    </row>
    <row r="93" spans="2:11" ht="12">
      <c r="B93">
        <f>+'X-Ray'!A88</f>
        <v>197</v>
      </c>
      <c r="C93" t="str">
        <f>+'X-Ray'!B88</f>
        <v>CAPITAL MEDICAL CENTER</v>
      </c>
      <c r="D93" s="2">
        <f>ROUND(SUM('X-Ray'!M88:N88),0)</f>
        <v>572917</v>
      </c>
      <c r="E93" s="2">
        <f>ROUND(+'X-Ray'!F88,0)</f>
        <v>46362</v>
      </c>
      <c r="F93" s="7">
        <f t="shared" si="3"/>
        <v>12.36</v>
      </c>
      <c r="G93" s="2">
        <f>ROUND(SUM('X-Ray'!M188:N188),0)</f>
        <v>640534</v>
      </c>
      <c r="H93" s="2">
        <f>ROUND(+'X-Ray'!F188,0)</f>
        <v>55735</v>
      </c>
      <c r="I93" s="7">
        <f t="shared" si="4"/>
        <v>11.49</v>
      </c>
      <c r="J93" s="7"/>
      <c r="K93" s="8">
        <f t="shared" si="5"/>
        <v>-0.0704</v>
      </c>
    </row>
    <row r="94" spans="2:11" ht="12">
      <c r="B94">
        <f>+'X-Ray'!A89</f>
        <v>198</v>
      </c>
      <c r="C94" t="str">
        <f>+'X-Ray'!B89</f>
        <v>SUNNYSIDE COMMUNITY HOSPITAL</v>
      </c>
      <c r="D94" s="2">
        <f>ROUND(SUM('X-Ray'!M89:N89),0)</f>
        <v>397284</v>
      </c>
      <c r="E94" s="2">
        <f>ROUND(+'X-Ray'!F89,0)</f>
        <v>122582</v>
      </c>
      <c r="F94" s="7">
        <f t="shared" si="3"/>
        <v>3.24</v>
      </c>
      <c r="G94" s="2">
        <f>ROUND(SUM('X-Ray'!M189:N189),0)</f>
        <v>499906</v>
      </c>
      <c r="H94" s="2">
        <f>ROUND(+'X-Ray'!F189,0)</f>
        <v>124488</v>
      </c>
      <c r="I94" s="7">
        <f t="shared" si="4"/>
        <v>4.02</v>
      </c>
      <c r="J94" s="7"/>
      <c r="K94" s="8">
        <f t="shared" si="5"/>
        <v>0.2407</v>
      </c>
    </row>
    <row r="95" spans="2:11" ht="12">
      <c r="B95">
        <f>+'X-Ray'!A90</f>
        <v>199</v>
      </c>
      <c r="C95" t="str">
        <f>+'X-Ray'!B90</f>
        <v>TOPPENISH COMMUNITY HOSPITAL</v>
      </c>
      <c r="D95" s="2">
        <f>ROUND(SUM('X-Ray'!M90:N90),0)</f>
        <v>84422</v>
      </c>
      <c r="E95" s="2">
        <f>ROUND(+'X-Ray'!F90,0)</f>
        <v>11499</v>
      </c>
      <c r="F95" s="7">
        <f t="shared" si="3"/>
        <v>7.34</v>
      </c>
      <c r="G95" s="2">
        <f>ROUND(SUM('X-Ray'!M190:N190),0)</f>
        <v>122110</v>
      </c>
      <c r="H95" s="2">
        <f>ROUND(+'X-Ray'!F190,0)</f>
        <v>12106</v>
      </c>
      <c r="I95" s="7">
        <f t="shared" si="4"/>
        <v>10.09</v>
      </c>
      <c r="J95" s="7"/>
      <c r="K95" s="8">
        <f t="shared" si="5"/>
        <v>0.3747</v>
      </c>
    </row>
    <row r="96" spans="2:11" ht="12">
      <c r="B96">
        <f>+'X-Ray'!A91</f>
        <v>201</v>
      </c>
      <c r="C96" t="str">
        <f>+'X-Ray'!B91</f>
        <v>SAINT FRANCIS COMMUNITY HOSPITAL</v>
      </c>
      <c r="D96" s="2">
        <f>ROUND(SUM('X-Ray'!M91:N91),0)</f>
        <v>1218388</v>
      </c>
      <c r="E96" s="2">
        <f>ROUND(+'X-Ray'!F91,0)</f>
        <v>143119</v>
      </c>
      <c r="F96" s="7">
        <f t="shared" si="3"/>
        <v>8.51</v>
      </c>
      <c r="G96" s="2">
        <f>ROUND(SUM('X-Ray'!M191:N191),0)</f>
        <v>981509</v>
      </c>
      <c r="H96" s="2">
        <f>ROUND(+'X-Ray'!F191,0)</f>
        <v>163318</v>
      </c>
      <c r="I96" s="7">
        <f t="shared" si="4"/>
        <v>6.01</v>
      </c>
      <c r="J96" s="7"/>
      <c r="K96" s="8">
        <f t="shared" si="5"/>
        <v>-0.2938</v>
      </c>
    </row>
    <row r="97" spans="2:11" ht="12">
      <c r="B97">
        <f>+'X-Ray'!A92</f>
        <v>202</v>
      </c>
      <c r="C97" t="str">
        <f>+'X-Ray'!B92</f>
        <v>REGIONAL HOSP. FOR RESP. &amp; COMPLEX CARE</v>
      </c>
      <c r="D97" s="2">
        <f>ROUND(SUM('X-Ray'!M92:N92),0)</f>
        <v>0</v>
      </c>
      <c r="E97" s="2">
        <f>ROUND(+'X-Ray'!F92,0)</f>
        <v>0</v>
      </c>
      <c r="F97" s="7">
        <f t="shared" si="3"/>
      </c>
      <c r="G97" s="2">
        <f>ROUND(SUM('X-Ray'!M192:N192),0)</f>
        <v>0</v>
      </c>
      <c r="H97" s="2">
        <f>ROUND(+'X-Ray'!F192,0)</f>
        <v>0</v>
      </c>
      <c r="I97" s="7">
        <f t="shared" si="4"/>
      </c>
      <c r="J97" s="7"/>
      <c r="K97" s="8">
        <f t="shared" si="5"/>
      </c>
    </row>
    <row r="98" spans="2:11" ht="12">
      <c r="B98">
        <f>+'X-Ray'!A93</f>
        <v>204</v>
      </c>
      <c r="C98" t="str">
        <f>+'X-Ray'!B93</f>
        <v>SEATTLE CANCER CARE ALLIANCE</v>
      </c>
      <c r="D98" s="2">
        <f>ROUND(SUM('X-Ray'!M93:N93),0)</f>
        <v>387611</v>
      </c>
      <c r="E98" s="2">
        <f>ROUND(+'X-Ray'!F93,0)</f>
        <v>0</v>
      </c>
      <c r="F98" s="7">
        <f t="shared" si="3"/>
      </c>
      <c r="G98" s="2">
        <f>ROUND(SUM('X-Ray'!M193:N193),0)</f>
        <v>437190</v>
      </c>
      <c r="H98" s="2">
        <f>ROUND(+'X-Ray'!F193,0)</f>
        <v>0</v>
      </c>
      <c r="I98" s="7">
        <f t="shared" si="4"/>
      </c>
      <c r="J98" s="7"/>
      <c r="K98" s="8">
        <f t="shared" si="5"/>
      </c>
    </row>
    <row r="99" spans="2:11" ht="12">
      <c r="B99">
        <f>+'X-Ray'!A94</f>
        <v>205</v>
      </c>
      <c r="C99" t="str">
        <f>+'X-Ray'!B94</f>
        <v>WENATCHEE VALLEY MEDICAL CENTER</v>
      </c>
      <c r="D99" s="2">
        <f>ROUND(SUM('X-Ray'!M94:N94),0)</f>
        <v>131293</v>
      </c>
      <c r="E99" s="2">
        <f>ROUND(+'X-Ray'!F94,0)</f>
        <v>21336</v>
      </c>
      <c r="F99" s="7">
        <f t="shared" si="3"/>
        <v>6.15</v>
      </c>
      <c r="G99" s="2">
        <f>ROUND(SUM('X-Ray'!M194:N194),0)</f>
        <v>30936</v>
      </c>
      <c r="H99" s="2">
        <f>ROUND(+'X-Ray'!F194,0)</f>
        <v>52227</v>
      </c>
      <c r="I99" s="7">
        <f t="shared" si="4"/>
        <v>0.59</v>
      </c>
      <c r="J99" s="7"/>
      <c r="K99" s="8">
        <f t="shared" si="5"/>
        <v>-0.9041</v>
      </c>
    </row>
    <row r="100" spans="2:11" ht="12">
      <c r="B100">
        <f>+'X-Ray'!A95</f>
        <v>206</v>
      </c>
      <c r="C100" t="str">
        <f>+'X-Ray'!B95</f>
        <v>UNITED GENERAL HOSPITAL</v>
      </c>
      <c r="D100" s="2">
        <f>ROUND(SUM('X-Ray'!M95:N95),0)</f>
        <v>114853</v>
      </c>
      <c r="E100" s="2">
        <f>ROUND(+'X-Ray'!F95,0)</f>
        <v>10900</v>
      </c>
      <c r="F100" s="7">
        <f t="shared" si="3"/>
        <v>10.54</v>
      </c>
      <c r="G100" s="2">
        <f>ROUND(SUM('X-Ray'!M195:N195),0)</f>
        <v>141944</v>
      </c>
      <c r="H100" s="2">
        <f>ROUND(+'X-Ray'!F195,0)</f>
        <v>10590</v>
      </c>
      <c r="I100" s="7">
        <f t="shared" si="4"/>
        <v>13.4</v>
      </c>
      <c r="J100" s="7"/>
      <c r="K100" s="8">
        <f t="shared" si="5"/>
        <v>0.2713</v>
      </c>
    </row>
    <row r="101" spans="2:11" ht="12">
      <c r="B101">
        <f>+'X-Ray'!A96</f>
        <v>207</v>
      </c>
      <c r="C101" t="str">
        <f>+'X-Ray'!B96</f>
        <v>SKAGIT VALLEY HOSPITAL</v>
      </c>
      <c r="D101" s="2">
        <f>ROUND(SUM('X-Ray'!M96:N96),0)</f>
        <v>557547</v>
      </c>
      <c r="E101" s="2">
        <f>ROUND(+'X-Ray'!F96,0)</f>
        <v>144087</v>
      </c>
      <c r="F101" s="7">
        <f t="shared" si="3"/>
        <v>3.87</v>
      </c>
      <c r="G101" s="2">
        <f>ROUND(SUM('X-Ray'!M196:N196),0)</f>
        <v>604720</v>
      </c>
      <c r="H101" s="2">
        <f>ROUND(+'X-Ray'!F196,0)</f>
        <v>151881</v>
      </c>
      <c r="I101" s="7">
        <f t="shared" si="4"/>
        <v>3.98</v>
      </c>
      <c r="J101" s="7"/>
      <c r="K101" s="8">
        <f t="shared" si="5"/>
        <v>0.0284</v>
      </c>
    </row>
    <row r="102" spans="2:11" ht="12">
      <c r="B102">
        <f>+'X-Ray'!A97</f>
        <v>208</v>
      </c>
      <c r="C102" t="str">
        <f>+'X-Ray'!B97</f>
        <v>LEGACY SALMON CREEK HOSPITAL</v>
      </c>
      <c r="D102" s="2">
        <f>ROUND(SUM('X-Ray'!M97:N97),0)</f>
        <v>1325705</v>
      </c>
      <c r="E102" s="2">
        <f>ROUND(+'X-Ray'!F97,0)</f>
        <v>53875</v>
      </c>
      <c r="F102" s="7">
        <f t="shared" si="3"/>
        <v>24.61</v>
      </c>
      <c r="G102" s="2">
        <f>ROUND(SUM('X-Ray'!M197:N197),0)</f>
        <v>1334520</v>
      </c>
      <c r="H102" s="2">
        <f>ROUND(+'X-Ray'!F197,0)</f>
        <v>60345</v>
      </c>
      <c r="I102" s="7">
        <f t="shared" si="4"/>
        <v>22.11</v>
      </c>
      <c r="J102" s="7"/>
      <c r="K102" s="8">
        <f t="shared" si="5"/>
        <v>-0.1016</v>
      </c>
    </row>
    <row r="103" spans="2:11" ht="12">
      <c r="B103">
        <f>+'X-Ray'!A98</f>
        <v>209</v>
      </c>
      <c r="C103" t="str">
        <f>+'X-Ray'!B98</f>
        <v>SAINT ANTHONY HOSPITAL</v>
      </c>
      <c r="D103" s="2">
        <f>ROUND(SUM('X-Ray'!M98:N98),0)</f>
        <v>0</v>
      </c>
      <c r="E103" s="2">
        <f>ROUND(+'X-Ray'!F98,0)</f>
        <v>0</v>
      </c>
      <c r="F103" s="7">
        <f t="shared" si="3"/>
      </c>
      <c r="G103" s="2">
        <f>ROUND(SUM('X-Ray'!M198:N198),0)</f>
        <v>454375</v>
      </c>
      <c r="H103" s="2">
        <f>ROUND(+'X-Ray'!F198,0)</f>
        <v>10049</v>
      </c>
      <c r="I103" s="7">
        <f t="shared" si="4"/>
        <v>45.22</v>
      </c>
      <c r="J103" s="7"/>
      <c r="K103" s="8">
        <f t="shared" si="5"/>
      </c>
    </row>
    <row r="104" spans="2:11" ht="12">
      <c r="B104">
        <f>+'X-Ray'!A99</f>
        <v>904</v>
      </c>
      <c r="C104" t="str">
        <f>+'X-Ray'!B99</f>
        <v>BHC FAIRFAX HOSPITAL</v>
      </c>
      <c r="D104" s="2">
        <f>ROUND(SUM('X-Ray'!M99:N99),0)</f>
        <v>0</v>
      </c>
      <c r="E104" s="2">
        <f>ROUND(+'X-Ray'!F99,0)</f>
        <v>0</v>
      </c>
      <c r="F104" s="7">
        <f t="shared" si="3"/>
      </c>
      <c r="G104" s="2">
        <f>ROUND(SUM('X-Ray'!M199:N199),0)</f>
        <v>0</v>
      </c>
      <c r="H104" s="2">
        <f>ROUND(+'X-Ray'!F199,0)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+'X-Ray'!A100</f>
        <v>915</v>
      </c>
      <c r="C105" t="str">
        <f>+'X-Ray'!B100</f>
        <v>LOURDES COUNSELING CENTER</v>
      </c>
      <c r="D105" s="2">
        <f>ROUND(SUM('X-Ray'!M100:N100),0)</f>
        <v>0</v>
      </c>
      <c r="E105" s="2">
        <f>ROUND(+'X-Ray'!F100,0)</f>
        <v>0</v>
      </c>
      <c r="F105" s="7">
        <f t="shared" si="3"/>
      </c>
      <c r="G105" s="2">
        <f>ROUND(SUM('X-Ray'!M200:N200),0)</f>
        <v>0</v>
      </c>
      <c r="H105" s="2">
        <f>ROUND(+'X-Ray'!F200,0)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+'X-Ray'!A101</f>
        <v>919</v>
      </c>
      <c r="C106" t="str">
        <f>+'X-Ray'!B101</f>
        <v>NAVOS</v>
      </c>
      <c r="D106" s="2">
        <f>ROUND(SUM('X-Ray'!M101:N101),0)</f>
        <v>0</v>
      </c>
      <c r="E106" s="2">
        <f>ROUND(+'X-Ray'!F101,0)</f>
        <v>0</v>
      </c>
      <c r="F106" s="7">
        <f t="shared" si="3"/>
      </c>
      <c r="G106" s="2">
        <f>ROUND(SUM('X-Ray'!M201:N201),0)</f>
        <v>0</v>
      </c>
      <c r="H106" s="2">
        <f>ROUND(+'X-Ray'!F201,0)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875" style="0" bestFit="1" customWidth="1"/>
    <col min="5" max="5" width="9.875" style="0" bestFit="1" customWidth="1"/>
    <col min="6" max="6" width="6.875" style="0" bestFit="1" customWidth="1"/>
    <col min="7" max="7" width="10.875" style="0" bestFit="1" customWidth="1"/>
    <col min="8" max="8" width="9.875" style="0" bestFit="1" customWidth="1"/>
    <col min="9" max="9" width="6.875" style="0" bestFit="1" customWidth="1"/>
    <col min="10" max="10" width="2.625" style="0" customWidth="1"/>
    <col min="11" max="11" width="9.125" style="0" customWidth="1"/>
  </cols>
  <sheetData>
    <row r="1" spans="1:10" ht="12">
      <c r="A1" s="4" t="s">
        <v>22</v>
      </c>
      <c r="B1" s="5"/>
      <c r="C1" s="5"/>
      <c r="D1" s="5"/>
      <c r="E1" s="5"/>
      <c r="F1" s="5"/>
      <c r="G1" s="5"/>
      <c r="H1" s="5"/>
      <c r="I1" s="5"/>
      <c r="J1" s="5"/>
    </row>
    <row r="2" spans="1:11" ht="1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ht="12">
      <c r="A3" s="5"/>
      <c r="B3" s="5"/>
      <c r="C3" s="5"/>
      <c r="D3" s="5"/>
      <c r="E3" s="5"/>
      <c r="F3" s="4"/>
      <c r="G3" s="5"/>
      <c r="H3" s="5"/>
      <c r="I3" s="5"/>
      <c r="J3" s="5"/>
      <c r="K3">
        <v>272</v>
      </c>
    </row>
    <row r="4" spans="1:10" ht="1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0" ht="12">
      <c r="A5" s="4" t="s">
        <v>44</v>
      </c>
      <c r="B5" s="5"/>
      <c r="C5" s="5"/>
      <c r="D5" s="5"/>
      <c r="E5" s="5"/>
      <c r="F5" s="5"/>
      <c r="G5" s="5"/>
      <c r="H5" s="5"/>
      <c r="I5" s="5"/>
      <c r="J5" s="5"/>
    </row>
    <row r="7" spans="5:9" ht="12">
      <c r="E7" s="14">
        <f>ROUND(+'X-Ray'!D5,0)</f>
        <v>2008</v>
      </c>
      <c r="F7" s="3">
        <f>+E7</f>
        <v>2008</v>
      </c>
      <c r="G7" s="3"/>
      <c r="H7" s="1">
        <f>+F7+1</f>
        <v>2009</v>
      </c>
      <c r="I7" s="3">
        <f>+H7</f>
        <v>2009</v>
      </c>
    </row>
    <row r="8" spans="1:11" ht="12">
      <c r="A8" s="3"/>
      <c r="B8" s="3"/>
      <c r="C8" s="3"/>
      <c r="D8" s="1" t="s">
        <v>23</v>
      </c>
      <c r="F8" s="1" t="s">
        <v>2</v>
      </c>
      <c r="G8" s="1" t="s">
        <v>23</v>
      </c>
      <c r="I8" s="1" t="s">
        <v>2</v>
      </c>
      <c r="J8" s="1"/>
      <c r="K8" s="3" t="s">
        <v>67</v>
      </c>
    </row>
    <row r="9" spans="1:11" ht="12">
      <c r="A9" s="3"/>
      <c r="B9" s="3" t="s">
        <v>31</v>
      </c>
      <c r="C9" s="3" t="s">
        <v>32</v>
      </c>
      <c r="D9" s="1" t="s">
        <v>5</v>
      </c>
      <c r="E9" s="1" t="s">
        <v>4</v>
      </c>
      <c r="F9" s="1" t="s">
        <v>4</v>
      </c>
      <c r="G9" s="1" t="s">
        <v>5</v>
      </c>
      <c r="H9" s="1" t="s">
        <v>4</v>
      </c>
      <c r="I9" s="1" t="s">
        <v>4</v>
      </c>
      <c r="J9" s="1"/>
      <c r="K9" s="3" t="s">
        <v>68</v>
      </c>
    </row>
    <row r="10" spans="2:11" ht="12">
      <c r="B10">
        <f>+'X-Ray'!A5</f>
        <v>1</v>
      </c>
      <c r="C10" t="str">
        <f>+'X-Ray'!B5</f>
        <v>SWEDISH HEALTH SERVICES</v>
      </c>
      <c r="D10" s="2">
        <f>ROUND(+'X-Ray'!O5,0)</f>
        <v>441289</v>
      </c>
      <c r="E10" s="2">
        <f>ROUND(+'X-Ray'!F5,0)</f>
        <v>554810</v>
      </c>
      <c r="F10" s="7">
        <f>IF(D10=0,"",IF(E10=0,"",ROUND(D10/E10,2)))</f>
        <v>0.8</v>
      </c>
      <c r="G10" s="2">
        <f>ROUND(+'X-Ray'!O105,0)</f>
        <v>284832</v>
      </c>
      <c r="H10" s="2">
        <f>ROUND(+'X-Ray'!F105,0)</f>
        <v>502037</v>
      </c>
      <c r="I10" s="7">
        <f>IF(G10=0,"",IF(H10=0,"",ROUND(G10/H10,2)))</f>
        <v>0.57</v>
      </c>
      <c r="J10" s="7"/>
      <c r="K10" s="8">
        <f>IF(D10=0,"",IF(E10=0,"",IF(G10=0,"",IF(H10=0,"",ROUND(I10/F10-1,4)))))</f>
        <v>-0.2875</v>
      </c>
    </row>
    <row r="11" spans="2:11" ht="12">
      <c r="B11">
        <f>+'X-Ray'!A6</f>
        <v>3</v>
      </c>
      <c r="C11" t="str">
        <f>+'X-Ray'!B6</f>
        <v>SWEDISH MEDICAL CENTER CHERRY HILL</v>
      </c>
      <c r="D11" s="2">
        <f>ROUND(+'X-Ray'!O6,0)</f>
        <v>150938</v>
      </c>
      <c r="E11" s="2">
        <f>ROUND(+'X-Ray'!F6,0)</f>
        <v>703539</v>
      </c>
      <c r="F11" s="7">
        <f aca="true" t="shared" si="0" ref="F11:F74">IF(D11=0,"",IF(E11=0,"",ROUND(D11/E11,2)))</f>
        <v>0.21</v>
      </c>
      <c r="G11" s="2">
        <f>ROUND(+'X-Ray'!O106,0)</f>
        <v>147022</v>
      </c>
      <c r="H11" s="2">
        <f>ROUND(+'X-Ray'!F106,0)</f>
        <v>732809</v>
      </c>
      <c r="I11" s="7">
        <f aca="true" t="shared" si="1" ref="I11:I74">IF(G11=0,"",IF(H11=0,"",ROUND(G11/H11,2)))</f>
        <v>0.2</v>
      </c>
      <c r="J11" s="7"/>
      <c r="K11" s="8">
        <f aca="true" t="shared" si="2" ref="K11:K74">IF(D11=0,"",IF(E11=0,"",IF(G11=0,"",IF(H11=0,"",ROUND(I11/F11-1,4)))))</f>
        <v>-0.0476</v>
      </c>
    </row>
    <row r="12" spans="2:11" ht="12">
      <c r="B12">
        <f>+'X-Ray'!A7</f>
        <v>8</v>
      </c>
      <c r="C12" t="str">
        <f>+'X-Ray'!B7</f>
        <v>KLICKITAT VALLEY HOSPITAL</v>
      </c>
      <c r="D12" s="2">
        <f>ROUND(+'X-Ray'!O7,0)</f>
        <v>9270</v>
      </c>
      <c r="E12" s="2">
        <f>ROUND(+'X-Ray'!F7,0)</f>
        <v>4545</v>
      </c>
      <c r="F12" s="7">
        <f t="shared" si="0"/>
        <v>2.04</v>
      </c>
      <c r="G12" s="2">
        <f>ROUND(+'X-Ray'!O107,0)</f>
        <v>15415</v>
      </c>
      <c r="H12" s="2">
        <f>ROUND(+'X-Ray'!F107,0)</f>
        <v>4431</v>
      </c>
      <c r="I12" s="7">
        <f t="shared" si="1"/>
        <v>3.48</v>
      </c>
      <c r="J12" s="7"/>
      <c r="K12" s="8">
        <f t="shared" si="2"/>
        <v>0.7059</v>
      </c>
    </row>
    <row r="13" spans="2:11" ht="12">
      <c r="B13">
        <f>+'X-Ray'!A8</f>
        <v>10</v>
      </c>
      <c r="C13" t="str">
        <f>+'X-Ray'!B8</f>
        <v>VIRGINIA MASON MEDICAL CENTER</v>
      </c>
      <c r="D13" s="2">
        <f>ROUND(+'X-Ray'!O8,0)</f>
        <v>3831727</v>
      </c>
      <c r="E13" s="2">
        <f>ROUND(+'X-Ray'!F8,0)</f>
        <v>175902</v>
      </c>
      <c r="F13" s="7">
        <f t="shared" si="0"/>
        <v>21.78</v>
      </c>
      <c r="G13" s="2">
        <f>ROUND(+'X-Ray'!O108,0)</f>
        <v>4050838</v>
      </c>
      <c r="H13" s="2">
        <f>ROUND(+'X-Ray'!F108,0)</f>
        <v>183371</v>
      </c>
      <c r="I13" s="7">
        <f t="shared" si="1"/>
        <v>22.09</v>
      </c>
      <c r="J13" s="7"/>
      <c r="K13" s="8">
        <f t="shared" si="2"/>
        <v>0.0142</v>
      </c>
    </row>
    <row r="14" spans="2:11" ht="12">
      <c r="B14">
        <f>+'X-Ray'!A9</f>
        <v>14</v>
      </c>
      <c r="C14" t="str">
        <f>+'X-Ray'!B9</f>
        <v>SEATTLE CHILDRENS HOSPITAL</v>
      </c>
      <c r="D14" s="2">
        <f>ROUND(+'X-Ray'!O9,0)</f>
        <v>0</v>
      </c>
      <c r="E14" s="2">
        <f>ROUND(+'X-Ray'!F9,0)</f>
        <v>72645</v>
      </c>
      <c r="F14" s="7">
        <f t="shared" si="0"/>
      </c>
      <c r="G14" s="2">
        <f>ROUND(+'X-Ray'!O109,0)</f>
        <v>700789</v>
      </c>
      <c r="H14" s="2">
        <f>ROUND(+'X-Ray'!F109,0)</f>
        <v>76529</v>
      </c>
      <c r="I14" s="7">
        <f t="shared" si="1"/>
        <v>9.16</v>
      </c>
      <c r="J14" s="7"/>
      <c r="K14" s="8">
        <f t="shared" si="2"/>
      </c>
    </row>
    <row r="15" spans="2:11" ht="12">
      <c r="B15">
        <f>+'X-Ray'!A10</f>
        <v>20</v>
      </c>
      <c r="C15" t="str">
        <f>+'X-Ray'!B10</f>
        <v>GROUP HEALTH CENTRAL</v>
      </c>
      <c r="D15" s="2">
        <f>ROUND(+'X-Ray'!O10,0)</f>
        <v>3633765</v>
      </c>
      <c r="E15" s="2">
        <f>ROUND(+'X-Ray'!F10,0)</f>
        <v>5538</v>
      </c>
      <c r="F15" s="7">
        <f t="shared" si="0"/>
        <v>656.15</v>
      </c>
      <c r="G15" s="2">
        <f>ROUND(+'X-Ray'!O110,0)</f>
        <v>0</v>
      </c>
      <c r="H15" s="2">
        <f>ROUND(+'X-Ray'!F110,0)</f>
        <v>0</v>
      </c>
      <c r="I15" s="7">
        <f t="shared" si="1"/>
      </c>
      <c r="J15" s="7"/>
      <c r="K15" s="8">
        <f t="shared" si="2"/>
      </c>
    </row>
    <row r="16" spans="2:11" ht="12">
      <c r="B16">
        <f>+'X-Ray'!A11</f>
        <v>21</v>
      </c>
      <c r="C16" t="str">
        <f>+'X-Ray'!B11</f>
        <v>NEWPORT COMMUNITY HOSPITAL</v>
      </c>
      <c r="D16" s="2">
        <f>ROUND(+'X-Ray'!O11,0)</f>
        <v>1843</v>
      </c>
      <c r="E16" s="2">
        <f>ROUND(+'X-Ray'!F11,0)</f>
        <v>16990</v>
      </c>
      <c r="F16" s="7">
        <f t="shared" si="0"/>
        <v>0.11</v>
      </c>
      <c r="G16" s="2">
        <f>ROUND(+'X-Ray'!O111,0)</f>
        <v>5099</v>
      </c>
      <c r="H16" s="2">
        <f>ROUND(+'X-Ray'!F111,0)</f>
        <v>12599</v>
      </c>
      <c r="I16" s="7">
        <f t="shared" si="1"/>
        <v>0.4</v>
      </c>
      <c r="J16" s="7"/>
      <c r="K16" s="8">
        <f t="shared" si="2"/>
        <v>2.6364</v>
      </c>
    </row>
    <row r="17" spans="2:11" ht="12">
      <c r="B17">
        <f>+'X-Ray'!A12</f>
        <v>22</v>
      </c>
      <c r="C17" t="str">
        <f>+'X-Ray'!B12</f>
        <v>LOURDES MEDICAL CENTER</v>
      </c>
      <c r="D17" s="2">
        <f>ROUND(+'X-Ray'!O12,0)</f>
        <v>71349</v>
      </c>
      <c r="E17" s="2">
        <f>ROUND(+'X-Ray'!F12,0)</f>
        <v>37947</v>
      </c>
      <c r="F17" s="7">
        <f t="shared" si="0"/>
        <v>1.88</v>
      </c>
      <c r="G17" s="2">
        <f>ROUND(+'X-Ray'!O112,0)</f>
        <v>77839</v>
      </c>
      <c r="H17" s="2">
        <f>ROUND(+'X-Ray'!F112,0)</f>
        <v>52987</v>
      </c>
      <c r="I17" s="7">
        <f t="shared" si="1"/>
        <v>1.47</v>
      </c>
      <c r="J17" s="7"/>
      <c r="K17" s="8">
        <f t="shared" si="2"/>
        <v>-0.2181</v>
      </c>
    </row>
    <row r="18" spans="2:11" ht="12">
      <c r="B18">
        <f>+'X-Ray'!A13</f>
        <v>23</v>
      </c>
      <c r="C18" t="str">
        <f>+'X-Ray'!B13</f>
        <v>OKANOGAN-DOUGLAS DISTRICT HOSPITAL</v>
      </c>
      <c r="D18" s="2">
        <f>ROUND(+'X-Ray'!O13,0)</f>
        <v>74576</v>
      </c>
      <c r="E18" s="2">
        <f>ROUND(+'X-Ray'!F13,0)</f>
        <v>6321</v>
      </c>
      <c r="F18" s="7">
        <f t="shared" si="0"/>
        <v>11.8</v>
      </c>
      <c r="G18" s="2">
        <f>ROUND(+'X-Ray'!O113,0)</f>
        <v>84101</v>
      </c>
      <c r="H18" s="2">
        <f>ROUND(+'X-Ray'!F113,0)</f>
        <v>5784</v>
      </c>
      <c r="I18" s="7">
        <f t="shared" si="1"/>
        <v>14.54</v>
      </c>
      <c r="J18" s="7"/>
      <c r="K18" s="8">
        <f t="shared" si="2"/>
        <v>0.2322</v>
      </c>
    </row>
    <row r="19" spans="2:11" ht="12">
      <c r="B19">
        <f>+'X-Ray'!A14</f>
        <v>26</v>
      </c>
      <c r="C19" t="str">
        <f>+'X-Ray'!B14</f>
        <v>PEACEHEALTH SAINT JOHN MEDICAL CENTER</v>
      </c>
      <c r="D19" s="2">
        <f>ROUND(+'X-Ray'!O14,0)</f>
        <v>34376</v>
      </c>
      <c r="E19" s="2">
        <f>ROUND(+'X-Ray'!F14,0)</f>
        <v>271336</v>
      </c>
      <c r="F19" s="7">
        <f t="shared" si="0"/>
        <v>0.13</v>
      </c>
      <c r="G19" s="2">
        <f>ROUND(+'X-Ray'!O114,0)</f>
        <v>7573</v>
      </c>
      <c r="H19" s="2">
        <f>ROUND(+'X-Ray'!F114,0)</f>
        <v>172702</v>
      </c>
      <c r="I19" s="7">
        <f t="shared" si="1"/>
        <v>0.04</v>
      </c>
      <c r="J19" s="7"/>
      <c r="K19" s="8">
        <f t="shared" si="2"/>
        <v>-0.6923</v>
      </c>
    </row>
    <row r="20" spans="2:11" ht="12">
      <c r="B20">
        <f>+'X-Ray'!A15</f>
        <v>29</v>
      </c>
      <c r="C20" t="str">
        <f>+'X-Ray'!B15</f>
        <v>HARBORVIEW MEDICAL CENTER</v>
      </c>
      <c r="D20" s="2">
        <f>ROUND(+'X-Ray'!O15,0)</f>
        <v>37767</v>
      </c>
      <c r="E20" s="2">
        <f>ROUND(+'X-Ray'!F15,0)</f>
        <v>364560</v>
      </c>
      <c r="F20" s="7">
        <f t="shared" si="0"/>
        <v>0.1</v>
      </c>
      <c r="G20" s="2">
        <f>ROUND(+'X-Ray'!O115,0)</f>
        <v>49480</v>
      </c>
      <c r="H20" s="2">
        <f>ROUND(+'X-Ray'!F115,0)</f>
        <v>332150</v>
      </c>
      <c r="I20" s="7">
        <f t="shared" si="1"/>
        <v>0.15</v>
      </c>
      <c r="J20" s="7"/>
      <c r="K20" s="8">
        <f t="shared" si="2"/>
        <v>0.5</v>
      </c>
    </row>
    <row r="21" spans="2:11" ht="12">
      <c r="B21">
        <f>+'X-Ray'!A16</f>
        <v>32</v>
      </c>
      <c r="C21" t="str">
        <f>+'X-Ray'!B16</f>
        <v>SAINT JOSEPH MEDICAL CENTER</v>
      </c>
      <c r="D21" s="2">
        <f>ROUND(+'X-Ray'!O16,0)</f>
        <v>121858</v>
      </c>
      <c r="E21" s="2">
        <f>ROUND(+'X-Ray'!F16,0)</f>
        <v>275260</v>
      </c>
      <c r="F21" s="7">
        <f t="shared" si="0"/>
        <v>0.44</v>
      </c>
      <c r="G21" s="2">
        <f>ROUND(+'X-Ray'!O116,0)</f>
        <v>32292</v>
      </c>
      <c r="H21" s="2">
        <f>ROUND(+'X-Ray'!F116,0)</f>
        <v>326279</v>
      </c>
      <c r="I21" s="7">
        <f t="shared" si="1"/>
        <v>0.1</v>
      </c>
      <c r="J21" s="7"/>
      <c r="K21" s="8">
        <f t="shared" si="2"/>
        <v>-0.7727</v>
      </c>
    </row>
    <row r="22" spans="2:11" ht="12">
      <c r="B22">
        <f>+'X-Ray'!A17</f>
        <v>35</v>
      </c>
      <c r="C22" t="str">
        <f>+'X-Ray'!B17</f>
        <v>ENUMCLAW REGIONAL HOSPITAL</v>
      </c>
      <c r="D22" s="2">
        <f>ROUND(+'X-Ray'!O17,0)</f>
        <v>9773</v>
      </c>
      <c r="E22" s="2">
        <f>ROUND(+'X-Ray'!F17,0)</f>
        <v>20816</v>
      </c>
      <c r="F22" s="7">
        <f t="shared" si="0"/>
        <v>0.47</v>
      </c>
      <c r="G22" s="2">
        <f>ROUND(+'X-Ray'!O117,0)</f>
        <v>2628</v>
      </c>
      <c r="H22" s="2">
        <f>ROUND(+'X-Ray'!F117,0)</f>
        <v>21100</v>
      </c>
      <c r="I22" s="7">
        <f t="shared" si="1"/>
        <v>0.12</v>
      </c>
      <c r="J22" s="7"/>
      <c r="K22" s="8">
        <f t="shared" si="2"/>
        <v>-0.7447</v>
      </c>
    </row>
    <row r="23" spans="2:11" ht="12">
      <c r="B23">
        <f>+'X-Ray'!A18</f>
        <v>37</v>
      </c>
      <c r="C23" t="str">
        <f>+'X-Ray'!B18</f>
        <v>DEACONESS MEDICAL CENTER</v>
      </c>
      <c r="D23" s="2">
        <f>ROUND(+'X-Ray'!O18,0)</f>
        <v>6267</v>
      </c>
      <c r="E23" s="2">
        <f>ROUND(+'X-Ray'!F18,0)</f>
        <v>57432</v>
      </c>
      <c r="F23" s="7">
        <f t="shared" si="0"/>
        <v>0.11</v>
      </c>
      <c r="G23" s="2">
        <f>ROUND(+'X-Ray'!O118,0)</f>
        <v>3149</v>
      </c>
      <c r="H23" s="2">
        <f>ROUND(+'X-Ray'!F118,0)</f>
        <v>55059</v>
      </c>
      <c r="I23" s="7">
        <f t="shared" si="1"/>
        <v>0.06</v>
      </c>
      <c r="J23" s="7"/>
      <c r="K23" s="8">
        <f t="shared" si="2"/>
        <v>-0.4545</v>
      </c>
    </row>
    <row r="24" spans="2:11" ht="12">
      <c r="B24">
        <f>+'X-Ray'!A19</f>
        <v>38</v>
      </c>
      <c r="C24" t="str">
        <f>+'X-Ray'!B19</f>
        <v>OLYMPIC MEDICAL CENTER</v>
      </c>
      <c r="D24" s="2">
        <f>ROUND(+'X-Ray'!O19,0)</f>
        <v>602799</v>
      </c>
      <c r="E24" s="2">
        <f>ROUND(+'X-Ray'!F19,0)</f>
        <v>43976</v>
      </c>
      <c r="F24" s="7">
        <f t="shared" si="0"/>
        <v>13.71</v>
      </c>
      <c r="G24" s="2">
        <f>ROUND(+'X-Ray'!O119,0)</f>
        <v>732185</v>
      </c>
      <c r="H24" s="2">
        <f>ROUND(+'X-Ray'!F119,0)</f>
        <v>18083</v>
      </c>
      <c r="I24" s="7">
        <f t="shared" si="1"/>
        <v>40.49</v>
      </c>
      <c r="J24" s="7"/>
      <c r="K24" s="8">
        <f t="shared" si="2"/>
        <v>1.9533</v>
      </c>
    </row>
    <row r="25" spans="2:11" ht="12">
      <c r="B25">
        <f>+'X-Ray'!A20</f>
        <v>39</v>
      </c>
      <c r="C25" t="str">
        <f>+'X-Ray'!B20</f>
        <v>KENNEWICK GENERAL HOSPITAL</v>
      </c>
      <c r="D25" s="2">
        <f>ROUND(+'X-Ray'!O20,0)</f>
        <v>16343</v>
      </c>
      <c r="E25" s="2">
        <f>ROUND(+'X-Ray'!F20,0)</f>
        <v>52100</v>
      </c>
      <c r="F25" s="7">
        <f t="shared" si="0"/>
        <v>0.31</v>
      </c>
      <c r="G25" s="2">
        <f>ROUND(+'X-Ray'!O120,0)</f>
        <v>6447</v>
      </c>
      <c r="H25" s="2">
        <f>ROUND(+'X-Ray'!F120,0)</f>
        <v>53839</v>
      </c>
      <c r="I25" s="7">
        <f t="shared" si="1"/>
        <v>0.12</v>
      </c>
      <c r="J25" s="7"/>
      <c r="K25" s="8">
        <f t="shared" si="2"/>
        <v>-0.6129</v>
      </c>
    </row>
    <row r="26" spans="2:11" ht="12">
      <c r="B26">
        <f>+'X-Ray'!A21</f>
        <v>43</v>
      </c>
      <c r="C26" t="str">
        <f>+'X-Ray'!B21</f>
        <v>WALLA WALLA GENERAL HOSPITAL</v>
      </c>
      <c r="D26" s="2">
        <f>ROUND(+'X-Ray'!O21,0)</f>
        <v>23759</v>
      </c>
      <c r="E26" s="2">
        <f>ROUND(+'X-Ray'!F21,0)</f>
        <v>120864</v>
      </c>
      <c r="F26" s="7">
        <f t="shared" si="0"/>
        <v>0.2</v>
      </c>
      <c r="G26" s="2">
        <f>ROUND(+'X-Ray'!O121,0)</f>
        <v>20956</v>
      </c>
      <c r="H26" s="2">
        <f>ROUND(+'X-Ray'!F121,0)</f>
        <v>122056</v>
      </c>
      <c r="I26" s="7">
        <f t="shared" si="1"/>
        <v>0.17</v>
      </c>
      <c r="J26" s="7"/>
      <c r="K26" s="8">
        <f t="shared" si="2"/>
        <v>-0.15</v>
      </c>
    </row>
    <row r="27" spans="2:11" ht="12">
      <c r="B27">
        <f>+'X-Ray'!A22</f>
        <v>45</v>
      </c>
      <c r="C27" t="str">
        <f>+'X-Ray'!B22</f>
        <v>COLUMBIA BASIN HOSPITAL</v>
      </c>
      <c r="D27" s="2">
        <f>ROUND(+'X-Ray'!O22,0)</f>
        <v>2917</v>
      </c>
      <c r="E27" s="2">
        <f>ROUND(+'X-Ray'!F22,0)</f>
        <v>6878</v>
      </c>
      <c r="F27" s="7">
        <f t="shared" si="0"/>
        <v>0.42</v>
      </c>
      <c r="G27" s="2">
        <f>ROUND(+'X-Ray'!O122,0)</f>
        <v>2213</v>
      </c>
      <c r="H27" s="2">
        <f>ROUND(+'X-Ray'!F122,0)</f>
        <v>7826</v>
      </c>
      <c r="I27" s="7">
        <f t="shared" si="1"/>
        <v>0.28</v>
      </c>
      <c r="J27" s="7"/>
      <c r="K27" s="8">
        <f t="shared" si="2"/>
        <v>-0.3333</v>
      </c>
    </row>
    <row r="28" spans="2:11" ht="12">
      <c r="B28">
        <f>+'X-Ray'!A23</f>
        <v>46</v>
      </c>
      <c r="C28" t="str">
        <f>+'X-Ray'!B23</f>
        <v>PROSSER MEMORIAL HOSPITAL</v>
      </c>
      <c r="D28" s="2">
        <f>ROUND(+'X-Ray'!O23,0)</f>
        <v>23251</v>
      </c>
      <c r="E28" s="2">
        <f>ROUND(+'X-Ray'!F23,0)</f>
        <v>33665</v>
      </c>
      <c r="F28" s="7">
        <f t="shared" si="0"/>
        <v>0.69</v>
      </c>
      <c r="G28" s="2">
        <f>ROUND(+'X-Ray'!O123,0)</f>
        <v>14251</v>
      </c>
      <c r="H28" s="2">
        <f>ROUND(+'X-Ray'!F123,0)</f>
        <v>30771</v>
      </c>
      <c r="I28" s="7">
        <f t="shared" si="1"/>
        <v>0.46</v>
      </c>
      <c r="J28" s="7"/>
      <c r="K28" s="8">
        <f t="shared" si="2"/>
        <v>-0.3333</v>
      </c>
    </row>
    <row r="29" spans="2:11" ht="12">
      <c r="B29">
        <f>+'X-Ray'!A24</f>
        <v>50</v>
      </c>
      <c r="C29" t="str">
        <f>+'X-Ray'!B24</f>
        <v>PROVIDENCE SAINT MARY MEDICAL CENTER</v>
      </c>
      <c r="D29" s="2">
        <f>ROUND(+'X-Ray'!O24,0)</f>
        <v>26768</v>
      </c>
      <c r="E29" s="2">
        <f>ROUND(+'X-Ray'!F24,0)</f>
        <v>28935</v>
      </c>
      <c r="F29" s="7">
        <f t="shared" si="0"/>
        <v>0.93</v>
      </c>
      <c r="G29" s="2">
        <f>ROUND(+'X-Ray'!O124,0)</f>
        <v>18275</v>
      </c>
      <c r="H29" s="2">
        <f>ROUND(+'X-Ray'!F124,0)</f>
        <v>41418</v>
      </c>
      <c r="I29" s="7">
        <f t="shared" si="1"/>
        <v>0.44</v>
      </c>
      <c r="J29" s="7"/>
      <c r="K29" s="8">
        <f t="shared" si="2"/>
        <v>-0.5269</v>
      </c>
    </row>
    <row r="30" spans="2:11" ht="12">
      <c r="B30">
        <f>+'X-Ray'!A25</f>
        <v>54</v>
      </c>
      <c r="C30" t="str">
        <f>+'X-Ray'!B25</f>
        <v>FORKS COMMUNITY HOSPITAL</v>
      </c>
      <c r="D30" s="2">
        <f>ROUND(+'X-Ray'!O25,0)</f>
        <v>14145</v>
      </c>
      <c r="E30" s="2">
        <f>ROUND(+'X-Ray'!F25,0)</f>
        <v>6074</v>
      </c>
      <c r="F30" s="7">
        <f t="shared" si="0"/>
        <v>2.33</v>
      </c>
      <c r="G30" s="2">
        <f>ROUND(+'X-Ray'!O125,0)</f>
        <v>13299</v>
      </c>
      <c r="H30" s="2">
        <f>ROUND(+'X-Ray'!F125,0)</f>
        <v>2782</v>
      </c>
      <c r="I30" s="7">
        <f t="shared" si="1"/>
        <v>4.78</v>
      </c>
      <c r="J30" s="7"/>
      <c r="K30" s="8">
        <f t="shared" si="2"/>
        <v>1.0515</v>
      </c>
    </row>
    <row r="31" spans="2:11" ht="12">
      <c r="B31">
        <f>+'X-Ray'!A26</f>
        <v>56</v>
      </c>
      <c r="C31" t="str">
        <f>+'X-Ray'!B26</f>
        <v>WILLAPA HARBOR HOSPITAL</v>
      </c>
      <c r="D31" s="2">
        <f>ROUND(+'X-Ray'!O26,0)</f>
        <v>7804</v>
      </c>
      <c r="E31" s="2">
        <f>ROUND(+'X-Ray'!F26,0)</f>
        <v>6945</v>
      </c>
      <c r="F31" s="7">
        <f t="shared" si="0"/>
        <v>1.12</v>
      </c>
      <c r="G31" s="2">
        <f>ROUND(+'X-Ray'!O126,0)</f>
        <v>6775</v>
      </c>
      <c r="H31" s="2">
        <f>ROUND(+'X-Ray'!F126,0)</f>
        <v>6480</v>
      </c>
      <c r="I31" s="7">
        <f t="shared" si="1"/>
        <v>1.05</v>
      </c>
      <c r="J31" s="7"/>
      <c r="K31" s="8">
        <f t="shared" si="2"/>
        <v>-0.0625</v>
      </c>
    </row>
    <row r="32" spans="2:11" ht="12">
      <c r="B32">
        <f>+'X-Ray'!A27</f>
        <v>58</v>
      </c>
      <c r="C32" t="str">
        <f>+'X-Ray'!B27</f>
        <v>YAKIMA VALLEY MEMORIAL HOSPITAL</v>
      </c>
      <c r="D32" s="2">
        <f>ROUND(+'X-Ray'!O27,0)</f>
        <v>48806</v>
      </c>
      <c r="E32" s="2">
        <f>ROUND(+'X-Ray'!F27,0)</f>
        <v>1536238</v>
      </c>
      <c r="F32" s="7">
        <f t="shared" si="0"/>
        <v>0.03</v>
      </c>
      <c r="G32" s="2">
        <f>ROUND(+'X-Ray'!O127,0)</f>
        <v>24114</v>
      </c>
      <c r="H32" s="2">
        <f>ROUND(+'X-Ray'!F127,0)</f>
        <v>1346069</v>
      </c>
      <c r="I32" s="7">
        <f t="shared" si="1"/>
        <v>0.02</v>
      </c>
      <c r="J32" s="7"/>
      <c r="K32" s="8">
        <f t="shared" si="2"/>
        <v>-0.3333</v>
      </c>
    </row>
    <row r="33" spans="2:11" ht="12">
      <c r="B33">
        <f>+'X-Ray'!A28</f>
        <v>63</v>
      </c>
      <c r="C33" t="str">
        <f>+'X-Ray'!B28</f>
        <v>GRAYS HARBOR COMMUNITY HOSPITAL</v>
      </c>
      <c r="D33" s="2">
        <f>ROUND(+'X-Ray'!O28,0)</f>
        <v>7357</v>
      </c>
      <c r="E33" s="2">
        <f>ROUND(+'X-Ray'!F28,0)</f>
        <v>74800</v>
      </c>
      <c r="F33" s="7">
        <f t="shared" si="0"/>
        <v>0.1</v>
      </c>
      <c r="G33" s="2">
        <f>ROUND(+'X-Ray'!O128,0)</f>
        <v>2427</v>
      </c>
      <c r="H33" s="2">
        <f>ROUND(+'X-Ray'!F128,0)</f>
        <v>77937</v>
      </c>
      <c r="I33" s="7">
        <f t="shared" si="1"/>
        <v>0.03</v>
      </c>
      <c r="J33" s="7"/>
      <c r="K33" s="8">
        <f t="shared" si="2"/>
        <v>-0.7</v>
      </c>
    </row>
    <row r="34" spans="2:11" ht="12">
      <c r="B34">
        <f>+'X-Ray'!A29</f>
        <v>78</v>
      </c>
      <c r="C34" t="str">
        <f>+'X-Ray'!B29</f>
        <v>SAMARITAN HOSPITAL</v>
      </c>
      <c r="D34" s="2">
        <f>ROUND(+'X-Ray'!O29,0)</f>
        <v>21461</v>
      </c>
      <c r="E34" s="2">
        <f>ROUND(+'X-Ray'!F29,0)</f>
        <v>50444</v>
      </c>
      <c r="F34" s="7">
        <f t="shared" si="0"/>
        <v>0.43</v>
      </c>
      <c r="G34" s="2">
        <f>ROUND(+'X-Ray'!O129,0)</f>
        <v>9211</v>
      </c>
      <c r="H34" s="2">
        <f>ROUND(+'X-Ray'!F129,0)</f>
        <v>53185</v>
      </c>
      <c r="I34" s="7">
        <f t="shared" si="1"/>
        <v>0.17</v>
      </c>
      <c r="J34" s="7"/>
      <c r="K34" s="8">
        <f t="shared" si="2"/>
        <v>-0.6047</v>
      </c>
    </row>
    <row r="35" spans="2:11" ht="12">
      <c r="B35">
        <f>+'X-Ray'!A30</f>
        <v>79</v>
      </c>
      <c r="C35" t="str">
        <f>+'X-Ray'!B30</f>
        <v>OCEAN BEACH HOSPITAL</v>
      </c>
      <c r="D35" s="2">
        <f>ROUND(+'X-Ray'!O30,0)</f>
        <v>8472</v>
      </c>
      <c r="E35" s="2">
        <f>ROUND(+'X-Ray'!F30,0)</f>
        <v>0</v>
      </c>
      <c r="F35" s="7">
        <f t="shared" si="0"/>
      </c>
      <c r="G35" s="2">
        <f>ROUND(+'X-Ray'!O130,0)</f>
        <v>5619</v>
      </c>
      <c r="H35" s="2">
        <f>ROUND(+'X-Ray'!F130,0)</f>
        <v>0</v>
      </c>
      <c r="I35" s="7">
        <f t="shared" si="1"/>
      </c>
      <c r="J35" s="7"/>
      <c r="K35" s="8">
        <f t="shared" si="2"/>
      </c>
    </row>
    <row r="36" spans="2:11" ht="12">
      <c r="B36">
        <f>+'X-Ray'!A31</f>
        <v>80</v>
      </c>
      <c r="C36" t="str">
        <f>+'X-Ray'!B31</f>
        <v>ODESSA MEMORIAL HOSPITAL</v>
      </c>
      <c r="D36" s="2">
        <f>ROUND(+'X-Ray'!O31,0)</f>
        <v>0</v>
      </c>
      <c r="E36" s="2">
        <f>ROUND(+'X-Ray'!F31,0)</f>
        <v>741</v>
      </c>
      <c r="F36" s="7">
        <f t="shared" si="0"/>
      </c>
      <c r="G36" s="2">
        <f>ROUND(+'X-Ray'!O131,0)</f>
        <v>357</v>
      </c>
      <c r="H36" s="2">
        <f>ROUND(+'X-Ray'!F131,0)</f>
        <v>795</v>
      </c>
      <c r="I36" s="7">
        <f t="shared" si="1"/>
        <v>0.45</v>
      </c>
      <c r="J36" s="7"/>
      <c r="K36" s="8">
        <f t="shared" si="2"/>
      </c>
    </row>
    <row r="37" spans="2:11" ht="12">
      <c r="B37">
        <f>+'X-Ray'!A32</f>
        <v>81</v>
      </c>
      <c r="C37" t="str">
        <f>+'X-Ray'!B32</f>
        <v>GOOD SAMARITAN HOSPITAL</v>
      </c>
      <c r="D37" s="2">
        <f>ROUND(+'X-Ray'!O32,0)</f>
        <v>23836</v>
      </c>
      <c r="E37" s="2">
        <f>ROUND(+'X-Ray'!F32,0)</f>
        <v>53837</v>
      </c>
      <c r="F37" s="7">
        <f t="shared" si="0"/>
        <v>0.44</v>
      </c>
      <c r="G37" s="2">
        <f>ROUND(+'X-Ray'!O132,0)</f>
        <v>11036</v>
      </c>
      <c r="H37" s="2">
        <f>ROUND(+'X-Ray'!F132,0)</f>
        <v>71176</v>
      </c>
      <c r="I37" s="7">
        <f t="shared" si="1"/>
        <v>0.16</v>
      </c>
      <c r="J37" s="7"/>
      <c r="K37" s="8">
        <f t="shared" si="2"/>
        <v>-0.6364</v>
      </c>
    </row>
    <row r="38" spans="2:11" ht="12">
      <c r="B38">
        <f>+'X-Ray'!A33</f>
        <v>82</v>
      </c>
      <c r="C38" t="str">
        <f>+'X-Ray'!B33</f>
        <v>GARFIELD COUNTY MEMORIAL HOSPITAL</v>
      </c>
      <c r="D38" s="2">
        <f>ROUND(+'X-Ray'!O33,0)</f>
        <v>380</v>
      </c>
      <c r="E38" s="2">
        <f>ROUND(+'X-Ray'!F33,0)</f>
        <v>567</v>
      </c>
      <c r="F38" s="7">
        <f t="shared" si="0"/>
        <v>0.67</v>
      </c>
      <c r="G38" s="2">
        <f>ROUND(+'X-Ray'!O133,0)</f>
        <v>355</v>
      </c>
      <c r="H38" s="2">
        <f>ROUND(+'X-Ray'!F133,0)</f>
        <v>817</v>
      </c>
      <c r="I38" s="7">
        <f t="shared" si="1"/>
        <v>0.43</v>
      </c>
      <c r="J38" s="7"/>
      <c r="K38" s="8">
        <f t="shared" si="2"/>
        <v>-0.3582</v>
      </c>
    </row>
    <row r="39" spans="2:11" ht="12">
      <c r="B39">
        <f>+'X-Ray'!A34</f>
        <v>84</v>
      </c>
      <c r="C39" t="str">
        <f>+'X-Ray'!B34</f>
        <v>PROVIDENCE REGIONAL MEDICAL CENTER EVERETT</v>
      </c>
      <c r="D39" s="2">
        <f>ROUND(+'X-Ray'!O34,0)</f>
        <v>14200</v>
      </c>
      <c r="E39" s="2">
        <f>ROUND(+'X-Ray'!F34,0)</f>
        <v>52017</v>
      </c>
      <c r="F39" s="7">
        <f t="shared" si="0"/>
        <v>0.27</v>
      </c>
      <c r="G39" s="2">
        <f>ROUND(+'X-Ray'!O134,0)</f>
        <v>50363</v>
      </c>
      <c r="H39" s="2">
        <f>ROUND(+'X-Ray'!F134,0)</f>
        <v>189314</v>
      </c>
      <c r="I39" s="7">
        <f t="shared" si="1"/>
        <v>0.27</v>
      </c>
      <c r="J39" s="7"/>
      <c r="K39" s="8">
        <f t="shared" si="2"/>
        <v>0</v>
      </c>
    </row>
    <row r="40" spans="2:11" ht="12">
      <c r="B40">
        <f>+'X-Ray'!A35</f>
        <v>85</v>
      </c>
      <c r="C40" t="str">
        <f>+'X-Ray'!B35</f>
        <v>JEFFERSON HEALTHCARE HOSPITAL</v>
      </c>
      <c r="D40" s="2">
        <f>ROUND(+'X-Ray'!O35,0)</f>
        <v>8811</v>
      </c>
      <c r="E40" s="2">
        <f>ROUND(+'X-Ray'!F35,0)</f>
        <v>99827</v>
      </c>
      <c r="F40" s="7">
        <f t="shared" si="0"/>
        <v>0.09</v>
      </c>
      <c r="G40" s="2">
        <f>ROUND(+'X-Ray'!O135,0)</f>
        <v>17088</v>
      </c>
      <c r="H40" s="2">
        <f>ROUND(+'X-Ray'!F135,0)</f>
        <v>96702</v>
      </c>
      <c r="I40" s="7">
        <f t="shared" si="1"/>
        <v>0.18</v>
      </c>
      <c r="J40" s="7"/>
      <c r="K40" s="8">
        <f t="shared" si="2"/>
        <v>1</v>
      </c>
    </row>
    <row r="41" spans="2:11" ht="12">
      <c r="B41">
        <f>+'X-Ray'!A36</f>
        <v>96</v>
      </c>
      <c r="C41" t="str">
        <f>+'X-Ray'!B36</f>
        <v>SKYLINE HOSPITAL</v>
      </c>
      <c r="D41" s="2">
        <f>ROUND(+'X-Ray'!O36,0)</f>
        <v>12460</v>
      </c>
      <c r="E41" s="2">
        <f>ROUND(+'X-Ray'!F36,0)</f>
        <v>24042</v>
      </c>
      <c r="F41" s="7">
        <f t="shared" si="0"/>
        <v>0.52</v>
      </c>
      <c r="G41" s="2">
        <f>ROUND(+'X-Ray'!O136,0)</f>
        <v>7088</v>
      </c>
      <c r="H41" s="2">
        <f>ROUND(+'X-Ray'!F136,0)</f>
        <v>26740</v>
      </c>
      <c r="I41" s="7">
        <f t="shared" si="1"/>
        <v>0.27</v>
      </c>
      <c r="J41" s="7"/>
      <c r="K41" s="8">
        <f t="shared" si="2"/>
        <v>-0.4808</v>
      </c>
    </row>
    <row r="42" spans="2:11" ht="12">
      <c r="B42">
        <f>+'X-Ray'!A37</f>
        <v>102</v>
      </c>
      <c r="C42" t="str">
        <f>+'X-Ray'!B37</f>
        <v>YAKIMA REGIONAL MEDICAL AND CARDIAC CENTER</v>
      </c>
      <c r="D42" s="2">
        <f>ROUND(+'X-Ray'!O37,0)</f>
        <v>292791</v>
      </c>
      <c r="E42" s="2">
        <f>ROUND(+'X-Ray'!F37,0)</f>
        <v>28858</v>
      </c>
      <c r="F42" s="7">
        <f t="shared" si="0"/>
        <v>10.15</v>
      </c>
      <c r="G42" s="2">
        <f>ROUND(+'X-Ray'!O137,0)</f>
        <v>229801</v>
      </c>
      <c r="H42" s="2">
        <f>ROUND(+'X-Ray'!F137,0)</f>
        <v>25524</v>
      </c>
      <c r="I42" s="7">
        <f t="shared" si="1"/>
        <v>9</v>
      </c>
      <c r="J42" s="7"/>
      <c r="K42" s="8">
        <f t="shared" si="2"/>
        <v>-0.1133</v>
      </c>
    </row>
    <row r="43" spans="2:11" ht="12">
      <c r="B43">
        <f>+'X-Ray'!A38</f>
        <v>104</v>
      </c>
      <c r="C43" t="str">
        <f>+'X-Ray'!B38</f>
        <v>VALLEY GENERAL HOSPITAL</v>
      </c>
      <c r="D43" s="2">
        <f>ROUND(+'X-Ray'!O38,0)</f>
        <v>3888</v>
      </c>
      <c r="E43" s="2">
        <f>ROUND(+'X-Ray'!F38,0)</f>
        <v>32503</v>
      </c>
      <c r="F43" s="7">
        <f t="shared" si="0"/>
        <v>0.12</v>
      </c>
      <c r="G43" s="2">
        <f>ROUND(+'X-Ray'!O138,0)</f>
        <v>3375</v>
      </c>
      <c r="H43" s="2">
        <f>ROUND(+'X-Ray'!F138,0)</f>
        <v>27242</v>
      </c>
      <c r="I43" s="7">
        <f t="shared" si="1"/>
        <v>0.12</v>
      </c>
      <c r="J43" s="7"/>
      <c r="K43" s="8">
        <f t="shared" si="2"/>
        <v>0</v>
      </c>
    </row>
    <row r="44" spans="2:11" ht="12">
      <c r="B44">
        <f>+'X-Ray'!A39</f>
        <v>106</v>
      </c>
      <c r="C44" t="str">
        <f>+'X-Ray'!B39</f>
        <v>CASCADE VALLEY HOSPITAL</v>
      </c>
      <c r="D44" s="2">
        <f>ROUND(+'X-Ray'!O39,0)</f>
        <v>14774</v>
      </c>
      <c r="E44" s="2">
        <f>ROUND(+'X-Ray'!F39,0)</f>
        <v>174982</v>
      </c>
      <c r="F44" s="7">
        <f t="shared" si="0"/>
        <v>0.08</v>
      </c>
      <c r="G44" s="2">
        <f>ROUND(+'X-Ray'!O139,0)</f>
        <v>4172</v>
      </c>
      <c r="H44" s="2">
        <f>ROUND(+'X-Ray'!F139,0)</f>
        <v>183750</v>
      </c>
      <c r="I44" s="7">
        <f t="shared" si="1"/>
        <v>0.02</v>
      </c>
      <c r="J44" s="7"/>
      <c r="K44" s="8">
        <f t="shared" si="2"/>
        <v>-0.75</v>
      </c>
    </row>
    <row r="45" spans="2:11" ht="12">
      <c r="B45">
        <f>+'X-Ray'!A40</f>
        <v>107</v>
      </c>
      <c r="C45" t="str">
        <f>+'X-Ray'!B40</f>
        <v>NORTH VALLEY HOSPITAL</v>
      </c>
      <c r="D45" s="2">
        <f>ROUND(+'X-Ray'!O40,0)</f>
        <v>139175</v>
      </c>
      <c r="E45" s="2">
        <f>ROUND(+'X-Ray'!F40,0)</f>
        <v>16833</v>
      </c>
      <c r="F45" s="7">
        <f t="shared" si="0"/>
        <v>8.27</v>
      </c>
      <c r="G45" s="2">
        <f>ROUND(+'X-Ray'!O140,0)</f>
        <v>3466</v>
      </c>
      <c r="H45" s="2">
        <f>ROUND(+'X-Ray'!F140,0)</f>
        <v>17739</v>
      </c>
      <c r="I45" s="7">
        <f t="shared" si="1"/>
        <v>0.2</v>
      </c>
      <c r="J45" s="7"/>
      <c r="K45" s="8">
        <f t="shared" si="2"/>
        <v>-0.9758</v>
      </c>
    </row>
    <row r="46" spans="2:11" ht="12">
      <c r="B46">
        <f>+'X-Ray'!A41</f>
        <v>108</v>
      </c>
      <c r="C46" t="str">
        <f>+'X-Ray'!B41</f>
        <v>TRI-STATE MEMORIAL HOSPITAL</v>
      </c>
      <c r="D46" s="2">
        <f>ROUND(+'X-Ray'!O41,0)</f>
        <v>29394</v>
      </c>
      <c r="E46" s="2">
        <f>ROUND(+'X-Ray'!F41,0)</f>
        <v>203641</v>
      </c>
      <c r="F46" s="7">
        <f t="shared" si="0"/>
        <v>0.14</v>
      </c>
      <c r="G46" s="2">
        <f>ROUND(+'X-Ray'!O141,0)</f>
        <v>0</v>
      </c>
      <c r="H46" s="2">
        <f>ROUND(+'X-Ray'!F141,0)</f>
        <v>0</v>
      </c>
      <c r="I46" s="7">
        <f t="shared" si="1"/>
      </c>
      <c r="J46" s="7"/>
      <c r="K46" s="8">
        <f t="shared" si="2"/>
      </c>
    </row>
    <row r="47" spans="2:11" ht="12">
      <c r="B47">
        <f>+'X-Ray'!A42</f>
        <v>111</v>
      </c>
      <c r="C47" t="str">
        <f>+'X-Ray'!B42</f>
        <v>EAST ADAMS RURAL HOSPITAL</v>
      </c>
      <c r="D47" s="2">
        <f>ROUND(+'X-Ray'!O42,0)</f>
        <v>7019</v>
      </c>
      <c r="E47" s="2">
        <f>ROUND(+'X-Ray'!F42,0)</f>
        <v>10895</v>
      </c>
      <c r="F47" s="7">
        <f t="shared" si="0"/>
        <v>0.64</v>
      </c>
      <c r="G47" s="2">
        <f>ROUND(+'X-Ray'!O142,0)</f>
        <v>20888</v>
      </c>
      <c r="H47" s="2">
        <f>ROUND(+'X-Ray'!F142,0)</f>
        <v>10604</v>
      </c>
      <c r="I47" s="7">
        <f t="shared" si="1"/>
        <v>1.97</v>
      </c>
      <c r="J47" s="7"/>
      <c r="K47" s="8">
        <f t="shared" si="2"/>
        <v>2.0781</v>
      </c>
    </row>
    <row r="48" spans="2:11" ht="12">
      <c r="B48">
        <f>+'X-Ray'!A43</f>
        <v>125</v>
      </c>
      <c r="C48" t="str">
        <f>+'X-Ray'!B43</f>
        <v>OTHELLO COMMUNITY HOSPITAL</v>
      </c>
      <c r="D48" s="2">
        <f>ROUND(+'X-Ray'!O43,0)</f>
        <v>6042</v>
      </c>
      <c r="E48" s="2">
        <f>ROUND(+'X-Ray'!F43,0)</f>
        <v>18612</v>
      </c>
      <c r="F48" s="7">
        <f t="shared" si="0"/>
        <v>0.32</v>
      </c>
      <c r="G48" s="2">
        <f>ROUND(+'X-Ray'!O143,0)</f>
        <v>1381</v>
      </c>
      <c r="H48" s="2">
        <f>ROUND(+'X-Ray'!F143,0)</f>
        <v>32171</v>
      </c>
      <c r="I48" s="7">
        <f t="shared" si="1"/>
        <v>0.04</v>
      </c>
      <c r="J48" s="7"/>
      <c r="K48" s="8">
        <f t="shared" si="2"/>
        <v>-0.875</v>
      </c>
    </row>
    <row r="49" spans="2:11" ht="12">
      <c r="B49">
        <f>+'X-Ray'!A44</f>
        <v>126</v>
      </c>
      <c r="C49" t="str">
        <f>+'X-Ray'!B44</f>
        <v>HIGHLINE MEDICAL CENTER</v>
      </c>
      <c r="D49" s="2">
        <f>ROUND(+'X-Ray'!O44,0)</f>
        <v>15036</v>
      </c>
      <c r="E49" s="2">
        <f>ROUND(+'X-Ray'!F44,0)</f>
        <v>84396</v>
      </c>
      <c r="F49" s="7">
        <f t="shared" si="0"/>
        <v>0.18</v>
      </c>
      <c r="G49" s="2">
        <f>ROUND(+'X-Ray'!O144,0)</f>
        <v>13301</v>
      </c>
      <c r="H49" s="2">
        <f>ROUND(+'X-Ray'!F144,0)</f>
        <v>85087</v>
      </c>
      <c r="I49" s="7">
        <f t="shared" si="1"/>
        <v>0.16</v>
      </c>
      <c r="J49" s="7"/>
      <c r="K49" s="8">
        <f t="shared" si="2"/>
        <v>-0.1111</v>
      </c>
    </row>
    <row r="50" spans="2:11" ht="12">
      <c r="B50">
        <f>+'X-Ray'!A45</f>
        <v>128</v>
      </c>
      <c r="C50" t="str">
        <f>+'X-Ray'!B45</f>
        <v>UNIVERSITY OF WASHINGTON MEDICAL CENTER</v>
      </c>
      <c r="D50" s="2">
        <f>ROUND(+'X-Ray'!O45,0)</f>
        <v>87993</v>
      </c>
      <c r="E50" s="2">
        <f>ROUND(+'X-Ray'!F45,0)</f>
        <v>415587</v>
      </c>
      <c r="F50" s="7">
        <f t="shared" si="0"/>
        <v>0.21</v>
      </c>
      <c r="G50" s="2">
        <f>ROUND(+'X-Ray'!O145,0)</f>
        <v>88033</v>
      </c>
      <c r="H50" s="2">
        <f>ROUND(+'X-Ray'!F145,0)</f>
        <v>372553</v>
      </c>
      <c r="I50" s="7">
        <f t="shared" si="1"/>
        <v>0.24</v>
      </c>
      <c r="J50" s="7"/>
      <c r="K50" s="8">
        <f t="shared" si="2"/>
        <v>0.1429</v>
      </c>
    </row>
    <row r="51" spans="2:11" ht="12">
      <c r="B51">
        <f>+'X-Ray'!A46</f>
        <v>129</v>
      </c>
      <c r="C51" t="str">
        <f>+'X-Ray'!B46</f>
        <v>QUINCY VALLEY MEDICAL CENTER</v>
      </c>
      <c r="D51" s="2">
        <f>ROUND(+'X-Ray'!O46,0)</f>
        <v>928</v>
      </c>
      <c r="E51" s="2">
        <f>ROUND(+'X-Ray'!F46,0)</f>
        <v>3800</v>
      </c>
      <c r="F51" s="7">
        <f t="shared" si="0"/>
        <v>0.24</v>
      </c>
      <c r="G51" s="2">
        <f>ROUND(+'X-Ray'!O146,0)</f>
        <v>630</v>
      </c>
      <c r="H51" s="2">
        <f>ROUND(+'X-Ray'!F146,0)</f>
        <v>3682</v>
      </c>
      <c r="I51" s="7">
        <f t="shared" si="1"/>
        <v>0.17</v>
      </c>
      <c r="J51" s="7"/>
      <c r="K51" s="8">
        <f t="shared" si="2"/>
        <v>-0.2917</v>
      </c>
    </row>
    <row r="52" spans="2:11" ht="12">
      <c r="B52">
        <f>+'X-Ray'!A47</f>
        <v>130</v>
      </c>
      <c r="C52" t="str">
        <f>+'X-Ray'!B47</f>
        <v>NORTHWEST HOSPITAL &amp; MEDICAL CENTER</v>
      </c>
      <c r="D52" s="2">
        <f>ROUND(+'X-Ray'!O47,0)</f>
        <v>87477</v>
      </c>
      <c r="E52" s="2">
        <f>ROUND(+'X-Ray'!F47,0)</f>
        <v>92514</v>
      </c>
      <c r="F52" s="7">
        <f t="shared" si="0"/>
        <v>0.95</v>
      </c>
      <c r="G52" s="2">
        <f>ROUND(+'X-Ray'!O147,0)</f>
        <v>51133</v>
      </c>
      <c r="H52" s="2">
        <f>ROUND(+'X-Ray'!F147,0)</f>
        <v>92270</v>
      </c>
      <c r="I52" s="7">
        <f t="shared" si="1"/>
        <v>0.55</v>
      </c>
      <c r="J52" s="7"/>
      <c r="K52" s="8">
        <f t="shared" si="2"/>
        <v>-0.4211</v>
      </c>
    </row>
    <row r="53" spans="2:11" ht="12">
      <c r="B53">
        <f>+'X-Ray'!A48</f>
        <v>131</v>
      </c>
      <c r="C53" t="str">
        <f>+'X-Ray'!B48</f>
        <v>OVERLAKE HOSPITAL MEDICAL CENTER</v>
      </c>
      <c r="D53" s="2">
        <f>ROUND(+'X-Ray'!O48,0)</f>
        <v>14215</v>
      </c>
      <c r="E53" s="2">
        <f>ROUND(+'X-Ray'!F48,0)</f>
        <v>124916</v>
      </c>
      <c r="F53" s="7">
        <f t="shared" si="0"/>
        <v>0.11</v>
      </c>
      <c r="G53" s="2">
        <f>ROUND(+'X-Ray'!O148,0)</f>
        <v>17947</v>
      </c>
      <c r="H53" s="2">
        <f>ROUND(+'X-Ray'!F148,0)</f>
        <v>135985</v>
      </c>
      <c r="I53" s="7">
        <f t="shared" si="1"/>
        <v>0.13</v>
      </c>
      <c r="J53" s="7"/>
      <c r="K53" s="8">
        <f t="shared" si="2"/>
        <v>0.1818</v>
      </c>
    </row>
    <row r="54" spans="2:11" ht="12">
      <c r="B54">
        <f>+'X-Ray'!A49</f>
        <v>132</v>
      </c>
      <c r="C54" t="str">
        <f>+'X-Ray'!B49</f>
        <v>SAINT CLARE HOSPITAL</v>
      </c>
      <c r="D54" s="2">
        <f>ROUND(+'X-Ray'!O49,0)</f>
        <v>13876</v>
      </c>
      <c r="E54" s="2">
        <f>ROUND(+'X-Ray'!F49,0)</f>
        <v>123352</v>
      </c>
      <c r="F54" s="7">
        <f t="shared" si="0"/>
        <v>0.11</v>
      </c>
      <c r="G54" s="2">
        <f>ROUND(+'X-Ray'!O149,0)</f>
        <v>13848</v>
      </c>
      <c r="H54" s="2">
        <f>ROUND(+'X-Ray'!F149,0)</f>
        <v>153341</v>
      </c>
      <c r="I54" s="7">
        <f t="shared" si="1"/>
        <v>0.09</v>
      </c>
      <c r="J54" s="7"/>
      <c r="K54" s="8">
        <f t="shared" si="2"/>
        <v>-0.1818</v>
      </c>
    </row>
    <row r="55" spans="2:11" ht="12">
      <c r="B55">
        <f>+'X-Ray'!A50</f>
        <v>134</v>
      </c>
      <c r="C55" t="str">
        <f>+'X-Ray'!B50</f>
        <v>ISLAND HOSPITAL</v>
      </c>
      <c r="D55" s="2">
        <f>ROUND(+'X-Ray'!O50,0)</f>
        <v>10505</v>
      </c>
      <c r="E55" s="2">
        <f>ROUND(+'X-Ray'!F50,0)</f>
        <v>34805</v>
      </c>
      <c r="F55" s="7">
        <f t="shared" si="0"/>
        <v>0.3</v>
      </c>
      <c r="G55" s="2">
        <f>ROUND(+'X-Ray'!O150,0)</f>
        <v>14094</v>
      </c>
      <c r="H55" s="2">
        <f>ROUND(+'X-Ray'!F150,0)</f>
        <v>33646</v>
      </c>
      <c r="I55" s="7">
        <f t="shared" si="1"/>
        <v>0.42</v>
      </c>
      <c r="J55" s="7"/>
      <c r="K55" s="8">
        <f t="shared" si="2"/>
        <v>0.4</v>
      </c>
    </row>
    <row r="56" spans="2:11" ht="12">
      <c r="B56">
        <f>+'X-Ray'!A51</f>
        <v>137</v>
      </c>
      <c r="C56" t="str">
        <f>+'X-Ray'!B51</f>
        <v>LINCOLN HOSPITAL</v>
      </c>
      <c r="D56" s="2">
        <f>ROUND(+'X-Ray'!O51,0)</f>
        <v>2977</v>
      </c>
      <c r="E56" s="2">
        <f>ROUND(+'X-Ray'!F51,0)</f>
        <v>2503</v>
      </c>
      <c r="F56" s="7">
        <f t="shared" si="0"/>
        <v>1.19</v>
      </c>
      <c r="G56" s="2">
        <f>ROUND(+'X-Ray'!O151,0)</f>
        <v>6154</v>
      </c>
      <c r="H56" s="2">
        <f>ROUND(+'X-Ray'!F151,0)</f>
        <v>0</v>
      </c>
      <c r="I56" s="7">
        <f t="shared" si="1"/>
      </c>
      <c r="J56" s="7"/>
      <c r="K56" s="8">
        <f t="shared" si="2"/>
      </c>
    </row>
    <row r="57" spans="2:11" ht="12">
      <c r="B57">
        <f>+'X-Ray'!A52</f>
        <v>138</v>
      </c>
      <c r="C57" t="str">
        <f>+'X-Ray'!B52</f>
        <v>SWEDISH EDMONDS</v>
      </c>
      <c r="D57" s="2">
        <f>ROUND(+'X-Ray'!O52,0)</f>
        <v>403389</v>
      </c>
      <c r="E57" s="2">
        <f>ROUND(+'X-Ray'!F52,0)</f>
        <v>31286</v>
      </c>
      <c r="F57" s="7">
        <f t="shared" si="0"/>
        <v>12.89</v>
      </c>
      <c r="G57" s="2">
        <f>ROUND(+'X-Ray'!O152,0)</f>
        <v>39352</v>
      </c>
      <c r="H57" s="2">
        <f>ROUND(+'X-Ray'!F152,0)</f>
        <v>84457</v>
      </c>
      <c r="I57" s="7">
        <f t="shared" si="1"/>
        <v>0.47</v>
      </c>
      <c r="J57" s="7"/>
      <c r="K57" s="8">
        <f t="shared" si="2"/>
        <v>-0.9635</v>
      </c>
    </row>
    <row r="58" spans="2:11" ht="12">
      <c r="B58">
        <f>+'X-Ray'!A53</f>
        <v>139</v>
      </c>
      <c r="C58" t="str">
        <f>+'X-Ray'!B53</f>
        <v>PROVIDENCE HOLY FAMILY HOSPITAL</v>
      </c>
      <c r="D58" s="2">
        <f>ROUND(+'X-Ray'!O53,0)</f>
        <v>7195</v>
      </c>
      <c r="E58" s="2">
        <f>ROUND(+'X-Ray'!F53,0)</f>
        <v>220395</v>
      </c>
      <c r="F58" s="7">
        <f t="shared" si="0"/>
        <v>0.03</v>
      </c>
      <c r="G58" s="2">
        <f>ROUND(+'X-Ray'!O153,0)</f>
        <v>609</v>
      </c>
      <c r="H58" s="2">
        <f>ROUND(+'X-Ray'!F153,0)</f>
        <v>228795</v>
      </c>
      <c r="I58" s="7">
        <f t="shared" si="1"/>
        <v>0</v>
      </c>
      <c r="J58" s="7"/>
      <c r="K58" s="8">
        <f t="shared" si="2"/>
        <v>-1</v>
      </c>
    </row>
    <row r="59" spans="2:11" ht="12">
      <c r="B59">
        <f>+'X-Ray'!A54</f>
        <v>140</v>
      </c>
      <c r="C59" t="str">
        <f>+'X-Ray'!B54</f>
        <v>KITTITAS VALLEY HOSPITAL</v>
      </c>
      <c r="D59" s="2">
        <f>ROUND(+'X-Ray'!O54,0)</f>
        <v>1532</v>
      </c>
      <c r="E59" s="2">
        <f>ROUND(+'X-Ray'!F54,0)</f>
        <v>232151</v>
      </c>
      <c r="F59" s="7">
        <f t="shared" si="0"/>
        <v>0.01</v>
      </c>
      <c r="G59" s="2">
        <f>ROUND(+'X-Ray'!O154,0)</f>
        <v>5249</v>
      </c>
      <c r="H59" s="2">
        <f>ROUND(+'X-Ray'!F154,0)</f>
        <v>252532</v>
      </c>
      <c r="I59" s="7">
        <f t="shared" si="1"/>
        <v>0.02</v>
      </c>
      <c r="J59" s="7"/>
      <c r="K59" s="8">
        <f t="shared" si="2"/>
        <v>1</v>
      </c>
    </row>
    <row r="60" spans="2:11" ht="12">
      <c r="B60">
        <f>+'X-Ray'!A55</f>
        <v>141</v>
      </c>
      <c r="C60" t="str">
        <f>+'X-Ray'!B55</f>
        <v>DAYTON GENERAL HOSPITAL</v>
      </c>
      <c r="D60" s="2">
        <f>ROUND(+'X-Ray'!O55,0)</f>
        <v>1290</v>
      </c>
      <c r="E60" s="2">
        <f>ROUND(+'X-Ray'!F55,0)</f>
        <v>2636</v>
      </c>
      <c r="F60" s="7">
        <f t="shared" si="0"/>
        <v>0.49</v>
      </c>
      <c r="G60" s="2">
        <f>ROUND(+'X-Ray'!O155,0)</f>
        <v>0</v>
      </c>
      <c r="H60" s="2">
        <f>ROUND(+'X-Ray'!F155,0)</f>
        <v>0</v>
      </c>
      <c r="I60" s="7">
        <f t="shared" si="1"/>
      </c>
      <c r="J60" s="7"/>
      <c r="K60" s="8">
        <f t="shared" si="2"/>
      </c>
    </row>
    <row r="61" spans="2:11" ht="12">
      <c r="B61">
        <f>+'X-Ray'!A56</f>
        <v>142</v>
      </c>
      <c r="C61" t="str">
        <f>+'X-Ray'!B56</f>
        <v>HARRISON MEDICAL CENTER</v>
      </c>
      <c r="D61" s="2">
        <f>ROUND(+'X-Ray'!O56,0)</f>
        <v>58245</v>
      </c>
      <c r="E61" s="2">
        <f>ROUND(+'X-Ray'!F56,0)</f>
        <v>20667081</v>
      </c>
      <c r="F61" s="7">
        <f t="shared" si="0"/>
        <v>0</v>
      </c>
      <c r="G61" s="2">
        <f>ROUND(+'X-Ray'!O156,0)</f>
        <v>40944</v>
      </c>
      <c r="H61" s="2">
        <f>ROUND(+'X-Ray'!F156,0)</f>
        <v>22551095</v>
      </c>
      <c r="I61" s="7">
        <f t="shared" si="1"/>
        <v>0</v>
      </c>
      <c r="J61" s="7"/>
      <c r="K61" s="8" t="e">
        <f t="shared" si="2"/>
        <v>#DIV/0!</v>
      </c>
    </row>
    <row r="62" spans="2:11" ht="12">
      <c r="B62">
        <f>+'X-Ray'!A57</f>
        <v>145</v>
      </c>
      <c r="C62" t="str">
        <f>+'X-Ray'!B57</f>
        <v>PEACEHEALTH SAINT JOSEPH HOSPITAL</v>
      </c>
      <c r="D62" s="2">
        <f>ROUND(+'X-Ray'!O57,0)</f>
        <v>45187</v>
      </c>
      <c r="E62" s="2">
        <f>ROUND(+'X-Ray'!F57,0)</f>
        <v>272802</v>
      </c>
      <c r="F62" s="7">
        <f t="shared" si="0"/>
        <v>0.17</v>
      </c>
      <c r="G62" s="2">
        <f>ROUND(+'X-Ray'!O157,0)</f>
        <v>43210</v>
      </c>
      <c r="H62" s="2">
        <f>ROUND(+'X-Ray'!F157,0)</f>
        <v>258229</v>
      </c>
      <c r="I62" s="7">
        <f t="shared" si="1"/>
        <v>0.17</v>
      </c>
      <c r="J62" s="7"/>
      <c r="K62" s="8">
        <f t="shared" si="2"/>
        <v>0</v>
      </c>
    </row>
    <row r="63" spans="2:11" ht="12">
      <c r="B63">
        <f>+'X-Ray'!A58</f>
        <v>147</v>
      </c>
      <c r="C63" t="str">
        <f>+'X-Ray'!B58</f>
        <v>MID VALLEY HOSPITAL</v>
      </c>
      <c r="D63" s="2">
        <f>ROUND(+'X-Ray'!O58,0)</f>
        <v>4701</v>
      </c>
      <c r="E63" s="2">
        <f>ROUND(+'X-Ray'!F58,0)</f>
        <v>145223</v>
      </c>
      <c r="F63" s="7">
        <f t="shared" si="0"/>
        <v>0.03</v>
      </c>
      <c r="G63" s="2">
        <f>ROUND(+'X-Ray'!O158,0)</f>
        <v>127</v>
      </c>
      <c r="H63" s="2">
        <f>ROUND(+'X-Ray'!F158,0)</f>
        <v>22454</v>
      </c>
      <c r="I63" s="7">
        <f t="shared" si="1"/>
        <v>0.01</v>
      </c>
      <c r="J63" s="7"/>
      <c r="K63" s="8">
        <f t="shared" si="2"/>
        <v>-0.6667</v>
      </c>
    </row>
    <row r="64" spans="2:11" ht="12">
      <c r="B64">
        <f>+'X-Ray'!A59</f>
        <v>148</v>
      </c>
      <c r="C64" t="str">
        <f>+'X-Ray'!B59</f>
        <v>KINDRED HOSPITAL - SEATTLE</v>
      </c>
      <c r="D64" s="2">
        <f>ROUND(+'X-Ray'!O59,0)</f>
        <v>664</v>
      </c>
      <c r="E64" s="2">
        <f>ROUND(+'X-Ray'!F59,0)</f>
        <v>1548</v>
      </c>
      <c r="F64" s="7">
        <f t="shared" si="0"/>
        <v>0.43</v>
      </c>
      <c r="G64" s="2">
        <f>ROUND(+'X-Ray'!O159,0)</f>
        <v>5024</v>
      </c>
      <c r="H64" s="2">
        <f>ROUND(+'X-Ray'!F159,0)</f>
        <v>1695</v>
      </c>
      <c r="I64" s="7">
        <f t="shared" si="1"/>
        <v>2.96</v>
      </c>
      <c r="J64" s="7"/>
      <c r="K64" s="8">
        <f t="shared" si="2"/>
        <v>5.8837</v>
      </c>
    </row>
    <row r="65" spans="2:11" ht="12">
      <c r="B65">
        <f>+'X-Ray'!A60</f>
        <v>150</v>
      </c>
      <c r="C65" t="str">
        <f>+'X-Ray'!B60</f>
        <v>COULEE COMMUNITY HOSPITAL</v>
      </c>
      <c r="D65" s="2">
        <f>ROUND(+'X-Ray'!O60,0)</f>
        <v>5572</v>
      </c>
      <c r="E65" s="2">
        <f>ROUND(+'X-Ray'!F60,0)</f>
        <v>5233</v>
      </c>
      <c r="F65" s="7">
        <f t="shared" si="0"/>
        <v>1.06</v>
      </c>
      <c r="G65" s="2">
        <f>ROUND(+'X-Ray'!O160,0)</f>
        <v>16855</v>
      </c>
      <c r="H65" s="2">
        <f>ROUND(+'X-Ray'!F160,0)</f>
        <v>5283</v>
      </c>
      <c r="I65" s="7">
        <f t="shared" si="1"/>
        <v>3.19</v>
      </c>
      <c r="J65" s="7"/>
      <c r="K65" s="8">
        <f t="shared" si="2"/>
        <v>2.0094</v>
      </c>
    </row>
    <row r="66" spans="2:11" ht="12">
      <c r="B66">
        <f>+'X-Ray'!A61</f>
        <v>152</v>
      </c>
      <c r="C66" t="str">
        <f>+'X-Ray'!B61</f>
        <v>MASON GENERAL HOSPITAL</v>
      </c>
      <c r="D66" s="2">
        <f>ROUND(+'X-Ray'!O61,0)</f>
        <v>11052</v>
      </c>
      <c r="E66" s="2">
        <f>ROUND(+'X-Ray'!F61,0)</f>
        <v>26286</v>
      </c>
      <c r="F66" s="7">
        <f t="shared" si="0"/>
        <v>0.42</v>
      </c>
      <c r="G66" s="2">
        <f>ROUND(+'X-Ray'!O161,0)</f>
        <v>7136</v>
      </c>
      <c r="H66" s="2">
        <f>ROUND(+'X-Ray'!F161,0)</f>
        <v>23168</v>
      </c>
      <c r="I66" s="7">
        <f t="shared" si="1"/>
        <v>0.31</v>
      </c>
      <c r="J66" s="7"/>
      <c r="K66" s="8">
        <f t="shared" si="2"/>
        <v>-0.2619</v>
      </c>
    </row>
    <row r="67" spans="2:11" ht="12">
      <c r="B67">
        <f>+'X-Ray'!A62</f>
        <v>153</v>
      </c>
      <c r="C67" t="str">
        <f>+'X-Ray'!B62</f>
        <v>WHITMAN HOSPITAL AND MEDICAL CENTER</v>
      </c>
      <c r="D67" s="2">
        <f>ROUND(+'X-Ray'!O62,0)</f>
        <v>2781</v>
      </c>
      <c r="E67" s="2">
        <f>ROUND(+'X-Ray'!F62,0)</f>
        <v>35397</v>
      </c>
      <c r="F67" s="7">
        <f t="shared" si="0"/>
        <v>0.08</v>
      </c>
      <c r="G67" s="2">
        <f>ROUND(+'X-Ray'!O162,0)</f>
        <v>778</v>
      </c>
      <c r="H67" s="2">
        <f>ROUND(+'X-Ray'!F162,0)</f>
        <v>38725</v>
      </c>
      <c r="I67" s="7">
        <f t="shared" si="1"/>
        <v>0.02</v>
      </c>
      <c r="J67" s="7"/>
      <c r="K67" s="8">
        <f t="shared" si="2"/>
        <v>-0.75</v>
      </c>
    </row>
    <row r="68" spans="2:11" ht="12">
      <c r="B68">
        <f>+'X-Ray'!A63</f>
        <v>155</v>
      </c>
      <c r="C68" t="str">
        <f>+'X-Ray'!B63</f>
        <v>VALLEY MEDICAL CENTER</v>
      </c>
      <c r="D68" s="2">
        <f>ROUND(+'X-Ray'!O63,0)</f>
        <v>72322</v>
      </c>
      <c r="E68" s="2">
        <f>ROUND(+'X-Ray'!F63,0)</f>
        <v>258435</v>
      </c>
      <c r="F68" s="7">
        <f t="shared" si="0"/>
        <v>0.28</v>
      </c>
      <c r="G68" s="2">
        <f>ROUND(+'X-Ray'!O163,0)</f>
        <v>44970</v>
      </c>
      <c r="H68" s="2">
        <f>ROUND(+'X-Ray'!F163,0)</f>
        <v>261775</v>
      </c>
      <c r="I68" s="7">
        <f t="shared" si="1"/>
        <v>0.17</v>
      </c>
      <c r="J68" s="7"/>
      <c r="K68" s="8">
        <f t="shared" si="2"/>
        <v>-0.3929</v>
      </c>
    </row>
    <row r="69" spans="2:11" ht="12">
      <c r="B69">
        <f>+'X-Ray'!A64</f>
        <v>156</v>
      </c>
      <c r="C69" t="str">
        <f>+'X-Ray'!B64</f>
        <v>WHIDBEY GENERAL HOSPITAL</v>
      </c>
      <c r="D69" s="2">
        <f>ROUND(+'X-Ray'!O64,0)</f>
        <v>29706</v>
      </c>
      <c r="E69" s="2">
        <f>ROUND(+'X-Ray'!F64,0)</f>
        <v>23502</v>
      </c>
      <c r="F69" s="7">
        <f t="shared" si="0"/>
        <v>1.26</v>
      </c>
      <c r="G69" s="2">
        <f>ROUND(+'X-Ray'!O164,0)</f>
        <v>10252</v>
      </c>
      <c r="H69" s="2">
        <f>ROUND(+'X-Ray'!F164,0)</f>
        <v>23981</v>
      </c>
      <c r="I69" s="7">
        <f t="shared" si="1"/>
        <v>0.43</v>
      </c>
      <c r="J69" s="7"/>
      <c r="K69" s="8">
        <f t="shared" si="2"/>
        <v>-0.6587</v>
      </c>
    </row>
    <row r="70" spans="2:11" ht="12">
      <c r="B70">
        <f>+'X-Ray'!A65</f>
        <v>157</v>
      </c>
      <c r="C70" t="str">
        <f>+'X-Ray'!B65</f>
        <v>SAINT LUKES REHABILIATION INSTITUTE</v>
      </c>
      <c r="D70" s="2">
        <f>ROUND(+'X-Ray'!O65,0)</f>
        <v>0</v>
      </c>
      <c r="E70" s="2">
        <f>ROUND(+'X-Ray'!F65,0)</f>
        <v>0</v>
      </c>
      <c r="F70" s="7">
        <f t="shared" si="0"/>
      </c>
      <c r="G70" s="2">
        <f>ROUND(+'X-Ray'!O165,0)</f>
        <v>0</v>
      </c>
      <c r="H70" s="2">
        <f>ROUND(+'X-Ray'!F165,0)</f>
        <v>0</v>
      </c>
      <c r="I70" s="7">
        <f t="shared" si="1"/>
      </c>
      <c r="J70" s="7"/>
      <c r="K70" s="8">
        <f t="shared" si="2"/>
      </c>
    </row>
    <row r="71" spans="2:11" ht="12">
      <c r="B71">
        <f>+'X-Ray'!A66</f>
        <v>158</v>
      </c>
      <c r="C71" t="str">
        <f>+'X-Ray'!B66</f>
        <v>CASCADE MEDICAL CENTER</v>
      </c>
      <c r="D71" s="2">
        <f>ROUND(+'X-Ray'!O66,0)</f>
        <v>27925</v>
      </c>
      <c r="E71" s="2">
        <f>ROUND(+'X-Ray'!F66,0)</f>
        <v>2814</v>
      </c>
      <c r="F71" s="7">
        <f t="shared" si="0"/>
        <v>9.92</v>
      </c>
      <c r="G71" s="2">
        <f>ROUND(+'X-Ray'!O166,0)</f>
        <v>19140</v>
      </c>
      <c r="H71" s="2">
        <f>ROUND(+'X-Ray'!F166,0)</f>
        <v>2974</v>
      </c>
      <c r="I71" s="7">
        <f t="shared" si="1"/>
        <v>6.44</v>
      </c>
      <c r="J71" s="7"/>
      <c r="K71" s="8">
        <f t="shared" si="2"/>
        <v>-0.3508</v>
      </c>
    </row>
    <row r="72" spans="2:11" ht="12">
      <c r="B72">
        <f>+'X-Ray'!A67</f>
        <v>159</v>
      </c>
      <c r="C72" t="str">
        <f>+'X-Ray'!B67</f>
        <v>PROVIDENCE SAINT PETER HOSPITAL</v>
      </c>
      <c r="D72" s="2">
        <f>ROUND(+'X-Ray'!O67,0)</f>
        <v>64752</v>
      </c>
      <c r="E72" s="2">
        <f>ROUND(+'X-Ray'!F67,0)</f>
        <v>572595</v>
      </c>
      <c r="F72" s="7">
        <f t="shared" si="0"/>
        <v>0.11</v>
      </c>
      <c r="G72" s="2">
        <f>ROUND(+'X-Ray'!O167,0)</f>
        <v>23493</v>
      </c>
      <c r="H72" s="2">
        <f>ROUND(+'X-Ray'!F167,0)</f>
        <v>137639</v>
      </c>
      <c r="I72" s="7">
        <f t="shared" si="1"/>
        <v>0.17</v>
      </c>
      <c r="J72" s="7"/>
      <c r="K72" s="8">
        <f t="shared" si="2"/>
        <v>0.5455</v>
      </c>
    </row>
    <row r="73" spans="2:11" ht="12">
      <c r="B73">
        <f>+'X-Ray'!A68</f>
        <v>161</v>
      </c>
      <c r="C73" t="str">
        <f>+'X-Ray'!B68</f>
        <v>KADLEC REGIONAL MEDICAL CENTER</v>
      </c>
      <c r="D73" s="2">
        <f>ROUND(+'X-Ray'!O68,0)</f>
        <v>83109</v>
      </c>
      <c r="E73" s="2">
        <f>ROUND(+'X-Ray'!F68,0)</f>
        <v>109694</v>
      </c>
      <c r="F73" s="7">
        <f t="shared" si="0"/>
        <v>0.76</v>
      </c>
      <c r="G73" s="2">
        <f>ROUND(+'X-Ray'!O168,0)</f>
        <v>67931</v>
      </c>
      <c r="H73" s="2">
        <f>ROUND(+'X-Ray'!F168,0)</f>
        <v>111399</v>
      </c>
      <c r="I73" s="7">
        <f t="shared" si="1"/>
        <v>0.61</v>
      </c>
      <c r="J73" s="7"/>
      <c r="K73" s="8">
        <f t="shared" si="2"/>
        <v>-0.1974</v>
      </c>
    </row>
    <row r="74" spans="2:11" ht="12">
      <c r="B74">
        <f>+'X-Ray'!A69</f>
        <v>162</v>
      </c>
      <c r="C74" t="str">
        <f>+'X-Ray'!B69</f>
        <v>PROVIDENCE SACRED HEART MEDICAL CENTER</v>
      </c>
      <c r="D74" s="2">
        <f>ROUND(+'X-Ray'!O69,0)</f>
        <v>76817</v>
      </c>
      <c r="E74" s="2">
        <f>ROUND(+'X-Ray'!F69,0)</f>
        <v>218313</v>
      </c>
      <c r="F74" s="7">
        <f t="shared" si="0"/>
        <v>0.35</v>
      </c>
      <c r="G74" s="2">
        <f>ROUND(+'X-Ray'!O169,0)</f>
        <v>42217</v>
      </c>
      <c r="H74" s="2">
        <f>ROUND(+'X-Ray'!F169,0)</f>
        <v>185917</v>
      </c>
      <c r="I74" s="7">
        <f t="shared" si="1"/>
        <v>0.23</v>
      </c>
      <c r="J74" s="7"/>
      <c r="K74" s="8">
        <f t="shared" si="2"/>
        <v>-0.3429</v>
      </c>
    </row>
    <row r="75" spans="2:11" ht="12">
      <c r="B75">
        <f>+'X-Ray'!A70</f>
        <v>164</v>
      </c>
      <c r="C75" t="str">
        <f>+'X-Ray'!B70</f>
        <v>EVERGREEN HOSPITAL MEDICAL CENTER</v>
      </c>
      <c r="D75" s="2">
        <f>ROUND(+'X-Ray'!O70,0)</f>
        <v>19216</v>
      </c>
      <c r="E75" s="2">
        <f>ROUND(+'X-Ray'!F70,0)</f>
        <v>296621</v>
      </c>
      <c r="F75" s="7">
        <f aca="true" t="shared" si="3" ref="F75:F106">IF(D75=0,"",IF(E75=0,"",ROUND(D75/E75,2)))</f>
        <v>0.06</v>
      </c>
      <c r="G75" s="2">
        <f>ROUND(+'X-Ray'!O170,0)</f>
        <v>36201</v>
      </c>
      <c r="H75" s="2">
        <f>ROUND(+'X-Ray'!F170,0)</f>
        <v>297138</v>
      </c>
      <c r="I75" s="7">
        <f aca="true" t="shared" si="4" ref="I75:I106">IF(G75=0,"",IF(H75=0,"",ROUND(G75/H75,2)))</f>
        <v>0.12</v>
      </c>
      <c r="J75" s="7"/>
      <c r="K75" s="8">
        <f aca="true" t="shared" si="5" ref="K75:K106">IF(D75=0,"",IF(E75=0,"",IF(G75=0,"",IF(H75=0,"",ROUND(I75/F75-1,4)))))</f>
        <v>1</v>
      </c>
    </row>
    <row r="76" spans="2:11" ht="12">
      <c r="B76">
        <f>+'X-Ray'!A71</f>
        <v>165</v>
      </c>
      <c r="C76" t="str">
        <f>+'X-Ray'!B71</f>
        <v>LAKE CHELAN COMMUNITY HOSPITAL</v>
      </c>
      <c r="D76" s="2">
        <f>ROUND(+'X-Ray'!O71,0)</f>
        <v>154098</v>
      </c>
      <c r="E76" s="2">
        <f>ROUND(+'X-Ray'!F71,0)</f>
        <v>4774</v>
      </c>
      <c r="F76" s="7">
        <f t="shared" si="3"/>
        <v>32.28</v>
      </c>
      <c r="G76" s="2">
        <f>ROUND(+'X-Ray'!O171,0)</f>
        <v>155469</v>
      </c>
      <c r="H76" s="2">
        <f>ROUND(+'X-Ray'!F171,0)</f>
        <v>4322</v>
      </c>
      <c r="I76" s="7">
        <f t="shared" si="4"/>
        <v>35.97</v>
      </c>
      <c r="J76" s="7"/>
      <c r="K76" s="8">
        <f t="shared" si="5"/>
        <v>0.1143</v>
      </c>
    </row>
    <row r="77" spans="2:11" ht="12">
      <c r="B77">
        <f>+'X-Ray'!A72</f>
        <v>167</v>
      </c>
      <c r="C77" t="str">
        <f>+'X-Ray'!B72</f>
        <v>FERRY COUNTY MEMORIAL HOSPITAL</v>
      </c>
      <c r="D77" s="2">
        <f>ROUND(+'X-Ray'!O72,0)</f>
        <v>4540</v>
      </c>
      <c r="E77" s="2">
        <f>ROUND(+'X-Ray'!F72,0)</f>
        <v>10480</v>
      </c>
      <c r="F77" s="7">
        <f t="shared" si="3"/>
        <v>0.43</v>
      </c>
      <c r="G77" s="2">
        <f>ROUND(+'X-Ray'!O172,0)</f>
        <v>5538</v>
      </c>
      <c r="H77" s="2">
        <f>ROUND(+'X-Ray'!F172,0)</f>
        <v>10276</v>
      </c>
      <c r="I77" s="7">
        <f t="shared" si="4"/>
        <v>0.54</v>
      </c>
      <c r="J77" s="7"/>
      <c r="K77" s="8">
        <f t="shared" si="5"/>
        <v>0.2558</v>
      </c>
    </row>
    <row r="78" spans="2:11" ht="12">
      <c r="B78">
        <f>+'X-Ray'!A73</f>
        <v>168</v>
      </c>
      <c r="C78" t="str">
        <f>+'X-Ray'!B73</f>
        <v>CENTRAL WASHINGTON HOSPITAL</v>
      </c>
      <c r="D78" s="2">
        <f>ROUND(+'X-Ray'!O73,0)</f>
        <v>43109</v>
      </c>
      <c r="E78" s="2">
        <f>ROUND(+'X-Ray'!F73,0)</f>
        <v>59615</v>
      </c>
      <c r="F78" s="7">
        <f t="shared" si="3"/>
        <v>0.72</v>
      </c>
      <c r="G78" s="2">
        <f>ROUND(+'X-Ray'!O173,0)</f>
        <v>53995</v>
      </c>
      <c r="H78" s="2">
        <f>ROUND(+'X-Ray'!F173,0)</f>
        <v>63992</v>
      </c>
      <c r="I78" s="7">
        <f t="shared" si="4"/>
        <v>0.84</v>
      </c>
      <c r="J78" s="7"/>
      <c r="K78" s="8">
        <f t="shared" si="5"/>
        <v>0.1667</v>
      </c>
    </row>
    <row r="79" spans="2:11" ht="12">
      <c r="B79">
        <f>+'X-Ray'!A74</f>
        <v>169</v>
      </c>
      <c r="C79" t="str">
        <f>+'X-Ray'!B74</f>
        <v>GROUP HEALTH EASTSIDE</v>
      </c>
      <c r="D79" s="2">
        <f>ROUND(+'X-Ray'!O74,0)</f>
        <v>657597</v>
      </c>
      <c r="E79" s="2">
        <f>ROUND(+'X-Ray'!F74,0)</f>
        <v>2389</v>
      </c>
      <c r="F79" s="7">
        <f t="shared" si="3"/>
        <v>275.26</v>
      </c>
      <c r="G79" s="2">
        <f>ROUND(+'X-Ray'!O174,0)</f>
        <v>0</v>
      </c>
      <c r="H79" s="2">
        <f>ROUND(+'X-Ray'!F174,0)</f>
        <v>0</v>
      </c>
      <c r="I79" s="7">
        <f t="shared" si="4"/>
      </c>
      <c r="J79" s="7"/>
      <c r="K79" s="8">
        <f t="shared" si="5"/>
      </c>
    </row>
    <row r="80" spans="2:11" ht="12">
      <c r="B80">
        <f>+'X-Ray'!A75</f>
        <v>170</v>
      </c>
      <c r="C80" t="str">
        <f>+'X-Ray'!B75</f>
        <v>SOUTHWEST WASHINGTON MEDICAL CENTER</v>
      </c>
      <c r="D80" s="2">
        <f>ROUND(+'X-Ray'!O75,0)</f>
        <v>77621</v>
      </c>
      <c r="E80" s="2">
        <f>ROUND(+'X-Ray'!F75,0)</f>
        <v>287297</v>
      </c>
      <c r="F80" s="7">
        <f t="shared" si="3"/>
        <v>0.27</v>
      </c>
      <c r="G80" s="2">
        <f>ROUND(+'X-Ray'!O175,0)</f>
        <v>146996</v>
      </c>
      <c r="H80" s="2">
        <f>ROUND(+'X-Ray'!F175,0)</f>
        <v>295921</v>
      </c>
      <c r="I80" s="7">
        <f t="shared" si="4"/>
        <v>0.5</v>
      </c>
      <c r="J80" s="7"/>
      <c r="K80" s="8">
        <f t="shared" si="5"/>
        <v>0.8519</v>
      </c>
    </row>
    <row r="81" spans="2:11" ht="12">
      <c r="B81">
        <f>+'X-Ray'!A76</f>
        <v>172</v>
      </c>
      <c r="C81" t="str">
        <f>+'X-Ray'!B76</f>
        <v>PULLMAN REGIONAL HOSPITAL</v>
      </c>
      <c r="D81" s="2">
        <f>ROUND(+'X-Ray'!O76,0)</f>
        <v>11134</v>
      </c>
      <c r="E81" s="2">
        <f>ROUND(+'X-Ray'!F76,0)</f>
        <v>18760</v>
      </c>
      <c r="F81" s="7">
        <f t="shared" si="3"/>
        <v>0.59</v>
      </c>
      <c r="G81" s="2">
        <f>ROUND(+'X-Ray'!O176,0)</f>
        <v>10307</v>
      </c>
      <c r="H81" s="2">
        <f>ROUND(+'X-Ray'!F176,0)</f>
        <v>19641</v>
      </c>
      <c r="I81" s="7">
        <f t="shared" si="4"/>
        <v>0.52</v>
      </c>
      <c r="J81" s="7"/>
      <c r="K81" s="8">
        <f t="shared" si="5"/>
        <v>-0.1186</v>
      </c>
    </row>
    <row r="82" spans="2:11" ht="12">
      <c r="B82">
        <f>+'X-Ray'!A77</f>
        <v>173</v>
      </c>
      <c r="C82" t="str">
        <f>+'X-Ray'!B77</f>
        <v>MORTON GENERAL HOSPITAL</v>
      </c>
      <c r="D82" s="2">
        <f>ROUND(+'X-Ray'!O77,0)</f>
        <v>5494</v>
      </c>
      <c r="E82" s="2">
        <f>ROUND(+'X-Ray'!F77,0)</f>
        <v>3894</v>
      </c>
      <c r="F82" s="7">
        <f t="shared" si="3"/>
        <v>1.41</v>
      </c>
      <c r="G82" s="2">
        <f>ROUND(+'X-Ray'!O177,0)</f>
        <v>1922</v>
      </c>
      <c r="H82" s="2">
        <f>ROUND(+'X-Ray'!F177,0)</f>
        <v>0</v>
      </c>
      <c r="I82" s="7">
        <f t="shared" si="4"/>
      </c>
      <c r="J82" s="7"/>
      <c r="K82" s="8">
        <f t="shared" si="5"/>
      </c>
    </row>
    <row r="83" spans="2:11" ht="12">
      <c r="B83">
        <f>+'X-Ray'!A78</f>
        <v>175</v>
      </c>
      <c r="C83" t="str">
        <f>+'X-Ray'!B78</f>
        <v>MARY BRIDGE CHILDRENS HEALTH CENTER</v>
      </c>
      <c r="D83" s="2">
        <f>ROUND(+'X-Ray'!O78,0)</f>
        <v>147</v>
      </c>
      <c r="E83" s="2">
        <f>ROUND(+'X-Ray'!F78,0)</f>
        <v>267558</v>
      </c>
      <c r="F83" s="7">
        <f t="shared" si="3"/>
        <v>0</v>
      </c>
      <c r="G83" s="2">
        <f>ROUND(+'X-Ray'!O178,0)</f>
        <v>-5</v>
      </c>
      <c r="H83" s="2">
        <f>ROUND(+'X-Ray'!F178,0)</f>
        <v>268246</v>
      </c>
      <c r="I83" s="7">
        <f t="shared" si="4"/>
        <v>0</v>
      </c>
      <c r="J83" s="7"/>
      <c r="K83" s="8" t="e">
        <f t="shared" si="5"/>
        <v>#DIV/0!</v>
      </c>
    </row>
    <row r="84" spans="2:11" ht="12">
      <c r="B84">
        <f>+'X-Ray'!A79</f>
        <v>176</v>
      </c>
      <c r="C84" t="str">
        <f>+'X-Ray'!B79</f>
        <v>TACOMA GENERAL ALLENMORE HOSPITAL</v>
      </c>
      <c r="D84" s="2">
        <f>ROUND(+'X-Ray'!O79,0)</f>
        <v>10128</v>
      </c>
      <c r="E84" s="2">
        <f>ROUND(+'X-Ray'!F79,0)</f>
        <v>422436</v>
      </c>
      <c r="F84" s="7">
        <f t="shared" si="3"/>
        <v>0.02</v>
      </c>
      <c r="G84" s="2">
        <f>ROUND(+'X-Ray'!O179,0)</f>
        <v>-115156</v>
      </c>
      <c r="H84" s="2">
        <f>ROUND(+'X-Ray'!F179,0)</f>
        <v>438624</v>
      </c>
      <c r="I84" s="7">
        <f t="shared" si="4"/>
        <v>-0.26</v>
      </c>
      <c r="J84" s="7"/>
      <c r="K84" s="8">
        <f t="shared" si="5"/>
        <v>-14</v>
      </c>
    </row>
    <row r="85" spans="2:11" ht="12">
      <c r="B85">
        <f>+'X-Ray'!A80</f>
        <v>178</v>
      </c>
      <c r="C85" t="str">
        <f>+'X-Ray'!B80</f>
        <v>DEER PARK HOSPITAL</v>
      </c>
      <c r="D85" s="2">
        <f>ROUND(+'X-Ray'!O80,0)</f>
        <v>118</v>
      </c>
      <c r="E85" s="2">
        <f>ROUND(+'X-Ray'!F80,0)</f>
        <v>49</v>
      </c>
      <c r="F85" s="7">
        <f t="shared" si="3"/>
        <v>2.41</v>
      </c>
      <c r="G85" s="2">
        <f>ROUND(+'X-Ray'!O180,0)</f>
        <v>0</v>
      </c>
      <c r="H85" s="2">
        <f>ROUND(+'X-Ray'!F180,0)</f>
        <v>0</v>
      </c>
      <c r="I85" s="7">
        <f t="shared" si="4"/>
      </c>
      <c r="J85" s="7"/>
      <c r="K85" s="8">
        <f t="shared" si="5"/>
      </c>
    </row>
    <row r="86" spans="2:11" ht="12">
      <c r="B86">
        <f>+'X-Ray'!A81</f>
        <v>180</v>
      </c>
      <c r="C86" t="str">
        <f>+'X-Ray'!B81</f>
        <v>VALLEY HOSPITAL AND MEDICAL CENTER</v>
      </c>
      <c r="D86" s="2">
        <f>ROUND(+'X-Ray'!O81,0)</f>
        <v>3586</v>
      </c>
      <c r="E86" s="2">
        <f>ROUND(+'X-Ray'!F81,0)</f>
        <v>25359</v>
      </c>
      <c r="F86" s="7">
        <f t="shared" si="3"/>
        <v>0.14</v>
      </c>
      <c r="G86" s="2">
        <f>ROUND(+'X-Ray'!O181,0)</f>
        <v>1436</v>
      </c>
      <c r="H86" s="2">
        <f>ROUND(+'X-Ray'!F181,0)</f>
        <v>32214</v>
      </c>
      <c r="I86" s="7">
        <f t="shared" si="4"/>
        <v>0.04</v>
      </c>
      <c r="J86" s="7"/>
      <c r="K86" s="8">
        <f t="shared" si="5"/>
        <v>-0.7143</v>
      </c>
    </row>
    <row r="87" spans="2:11" ht="12">
      <c r="B87">
        <f>+'X-Ray'!A82</f>
        <v>183</v>
      </c>
      <c r="C87" t="str">
        <f>+'X-Ray'!B82</f>
        <v>AUBURN REGIONAL MEDICAL CENTER</v>
      </c>
      <c r="D87" s="2">
        <f>ROUND(+'X-Ray'!O82,0)</f>
        <v>29835</v>
      </c>
      <c r="E87" s="2">
        <f>ROUND(+'X-Ray'!F82,0)</f>
        <v>153529</v>
      </c>
      <c r="F87" s="7">
        <f t="shared" si="3"/>
        <v>0.19</v>
      </c>
      <c r="G87" s="2">
        <f>ROUND(+'X-Ray'!O182,0)</f>
        <v>77434</v>
      </c>
      <c r="H87" s="2">
        <f>ROUND(+'X-Ray'!F182,0)</f>
        <v>148035</v>
      </c>
      <c r="I87" s="7">
        <f t="shared" si="4"/>
        <v>0.52</v>
      </c>
      <c r="J87" s="7"/>
      <c r="K87" s="8">
        <f t="shared" si="5"/>
        <v>1.7368</v>
      </c>
    </row>
    <row r="88" spans="2:11" ht="12">
      <c r="B88">
        <f>+'X-Ray'!A83</f>
        <v>186</v>
      </c>
      <c r="C88" t="str">
        <f>+'X-Ray'!B83</f>
        <v>MARK REED HOSPITAL</v>
      </c>
      <c r="D88" s="2">
        <f>ROUND(+'X-Ray'!O83,0)</f>
        <v>4915</v>
      </c>
      <c r="E88" s="2">
        <f>ROUND(+'X-Ray'!F83,0)</f>
        <v>3566</v>
      </c>
      <c r="F88" s="7">
        <f t="shared" si="3"/>
        <v>1.38</v>
      </c>
      <c r="G88" s="2">
        <f>ROUND(+'X-Ray'!O183,0)</f>
        <v>4888</v>
      </c>
      <c r="H88" s="2">
        <f>ROUND(+'X-Ray'!F183,0)</f>
        <v>3730</v>
      </c>
      <c r="I88" s="7">
        <f t="shared" si="4"/>
        <v>1.31</v>
      </c>
      <c r="J88" s="7"/>
      <c r="K88" s="8">
        <f t="shared" si="5"/>
        <v>-0.0507</v>
      </c>
    </row>
    <row r="89" spans="2:11" ht="12">
      <c r="B89">
        <f>+'X-Ray'!A84</f>
        <v>191</v>
      </c>
      <c r="C89" t="str">
        <f>+'X-Ray'!B84</f>
        <v>PROVIDENCE CENTRALIA HOSPITAL</v>
      </c>
      <c r="D89" s="2">
        <f>ROUND(+'X-Ray'!O84,0)</f>
        <v>16550</v>
      </c>
      <c r="E89" s="2">
        <f>ROUND(+'X-Ray'!F84,0)</f>
        <v>28050</v>
      </c>
      <c r="F89" s="7">
        <f t="shared" si="3"/>
        <v>0.59</v>
      </c>
      <c r="G89" s="2">
        <f>ROUND(+'X-Ray'!O184,0)</f>
        <v>25383</v>
      </c>
      <c r="H89" s="2">
        <f>ROUND(+'X-Ray'!F184,0)</f>
        <v>52279</v>
      </c>
      <c r="I89" s="7">
        <f t="shared" si="4"/>
        <v>0.49</v>
      </c>
      <c r="J89" s="7"/>
      <c r="K89" s="8">
        <f t="shared" si="5"/>
        <v>-0.1695</v>
      </c>
    </row>
    <row r="90" spans="2:11" ht="12">
      <c r="B90">
        <f>+'X-Ray'!A85</f>
        <v>193</v>
      </c>
      <c r="C90" t="str">
        <f>+'X-Ray'!B85</f>
        <v>PROVIDENCE MOUNT CARMEL HOSPITAL</v>
      </c>
      <c r="D90" s="2">
        <f>ROUND(+'X-Ray'!O85,0)</f>
        <v>22223</v>
      </c>
      <c r="E90" s="2">
        <f>ROUND(+'X-Ray'!F85,0)</f>
        <v>0</v>
      </c>
      <c r="F90" s="7">
        <f t="shared" si="3"/>
      </c>
      <c r="G90" s="2">
        <f>ROUND(+'X-Ray'!O185,0)</f>
        <v>132170</v>
      </c>
      <c r="H90" s="2">
        <f>ROUND(+'X-Ray'!F185,0)</f>
        <v>0</v>
      </c>
      <c r="I90" s="7">
        <f t="shared" si="4"/>
      </c>
      <c r="J90" s="7"/>
      <c r="K90" s="8">
        <f t="shared" si="5"/>
      </c>
    </row>
    <row r="91" spans="2:11" ht="12">
      <c r="B91">
        <f>+'X-Ray'!A86</f>
        <v>194</v>
      </c>
      <c r="C91" t="str">
        <f>+'X-Ray'!B86</f>
        <v>PROVIDENCE SAINT JOSEPHS HOSPITAL</v>
      </c>
      <c r="D91" s="2">
        <f>ROUND(+'X-Ray'!O86,0)</f>
        <v>5428</v>
      </c>
      <c r="E91" s="2">
        <f>ROUND(+'X-Ray'!F86,0)</f>
        <v>0</v>
      </c>
      <c r="F91" s="7">
        <f t="shared" si="3"/>
      </c>
      <c r="G91" s="2">
        <f>ROUND(+'X-Ray'!O186,0)</f>
        <v>3763</v>
      </c>
      <c r="H91" s="2">
        <f>ROUND(+'X-Ray'!F186,0)</f>
        <v>0</v>
      </c>
      <c r="I91" s="7">
        <f t="shared" si="4"/>
      </c>
      <c r="J91" s="7"/>
      <c r="K91" s="8">
        <f t="shared" si="5"/>
      </c>
    </row>
    <row r="92" spans="2:11" ht="12">
      <c r="B92">
        <f>+'X-Ray'!A87</f>
        <v>195</v>
      </c>
      <c r="C92" t="str">
        <f>+'X-Ray'!B87</f>
        <v>SNOQUALMIE VALLEY HOSPITAL</v>
      </c>
      <c r="D92" s="2">
        <f>ROUND(+'X-Ray'!O87,0)</f>
        <v>2309</v>
      </c>
      <c r="E92" s="2">
        <f>ROUND(+'X-Ray'!F87,0)</f>
        <v>2326</v>
      </c>
      <c r="F92" s="7">
        <f t="shared" si="3"/>
        <v>0.99</v>
      </c>
      <c r="G92" s="2">
        <f>ROUND(+'X-Ray'!O187,0)</f>
        <v>19799</v>
      </c>
      <c r="H92" s="2">
        <f>ROUND(+'X-Ray'!F187,0)</f>
        <v>2566</v>
      </c>
      <c r="I92" s="7">
        <f t="shared" si="4"/>
        <v>7.72</v>
      </c>
      <c r="J92" s="7"/>
      <c r="K92" s="8">
        <f t="shared" si="5"/>
        <v>6.798</v>
      </c>
    </row>
    <row r="93" spans="2:11" ht="12">
      <c r="B93">
        <f>+'X-Ray'!A88</f>
        <v>197</v>
      </c>
      <c r="C93" t="str">
        <f>+'X-Ray'!B88</f>
        <v>CAPITAL MEDICAL CENTER</v>
      </c>
      <c r="D93" s="2">
        <f>ROUND(+'X-Ray'!O88,0)</f>
        <v>970176</v>
      </c>
      <c r="E93" s="2">
        <f>ROUND(+'X-Ray'!F88,0)</f>
        <v>46362</v>
      </c>
      <c r="F93" s="7">
        <f t="shared" si="3"/>
        <v>20.93</v>
      </c>
      <c r="G93" s="2">
        <f>ROUND(+'X-Ray'!O188,0)</f>
        <v>289547</v>
      </c>
      <c r="H93" s="2">
        <f>ROUND(+'X-Ray'!F188,0)</f>
        <v>55735</v>
      </c>
      <c r="I93" s="7">
        <f t="shared" si="4"/>
        <v>5.2</v>
      </c>
      <c r="J93" s="7"/>
      <c r="K93" s="8">
        <f t="shared" si="5"/>
        <v>-0.7516</v>
      </c>
    </row>
    <row r="94" spans="2:11" ht="12">
      <c r="B94">
        <f>+'X-Ray'!A89</f>
        <v>198</v>
      </c>
      <c r="C94" t="str">
        <f>+'X-Ray'!B89</f>
        <v>SUNNYSIDE COMMUNITY HOSPITAL</v>
      </c>
      <c r="D94" s="2">
        <f>ROUND(+'X-Ray'!O89,0)</f>
        <v>7873</v>
      </c>
      <c r="E94" s="2">
        <f>ROUND(+'X-Ray'!F89,0)</f>
        <v>122582</v>
      </c>
      <c r="F94" s="7">
        <f t="shared" si="3"/>
        <v>0.06</v>
      </c>
      <c r="G94" s="2">
        <f>ROUND(+'X-Ray'!O189,0)</f>
        <v>11105</v>
      </c>
      <c r="H94" s="2">
        <f>ROUND(+'X-Ray'!F189,0)</f>
        <v>124488</v>
      </c>
      <c r="I94" s="7">
        <f t="shared" si="4"/>
        <v>0.09</v>
      </c>
      <c r="J94" s="7"/>
      <c r="K94" s="8">
        <f t="shared" si="5"/>
        <v>0.5</v>
      </c>
    </row>
    <row r="95" spans="2:11" ht="12">
      <c r="B95">
        <f>+'X-Ray'!A90</f>
        <v>199</v>
      </c>
      <c r="C95" t="str">
        <f>+'X-Ray'!B90</f>
        <v>TOPPENISH COMMUNITY HOSPITAL</v>
      </c>
      <c r="D95" s="2">
        <f>ROUND(+'X-Ray'!O90,0)</f>
        <v>56023</v>
      </c>
      <c r="E95" s="2">
        <f>ROUND(+'X-Ray'!F90,0)</f>
        <v>11499</v>
      </c>
      <c r="F95" s="7">
        <f t="shared" si="3"/>
        <v>4.87</v>
      </c>
      <c r="G95" s="2">
        <f>ROUND(+'X-Ray'!O190,0)</f>
        <v>211199</v>
      </c>
      <c r="H95" s="2">
        <f>ROUND(+'X-Ray'!F190,0)</f>
        <v>12106</v>
      </c>
      <c r="I95" s="7">
        <f t="shared" si="4"/>
        <v>17.45</v>
      </c>
      <c r="J95" s="7"/>
      <c r="K95" s="8">
        <f t="shared" si="5"/>
        <v>2.5832</v>
      </c>
    </row>
    <row r="96" spans="2:11" ht="12">
      <c r="B96">
        <f>+'X-Ray'!A91</f>
        <v>201</v>
      </c>
      <c r="C96" t="str">
        <f>+'X-Ray'!B91</f>
        <v>SAINT FRANCIS COMMUNITY HOSPITAL</v>
      </c>
      <c r="D96" s="2">
        <f>ROUND(+'X-Ray'!O91,0)</f>
        <v>32004</v>
      </c>
      <c r="E96" s="2">
        <f>ROUND(+'X-Ray'!F91,0)</f>
        <v>143119</v>
      </c>
      <c r="F96" s="7">
        <f t="shared" si="3"/>
        <v>0.22</v>
      </c>
      <c r="G96" s="2">
        <f>ROUND(+'X-Ray'!O191,0)</f>
        <v>8823</v>
      </c>
      <c r="H96" s="2">
        <f>ROUND(+'X-Ray'!F191,0)</f>
        <v>163318</v>
      </c>
      <c r="I96" s="7">
        <f t="shared" si="4"/>
        <v>0.05</v>
      </c>
      <c r="J96" s="7"/>
      <c r="K96" s="8">
        <f t="shared" si="5"/>
        <v>-0.7727</v>
      </c>
    </row>
    <row r="97" spans="2:11" ht="12">
      <c r="B97">
        <f>+'X-Ray'!A92</f>
        <v>202</v>
      </c>
      <c r="C97" t="str">
        <f>+'X-Ray'!B92</f>
        <v>REGIONAL HOSP. FOR RESP. &amp; COMPLEX CARE</v>
      </c>
      <c r="D97" s="2">
        <f>ROUND(+'X-Ray'!O92,0)</f>
        <v>0</v>
      </c>
      <c r="E97" s="2">
        <f>ROUND(+'X-Ray'!F92,0)</f>
        <v>0</v>
      </c>
      <c r="F97" s="7">
        <f t="shared" si="3"/>
      </c>
      <c r="G97" s="2">
        <f>ROUND(+'X-Ray'!O192,0)</f>
        <v>0</v>
      </c>
      <c r="H97" s="2">
        <f>ROUND(+'X-Ray'!F192,0)</f>
        <v>0</v>
      </c>
      <c r="I97" s="7">
        <f t="shared" si="4"/>
      </c>
      <c r="J97" s="7"/>
      <c r="K97" s="8">
        <f t="shared" si="5"/>
      </c>
    </row>
    <row r="98" spans="2:11" ht="12">
      <c r="B98">
        <f>+'X-Ray'!A93</f>
        <v>204</v>
      </c>
      <c r="C98" t="str">
        <f>+'X-Ray'!B93</f>
        <v>SEATTLE CANCER CARE ALLIANCE</v>
      </c>
      <c r="D98" s="2">
        <f>ROUND(+'X-Ray'!O93,0)</f>
        <v>304812</v>
      </c>
      <c r="E98" s="2">
        <f>ROUND(+'X-Ray'!F93,0)</f>
        <v>0</v>
      </c>
      <c r="F98" s="7">
        <f t="shared" si="3"/>
      </c>
      <c r="G98" s="2">
        <f>ROUND(+'X-Ray'!O193,0)</f>
        <v>356128</v>
      </c>
      <c r="H98" s="2">
        <f>ROUND(+'X-Ray'!F193,0)</f>
        <v>0</v>
      </c>
      <c r="I98" s="7">
        <f t="shared" si="4"/>
      </c>
      <c r="J98" s="7"/>
      <c r="K98" s="8">
        <f t="shared" si="5"/>
      </c>
    </row>
    <row r="99" spans="2:11" ht="12">
      <c r="B99">
        <f>+'X-Ray'!A94</f>
        <v>205</v>
      </c>
      <c r="C99" t="str">
        <f>+'X-Ray'!B94</f>
        <v>WENATCHEE VALLEY MEDICAL CENTER</v>
      </c>
      <c r="D99" s="2">
        <f>ROUND(+'X-Ray'!O94,0)</f>
        <v>2404</v>
      </c>
      <c r="E99" s="2">
        <f>ROUND(+'X-Ray'!F94,0)</f>
        <v>21336</v>
      </c>
      <c r="F99" s="7">
        <f t="shared" si="3"/>
        <v>0.11</v>
      </c>
      <c r="G99" s="2">
        <f>ROUND(+'X-Ray'!O194,0)</f>
        <v>2257</v>
      </c>
      <c r="H99" s="2">
        <f>ROUND(+'X-Ray'!F194,0)</f>
        <v>52227</v>
      </c>
      <c r="I99" s="7">
        <f t="shared" si="4"/>
        <v>0.04</v>
      </c>
      <c r="J99" s="7"/>
      <c r="K99" s="8">
        <f t="shared" si="5"/>
        <v>-0.6364</v>
      </c>
    </row>
    <row r="100" spans="2:11" ht="12">
      <c r="B100">
        <f>+'X-Ray'!A95</f>
        <v>206</v>
      </c>
      <c r="C100" t="str">
        <f>+'X-Ray'!B95</f>
        <v>UNITED GENERAL HOSPITAL</v>
      </c>
      <c r="D100" s="2">
        <f>ROUND(+'X-Ray'!O95,0)</f>
        <v>7509</v>
      </c>
      <c r="E100" s="2">
        <f>ROUND(+'X-Ray'!F95,0)</f>
        <v>10900</v>
      </c>
      <c r="F100" s="7">
        <f t="shared" si="3"/>
        <v>0.69</v>
      </c>
      <c r="G100" s="2">
        <f>ROUND(+'X-Ray'!O195,0)</f>
        <v>5945</v>
      </c>
      <c r="H100" s="2">
        <f>ROUND(+'X-Ray'!F195,0)</f>
        <v>10590</v>
      </c>
      <c r="I100" s="7">
        <f t="shared" si="4"/>
        <v>0.56</v>
      </c>
      <c r="J100" s="7"/>
      <c r="K100" s="8">
        <f t="shared" si="5"/>
        <v>-0.1884</v>
      </c>
    </row>
    <row r="101" spans="2:11" ht="12">
      <c r="B101">
        <f>+'X-Ray'!A96</f>
        <v>207</v>
      </c>
      <c r="C101" t="str">
        <f>+'X-Ray'!B96</f>
        <v>SKAGIT VALLEY HOSPITAL</v>
      </c>
      <c r="D101" s="2">
        <f>ROUND(+'X-Ray'!O96,0)</f>
        <v>22064</v>
      </c>
      <c r="E101" s="2">
        <f>ROUND(+'X-Ray'!F96,0)</f>
        <v>144087</v>
      </c>
      <c r="F101" s="7">
        <f t="shared" si="3"/>
        <v>0.15</v>
      </c>
      <c r="G101" s="2">
        <f>ROUND(+'X-Ray'!O196,0)</f>
        <v>14705</v>
      </c>
      <c r="H101" s="2">
        <f>ROUND(+'X-Ray'!F196,0)</f>
        <v>151881</v>
      </c>
      <c r="I101" s="7">
        <f t="shared" si="4"/>
        <v>0.1</v>
      </c>
      <c r="J101" s="7"/>
      <c r="K101" s="8">
        <f t="shared" si="5"/>
        <v>-0.3333</v>
      </c>
    </row>
    <row r="102" spans="2:11" ht="12">
      <c r="B102">
        <f>+'X-Ray'!A97</f>
        <v>208</v>
      </c>
      <c r="C102" t="str">
        <f>+'X-Ray'!B97</f>
        <v>LEGACY SALMON CREEK HOSPITAL</v>
      </c>
      <c r="D102" s="2">
        <f>ROUND(+'X-Ray'!O97,0)</f>
        <v>11275</v>
      </c>
      <c r="E102" s="2">
        <f>ROUND(+'X-Ray'!F97,0)</f>
        <v>53875</v>
      </c>
      <c r="F102" s="7">
        <f t="shared" si="3"/>
        <v>0.21</v>
      </c>
      <c r="G102" s="2">
        <f>ROUND(+'X-Ray'!O197,0)</f>
        <v>-10508</v>
      </c>
      <c r="H102" s="2">
        <f>ROUND(+'X-Ray'!F197,0)</f>
        <v>60345</v>
      </c>
      <c r="I102" s="7">
        <f t="shared" si="4"/>
        <v>-0.17</v>
      </c>
      <c r="J102" s="7"/>
      <c r="K102" s="8">
        <f t="shared" si="5"/>
        <v>-1.8095</v>
      </c>
    </row>
    <row r="103" spans="2:11" ht="12">
      <c r="B103">
        <f>+'X-Ray'!A98</f>
        <v>209</v>
      </c>
      <c r="C103" t="str">
        <f>+'X-Ray'!B98</f>
        <v>SAINT ANTHONY HOSPITAL</v>
      </c>
      <c r="D103" s="2">
        <f>ROUND(+'X-Ray'!O98,0)</f>
        <v>0</v>
      </c>
      <c r="E103" s="2">
        <f>ROUND(+'X-Ray'!F98,0)</f>
        <v>0</v>
      </c>
      <c r="F103" s="7">
        <f t="shared" si="3"/>
      </c>
      <c r="G103" s="2">
        <f>ROUND(+'X-Ray'!O198,0)</f>
        <v>9291</v>
      </c>
      <c r="H103" s="2">
        <f>ROUND(+'X-Ray'!F198,0)</f>
        <v>10049</v>
      </c>
      <c r="I103" s="7">
        <f t="shared" si="4"/>
        <v>0.92</v>
      </c>
      <c r="J103" s="7"/>
      <c r="K103" s="8">
        <f t="shared" si="5"/>
      </c>
    </row>
    <row r="104" spans="2:11" ht="12">
      <c r="B104">
        <f>+'X-Ray'!A99</f>
        <v>904</v>
      </c>
      <c r="C104" t="str">
        <f>+'X-Ray'!B99</f>
        <v>BHC FAIRFAX HOSPITAL</v>
      </c>
      <c r="D104" s="2">
        <f>ROUND(+'X-Ray'!O99,0)</f>
        <v>0</v>
      </c>
      <c r="E104" s="2">
        <f>ROUND(+'X-Ray'!F99,0)</f>
        <v>0</v>
      </c>
      <c r="F104" s="7">
        <f t="shared" si="3"/>
      </c>
      <c r="G104" s="2">
        <f>ROUND(+'X-Ray'!O199,0)</f>
        <v>0</v>
      </c>
      <c r="H104" s="2">
        <f>ROUND(+'X-Ray'!F199,0)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+'X-Ray'!A100</f>
        <v>915</v>
      </c>
      <c r="C105" t="str">
        <f>+'X-Ray'!B100</f>
        <v>LOURDES COUNSELING CENTER</v>
      </c>
      <c r="D105" s="2">
        <f>ROUND(+'X-Ray'!O100,0)</f>
        <v>0</v>
      </c>
      <c r="E105" s="2">
        <f>ROUND(+'X-Ray'!F100,0)</f>
        <v>0</v>
      </c>
      <c r="F105" s="7">
        <f t="shared" si="3"/>
      </c>
      <c r="G105" s="2">
        <f>ROUND(+'X-Ray'!O200,0)</f>
        <v>0</v>
      </c>
      <c r="H105" s="2">
        <f>ROUND(+'X-Ray'!F200,0)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+'X-Ray'!A101</f>
        <v>919</v>
      </c>
      <c r="C106" t="str">
        <f>+'X-Ray'!B101</f>
        <v>NAVOS</v>
      </c>
      <c r="D106" s="2">
        <f>ROUND(+'X-Ray'!O101,0)</f>
        <v>0</v>
      </c>
      <c r="E106" s="2">
        <f>ROUND(+'X-Ray'!F101,0)</f>
        <v>0</v>
      </c>
      <c r="F106" s="7">
        <f t="shared" si="3"/>
      </c>
      <c r="G106" s="2">
        <f>ROUND(+'X-Ray'!O201,0)</f>
        <v>0</v>
      </c>
      <c r="H106" s="2">
        <f>ROUND(+'X-Ray'!F201,0)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Randy Huyck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 x-ray cost center screens</dc:title>
  <dc:subject>2009 comparative screens - X ray</dc:subject>
  <dc:creator>Washington State Dept of Health - EHSPHL - Hospital and Patient Data Systems</dc:creator>
  <cp:keywords/>
  <dc:description/>
  <cp:lastModifiedBy>Randy Huyck</cp:lastModifiedBy>
  <dcterms:created xsi:type="dcterms:W3CDTF">2000-10-12T16:51:35Z</dcterms:created>
  <dcterms:modified xsi:type="dcterms:W3CDTF">2011-09-13T14:57:32Z</dcterms:modified>
  <cp:category/>
  <cp:version/>
  <cp:contentType/>
  <cp:contentStatus/>
</cp:coreProperties>
</file>