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870" tabRatio="933" activeTab="0"/>
  </bookViews>
  <sheets>
    <sheet name="TR_A" sheetId="1" r:id="rId1"/>
    <sheet name="OE_A" sheetId="2" r:id="rId2"/>
    <sheet name="SW_A" sheetId="3" r:id="rId3"/>
    <sheet name="EB_A" sheetId="4" r:id="rId4"/>
    <sheet name="PF_A" sheetId="5" r:id="rId5"/>
    <sheet name="SE_A" sheetId="6" r:id="rId6"/>
    <sheet name="PS_A" sheetId="7" r:id="rId7"/>
    <sheet name="DRL_A" sheetId="8" r:id="rId8"/>
    <sheet name="ODE_A" sheetId="9" r:id="rId9"/>
    <sheet name="SW_FTE" sheetId="10" r:id="rId10"/>
    <sheet name="EB_FTE" sheetId="11" r:id="rId11"/>
    <sheet name="PH_A" sheetId="12" r:id="rId12"/>
    <sheet name="Pharmacy" sheetId="13" r:id="rId13"/>
  </sheets>
  <definedNames>
    <definedName name="\a">#REF!</definedName>
    <definedName name="\q">#REF!</definedName>
    <definedName name="BK3.145">#REF!</definedName>
    <definedName name="BK3.146">#REF!</definedName>
    <definedName name="BK3.147">#REF!</definedName>
    <definedName name="BK3.148">#REF!</definedName>
    <definedName name="BK3.149">#REF!</definedName>
    <definedName name="BK3.150">#REF!</definedName>
    <definedName name="BK3.151">#REF!</definedName>
    <definedName name="BK3.152">#REF!</definedName>
    <definedName name="BK3.153">#REF!</definedName>
    <definedName name="BK3.154">#REF!</definedName>
    <definedName name="BK3.155">#REF!</definedName>
    <definedName name="BK3.156">#REF!</definedName>
    <definedName name="BK3.157">#REF!</definedName>
    <definedName name="BK3.158">#REF!</definedName>
    <definedName name="BK3.159">#REF!</definedName>
    <definedName name="BK3.160">#REF!</definedName>
    <definedName name="BK3.161">#REF!</definedName>
    <definedName name="BK3.162">#REF!</definedName>
    <definedName name="BK3.163">#REF!</definedName>
    <definedName name="BK3.164">#REF!</definedName>
    <definedName name="BK3.165">#REF!</definedName>
    <definedName name="BK3.166">#REF!</definedName>
    <definedName name="BK3.167">#REF!</definedName>
    <definedName name="BK3.168">#REF!</definedName>
    <definedName name="CCHEADING">#REF!</definedName>
  </definedNames>
  <calcPr fullCalcOnLoad="1"/>
</workbook>
</file>

<file path=xl/sharedStrings.xml><?xml version="1.0" encoding="utf-8"?>
<sst xmlns="http://schemas.openxmlformats.org/spreadsheetml/2006/main" count="448" uniqueCount="171">
  <si>
    <t>BK3.145</t>
  </si>
  <si>
    <t>GROSS</t>
  </si>
  <si>
    <t>PER</t>
  </si>
  <si>
    <t>REVENUE</t>
  </si>
  <si>
    <t>U O M</t>
  </si>
  <si>
    <t>BK3.147</t>
  </si>
  <si>
    <t>OPERATING</t>
  </si>
  <si>
    <t>EXPENSE</t>
  </si>
  <si>
    <t>BK3.149</t>
  </si>
  <si>
    <t>SALARIES AND WAGES / ADJUSTED CASE MIX VALUE UNITS</t>
  </si>
  <si>
    <t>SALARIES</t>
  </si>
  <si>
    <t>BK3.151</t>
  </si>
  <si>
    <t>EMPLOYEE BENEFITS / ADJUSTED CASE MIX VALUE UNITS</t>
  </si>
  <si>
    <t>EMPLOYEE</t>
  </si>
  <si>
    <t>BENEFITS</t>
  </si>
  <si>
    <t>BK3.153</t>
  </si>
  <si>
    <t>PROFESSIONAL FEES / ADJUSTED CASE MIX VALUE UNITS</t>
  </si>
  <si>
    <t>PRO</t>
  </si>
  <si>
    <t>FEES</t>
  </si>
  <si>
    <t>BK3.155</t>
  </si>
  <si>
    <t>SUPPLIES EXPENSE / ADJUSTED CASE MIX VALUE UNITS</t>
  </si>
  <si>
    <t>SUPPLIES</t>
  </si>
  <si>
    <t>BK3.157</t>
  </si>
  <si>
    <t>PURCHASED SERVICES / ADJUSTED CASE MIX VALUE UNITS</t>
  </si>
  <si>
    <t>PURCHASED</t>
  </si>
  <si>
    <t>SERVICES</t>
  </si>
  <si>
    <t>BK3.159</t>
  </si>
  <si>
    <t>DEPRECIATION/RENTAL/LEASE / ADJUSTED CASE MIX VALUE UNITS</t>
  </si>
  <si>
    <t>DEPRE/RENT</t>
  </si>
  <si>
    <t>LEASE</t>
  </si>
  <si>
    <t>BK3.161</t>
  </si>
  <si>
    <t>OTHER DIRECT EXPENSES / ADJUSTED CASE MIX VALUE UNITS</t>
  </si>
  <si>
    <t>OTHER DIR.</t>
  </si>
  <si>
    <t>BK3.163</t>
  </si>
  <si>
    <t>F T E's</t>
  </si>
  <si>
    <t>F T E</t>
  </si>
  <si>
    <t>BK3.165</t>
  </si>
  <si>
    <t>BK3.167</t>
  </si>
  <si>
    <t>PAID</t>
  </si>
  <si>
    <t>HOURS</t>
  </si>
  <si>
    <t>LICNO</t>
  </si>
  <si>
    <t>HOSPITAL</t>
  </si>
  <si>
    <t>Page</t>
  </si>
  <si>
    <t>PHARMACY (ACCOUNT 7170)</t>
  </si>
  <si>
    <t>TOTAL REVENUE / ADJUSTED CASE MIX VALUE UNITS</t>
  </si>
  <si>
    <t>TOTAL OPERATING EXP / ADJUSTED CASE MIX VALUE UNITS</t>
  </si>
  <si>
    <t>SALARIES &amp; WAGES / FTE</t>
  </si>
  <si>
    <t>EMPLOYEE BENEFITS / FTE</t>
  </si>
  <si>
    <t>PAID HOURS / ADJUSTED CASE MIX VALUE UNITS</t>
  </si>
  <si>
    <t>DPLHOSPNAME</t>
  </si>
  <si>
    <t>ACCTNO</t>
  </si>
  <si>
    <t>YEAR</t>
  </si>
  <si>
    <t>YFTE</t>
  </si>
  <si>
    <t>YUTS</t>
  </si>
  <si>
    <t>YSLS</t>
  </si>
  <si>
    <t>YEBS</t>
  </si>
  <si>
    <t>YPFS</t>
  </si>
  <si>
    <t>YSUP</t>
  </si>
  <si>
    <t>YPSU</t>
  </si>
  <si>
    <t>YPSO</t>
  </si>
  <si>
    <t>YRL</t>
  </si>
  <si>
    <t>YDRL</t>
  </si>
  <si>
    <t>YODE</t>
  </si>
  <si>
    <t>YREC</t>
  </si>
  <si>
    <t>TYADE</t>
  </si>
  <si>
    <t>YCAS</t>
  </si>
  <si>
    <t>YREV</t>
  </si>
  <si>
    <t>YIRV</t>
  </si>
  <si>
    <t>Adjusted</t>
  </si>
  <si>
    <t>Case Mix</t>
  </si>
  <si>
    <t>Values</t>
  </si>
  <si>
    <t>TYACVU</t>
  </si>
  <si>
    <t>%</t>
  </si>
  <si>
    <t>CHANGE</t>
  </si>
  <si>
    <t>AUBURN REGIONAL MEDICAL CENTER</t>
  </si>
  <si>
    <t>BHC FAIRFAX HOSPITAL</t>
  </si>
  <si>
    <t>CAPITAL MEDICAL CENTER</t>
  </si>
  <si>
    <t>CASCADE MEDICAL CENTER</t>
  </si>
  <si>
    <t>CASCADE VALLEY HOSPITAL</t>
  </si>
  <si>
    <t>CENTRAL WASHINGTON HOSPITAL</t>
  </si>
  <si>
    <t>COLUMBIA BASIN HOSPITAL</t>
  </si>
  <si>
    <t>COULEE COMMUNITY HOSPITAL</t>
  </si>
  <si>
    <t>DAYTON GENERAL HOSPITAL</t>
  </si>
  <si>
    <t>DEACONESS MEDICAL CENTER</t>
  </si>
  <si>
    <t>EAST ADAMS RURAL HOSPITAL</t>
  </si>
  <si>
    <t>EVERGREEN HOSPITAL MEDICAL CENTER</t>
  </si>
  <si>
    <t>FERRY COUNTY MEMORIAL HOSPITAL</t>
  </si>
  <si>
    <t>FORKS COMMUNITY HOSPITAL</t>
  </si>
  <si>
    <t>GARFIELD COUNTY MEMORIAL HOSPITAL</t>
  </si>
  <si>
    <t>GOOD SAMARITAN HOSPITAL</t>
  </si>
  <si>
    <t>GRAYS HARBOR COMMUNITY HOSPITAL</t>
  </si>
  <si>
    <t>GROUP HEALTH CENTRAL</t>
  </si>
  <si>
    <t>GROUP HEALTH EASTSIDE</t>
  </si>
  <si>
    <t>HARBORVIEW MEDICAL CENTER</t>
  </si>
  <si>
    <t>ISLAND HOSPITAL</t>
  </si>
  <si>
    <t>KENNEWICK GENERAL HOSPITAL</t>
  </si>
  <si>
    <t>KITTITAS VALLEY HOSPITAL</t>
  </si>
  <si>
    <t>KLICKITAT VALLEY HOSPITAL</t>
  </si>
  <si>
    <t>LAKE CHELAN COMMUNITY HOSPITAL</t>
  </si>
  <si>
    <t>LINCOLN HOSPITAL</t>
  </si>
  <si>
    <t>LOURDES COUNSELING CENTER</t>
  </si>
  <si>
    <t>LOURDES MEDICAL CENTER</t>
  </si>
  <si>
    <t>MASON GENERAL HOSPITAL</t>
  </si>
  <si>
    <t>MORTON GENERAL HOSPITAL</t>
  </si>
  <si>
    <t>NEWPORT COMMUNITY HOSPITAL</t>
  </si>
  <si>
    <t>NORTH VALLEY HOSPITAL</t>
  </si>
  <si>
    <t>OCEAN BEACH HOSPITAL</t>
  </si>
  <si>
    <t>ODESSA MEMORIAL HOSPITAL</t>
  </si>
  <si>
    <t>OTHELLO COMMUNITY HOSPITAL</t>
  </si>
  <si>
    <t>OVERLAKE HOSPITAL MEDICAL CENTER</t>
  </si>
  <si>
    <t>PEACEHEALTH SAINT JOHN MEDICAL CENTER</t>
  </si>
  <si>
    <t>PROSSER MEMORIAL HOSPITAL</t>
  </si>
  <si>
    <t>PROVIDENCE CENTRALIA HOSPITAL</t>
  </si>
  <si>
    <t>PROVIDENCE SAINT PETER HOSPITAL</t>
  </si>
  <si>
    <t>SAINT CLARE HOSPITAL</t>
  </si>
  <si>
    <t>SAINT JOSEPH MEDICAL CENTER</t>
  </si>
  <si>
    <t>SAMARITAN HOSPITAL</t>
  </si>
  <si>
    <t>SKYLINE HOSPITAL</t>
  </si>
  <si>
    <t>SOUTHWEST WASHINGTON MEDICAL CENTER</t>
  </si>
  <si>
    <t>SUNNYSIDE COMMUNITY HOSPITAL</t>
  </si>
  <si>
    <t>TACOMA GENERAL ALLENMORE HOSPITAL</t>
  </si>
  <si>
    <t>TRI-STATE MEMORIAL HOSPITAL</t>
  </si>
  <si>
    <t>VALLEY GENERAL HOSPITAL</t>
  </si>
  <si>
    <t>VALLEY HOSPITAL AND MEDICAL CENTER</t>
  </si>
  <si>
    <t>VALLEY MEDICAL CENTER</t>
  </si>
  <si>
    <t>VIRGINIA MASON MEDICAL CENTER</t>
  </si>
  <si>
    <t>WALLA WALLA GENERAL HOSPITAL</t>
  </si>
  <si>
    <t>WHIDBEY GENERAL HOSPITAL</t>
  </si>
  <si>
    <t>WHITMAN HOSPITAL AND MEDICAL CENTER</t>
  </si>
  <si>
    <t>WILLAPA HARBOR HOSPITAL</t>
  </si>
  <si>
    <t>YAKIMA VALLEY MEMORIAL HOSPITAL</t>
  </si>
  <si>
    <t>TOPPENISH COMMUNITY HOSPITAL</t>
  </si>
  <si>
    <t>SKAGIT VALLEY HOSPITAL</t>
  </si>
  <si>
    <t>UNITED GENERAL HOSPITAL</t>
  </si>
  <si>
    <t>SNOQUALMIE VALLEY HOSPITAL</t>
  </si>
  <si>
    <t>OKANOGAN-DOUGLAS DISTRICT HOSPITAL</t>
  </si>
  <si>
    <t>OLYMPIC MEDICAL CENTER</t>
  </si>
  <si>
    <t>JEFFERSON HEALTHCARE HOSPITAL</t>
  </si>
  <si>
    <t>HIGHLINE MEDICAL CENTER</t>
  </si>
  <si>
    <t>UNIVERSITY OF WASHINGTON MEDICAL CENTER</t>
  </si>
  <si>
    <t>NORTHWEST HOSPITAL &amp; MEDICAL CENTER</t>
  </si>
  <si>
    <t>HARRISON MEDICAL CENTER</t>
  </si>
  <si>
    <t>MID VALLEY HOSPITAL</t>
  </si>
  <si>
    <t>KINDRED HOSPITAL - SEATTLE</t>
  </si>
  <si>
    <t>SAINT LUKES REHABILIATION INSTITUTE</t>
  </si>
  <si>
    <t>PULLMAN REGIONAL HOSPITAL</t>
  </si>
  <si>
    <t>DEER PARK HOSPITAL</t>
  </si>
  <si>
    <t>MARK REED HOSPITAL</t>
  </si>
  <si>
    <t>SEATTLE CANCER CARE ALLIANCE</t>
  </si>
  <si>
    <t>LEGACY SALMON CREEK HOSPITAL</t>
  </si>
  <si>
    <t>SWEDISH HEALTH SERVICES</t>
  </si>
  <si>
    <t>ENUMCLAW REGIONAL HOSPITAL</t>
  </si>
  <si>
    <t>MARY BRIDGE CHILDRENS HEALTH CENTER</t>
  </si>
  <si>
    <t>PEACEHEALTH SAINT JOSEPH HOSPITAL</t>
  </si>
  <si>
    <t>PROVIDENCE HOLY FAMILY HOSPITAL</t>
  </si>
  <si>
    <t>PROVIDENCE MOUNT CARMEL HOSPITAL</t>
  </si>
  <si>
    <t>PROVIDENCE REGIONAL MEDICAL CENTER EVERETT</t>
  </si>
  <si>
    <t>PROVIDENCE SACRED HEART MEDICAL CENTER</t>
  </si>
  <si>
    <t>PROVIDENCE SAINT JOSEPHS HOSPITAL</t>
  </si>
  <si>
    <t>PROVIDENCE SAINT MARY MEDICAL CENTER</t>
  </si>
  <si>
    <t>QUINCY VALLEY MEDICAL CENTER</t>
  </si>
  <si>
    <t>REGIONAL HOSP. FOR RESP. &amp; COMPLEX CARE</t>
  </si>
  <si>
    <t>SAINT FRANCIS COMMUNITY HOSPITAL</t>
  </si>
  <si>
    <t>SEATTLE CHILDRENS HOSPITAL</t>
  </si>
  <si>
    <t>SWEDISH MEDICAL CENTER CHERRY HILL</t>
  </si>
  <si>
    <t>WENATCHEE VALLEY MEDICAL CENTER</t>
  </si>
  <si>
    <t>YAKIMA REGIONAL MEDICAL AND CARDIAC CENTER</t>
  </si>
  <si>
    <t>KADLEC REGIONAL MEDICAL CENTER</t>
  </si>
  <si>
    <t>NAVOS</t>
  </si>
  <si>
    <t>SWEDISH EDMONDS</t>
  </si>
  <si>
    <t>SAINT ANTHONY HOSPITAL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</si>
</sst>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_)"/>
    <numFmt numFmtId="166" formatCode="General_)"/>
  </numFmts>
  <fonts count="38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12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164" fontId="0" fillId="0" borderId="0" xfId="0" applyNumberFormat="1" applyAlignment="1" applyProtection="1">
      <alignment horizontal="centerContinuous"/>
      <protection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center"/>
      <protection locked="0"/>
    </xf>
    <xf numFmtId="37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39" fontId="0" fillId="0" borderId="0" xfId="0" applyNumberFormat="1" applyAlignment="1">
      <alignment/>
    </xf>
    <xf numFmtId="37" fontId="0" fillId="0" borderId="0" xfId="0" applyNumberFormat="1" applyAlignment="1">
      <alignment/>
    </xf>
    <xf numFmtId="37" fontId="2" fillId="0" borderId="0" xfId="0" applyNumberFormat="1" applyFont="1" applyAlignment="1">
      <alignment/>
    </xf>
    <xf numFmtId="39" fontId="2" fillId="0" borderId="0" xfId="0" applyNumberFormat="1" applyFont="1" applyAlignment="1">
      <alignment/>
    </xf>
    <xf numFmtId="37" fontId="4" fillId="0" borderId="0" xfId="0" applyNumberFormat="1" applyFont="1" applyAlignment="1" applyProtection="1">
      <alignment/>
      <protection locked="0"/>
    </xf>
    <xf numFmtId="165" fontId="4" fillId="0" borderId="0" xfId="0" applyNumberFormat="1" applyFont="1" applyAlignment="1" applyProtection="1">
      <alignment horizontal="right"/>
      <protection locked="0"/>
    </xf>
    <xf numFmtId="1" fontId="0" fillId="0" borderId="0" xfId="0" applyNumberFormat="1" applyAlignment="1">
      <alignment horizontal="center"/>
    </xf>
    <xf numFmtId="0" fontId="2" fillId="0" borderId="0" xfId="56">
      <alignment/>
      <protection/>
    </xf>
    <xf numFmtId="39" fontId="2" fillId="0" borderId="0" xfId="56" applyNumberFormat="1">
      <alignment/>
      <protection/>
    </xf>
    <xf numFmtId="37" fontId="2" fillId="0" borderId="0" xfId="56" applyNumberFormat="1">
      <alignment/>
      <protection/>
    </xf>
    <xf numFmtId="0" fontId="2" fillId="0" borderId="0" xfId="56" applyFont="1">
      <alignment/>
      <protection/>
    </xf>
    <xf numFmtId="165" fontId="3" fillId="0" borderId="0" xfId="0" applyNumberFormat="1" applyFont="1" applyAlignment="1" applyProtection="1">
      <alignment/>
      <protection locked="0"/>
    </xf>
    <xf numFmtId="166" fontId="2" fillId="0" borderId="0" xfId="0" applyNumberFormat="1" applyFont="1" applyAlignment="1" applyProtection="1">
      <alignment horizontal="left"/>
      <protection/>
    </xf>
    <xf numFmtId="37" fontId="2" fillId="0" borderId="0" xfId="57" applyNumberFormat="1" applyFont="1">
      <alignment/>
      <protection/>
    </xf>
    <xf numFmtId="37" fontId="2" fillId="0" borderId="0" xfId="0" applyNumberFormat="1" applyFont="1" applyAlignment="1" applyProtection="1">
      <alignment/>
      <protection/>
    </xf>
    <xf numFmtId="166" fontId="3" fillId="0" borderId="0" xfId="0" applyNumberFormat="1" applyFont="1" applyAlignment="1" applyProtection="1">
      <alignment/>
      <protection locked="0"/>
    </xf>
    <xf numFmtId="166" fontId="2" fillId="0" borderId="0" xfId="0" applyNumberFormat="1" applyFont="1" applyAlignment="1" applyProtection="1" quotePrefix="1">
      <alignment horizontal="left"/>
      <protection/>
    </xf>
    <xf numFmtId="166" fontId="2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/>
      <protection locked="0"/>
    </xf>
    <xf numFmtId="3" fontId="2" fillId="0" borderId="0" xfId="0" applyNumberFormat="1" applyFont="1" applyAlignment="1">
      <alignment/>
    </xf>
    <xf numFmtId="165" fontId="4" fillId="0" borderId="0" xfId="0" applyNumberFormat="1" applyFont="1" applyAlignment="1" applyProtection="1">
      <alignment/>
      <protection locked="0"/>
    </xf>
    <xf numFmtId="166" fontId="0" fillId="0" borderId="0" xfId="0" applyNumberFormat="1" applyAlignment="1" applyProtection="1">
      <alignment horizontal="left"/>
      <protection/>
    </xf>
    <xf numFmtId="166" fontId="4" fillId="0" borderId="0" xfId="0" applyNumberFormat="1" applyFont="1" applyAlignment="1" applyProtection="1">
      <alignment/>
      <protection locked="0"/>
    </xf>
    <xf numFmtId="166" fontId="0" fillId="0" borderId="0" xfId="0" applyNumberFormat="1" applyAlignment="1" applyProtection="1" quotePrefix="1">
      <alignment horizontal="left"/>
      <protection/>
    </xf>
    <xf numFmtId="166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0" fontId="2" fillId="0" borderId="0" xfId="55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1" xfId="55"/>
    <cellStyle name="Normal_DEP" xfId="56"/>
    <cellStyle name="Normal_HO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tabSelected="1"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0.875" style="0" bestFit="1" customWidth="1"/>
    <col min="5" max="5" width="6.875" style="0" bestFit="1" customWidth="1"/>
    <col min="6" max="6" width="8.875" style="0" bestFit="1" customWidth="1"/>
    <col min="7" max="7" width="10.875" style="0" bestFit="1" customWidth="1"/>
    <col min="8" max="8" width="6.875" style="0" bestFit="1" customWidth="1"/>
    <col min="9" max="9" width="8.875" style="0" bestFit="1" customWidth="1"/>
    <col min="10" max="10" width="2.625" style="0" customWidth="1"/>
    <col min="11" max="11" width="8.125" style="0" bestFit="1" customWidth="1"/>
  </cols>
  <sheetData>
    <row r="1" spans="1:10" ht="1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1" ht="1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42</v>
      </c>
    </row>
    <row r="3" spans="1:11" ht="12">
      <c r="A3" s="4"/>
      <c r="B3" s="4"/>
      <c r="C3" s="4"/>
      <c r="D3" s="4"/>
      <c r="E3" s="4"/>
      <c r="F3" s="3"/>
      <c r="G3" s="4"/>
      <c r="H3" s="4"/>
      <c r="I3" s="4"/>
      <c r="J3" s="4"/>
      <c r="K3">
        <v>280</v>
      </c>
    </row>
    <row r="4" spans="1:10" ht="12">
      <c r="A4" s="3" t="s">
        <v>43</v>
      </c>
      <c r="B4" s="4"/>
      <c r="C4" s="4"/>
      <c r="D4" s="5"/>
      <c r="E4" s="4"/>
      <c r="F4" s="4"/>
      <c r="G4" s="4"/>
      <c r="H4" s="4"/>
      <c r="I4" s="4"/>
      <c r="J4" s="4"/>
    </row>
    <row r="5" spans="1:10" ht="12">
      <c r="A5" s="3" t="s">
        <v>44</v>
      </c>
      <c r="B5" s="4"/>
      <c r="C5" s="4"/>
      <c r="D5" s="4"/>
      <c r="E5" s="4"/>
      <c r="F5" s="4"/>
      <c r="G5" s="4"/>
      <c r="H5" s="4"/>
      <c r="I5" s="4"/>
      <c r="J5" s="4"/>
    </row>
    <row r="7" spans="5:9" ht="12">
      <c r="E7" s="21">
        <f>ROUND(+Pharmacy!D5,0)</f>
        <v>2008</v>
      </c>
      <c r="F7" s="2">
        <f>+E7</f>
        <v>2008</v>
      </c>
      <c r="G7" s="2"/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D8" s="1" t="s">
        <v>1</v>
      </c>
      <c r="F8" s="1" t="s">
        <v>2</v>
      </c>
      <c r="G8" s="1" t="s">
        <v>1</v>
      </c>
      <c r="I8" s="1" t="s">
        <v>2</v>
      </c>
      <c r="J8" s="1"/>
      <c r="K8" s="2" t="s">
        <v>72</v>
      </c>
    </row>
    <row r="9" spans="1:11" ht="12">
      <c r="A9" s="2"/>
      <c r="B9" s="2" t="s">
        <v>40</v>
      </c>
      <c r="C9" s="2" t="s">
        <v>41</v>
      </c>
      <c r="D9" s="1" t="s">
        <v>3</v>
      </c>
      <c r="E9" s="1" t="s">
        <v>4</v>
      </c>
      <c r="F9" s="1" t="s">
        <v>4</v>
      </c>
      <c r="G9" s="1" t="s">
        <v>3</v>
      </c>
      <c r="H9" s="1" t="s">
        <v>4</v>
      </c>
      <c r="I9" s="1" t="s">
        <v>4</v>
      </c>
      <c r="J9" s="1"/>
      <c r="K9" s="2" t="s">
        <v>73</v>
      </c>
    </row>
    <row r="10" spans="2:11" ht="12">
      <c r="B10">
        <f>+Pharmacy!A5</f>
        <v>1</v>
      </c>
      <c r="C10" t="str">
        <f>+Pharmacy!B5</f>
        <v>SWEDISH HEALTH SERVICES</v>
      </c>
      <c r="D10" s="6">
        <f>ROUND(+Pharmacy!S5,0)</f>
        <v>377811957</v>
      </c>
      <c r="E10" s="6">
        <f>ROUND(+Pharmacy!V5,0)</f>
        <v>64206</v>
      </c>
      <c r="F10" s="7">
        <f>IF(D10=0,"",IF(E10=0,"",ROUND(D10/E10,2)))</f>
        <v>5884.37</v>
      </c>
      <c r="G10" s="6">
        <f>ROUND(+Pharmacy!S107,0)</f>
        <v>434422989</v>
      </c>
      <c r="H10" s="6">
        <f>ROUND(+Pharmacy!V107,0)</f>
        <v>65434</v>
      </c>
      <c r="I10" s="7">
        <f>IF(G10=0,"",IF(H10=0,"",ROUND(G10/H10,2)))</f>
        <v>6639.1</v>
      </c>
      <c r="J10" s="7"/>
      <c r="K10" s="8">
        <f>IF(D10=0,"",IF(E10=0,"",IF(G10=0,"",IF(H10=0,"",ROUND(I10/F10-1,4)))))</f>
        <v>0.1283</v>
      </c>
    </row>
    <row r="11" spans="2:11" ht="12">
      <c r="B11">
        <f>+Pharmacy!A6</f>
        <v>3</v>
      </c>
      <c r="C11" t="str">
        <f>+Pharmacy!B6</f>
        <v>SWEDISH MEDICAL CENTER CHERRY HILL</v>
      </c>
      <c r="D11" s="6">
        <f>ROUND(+Pharmacy!S6,0)</f>
        <v>86697642</v>
      </c>
      <c r="E11" s="6">
        <f>ROUND(+Pharmacy!V6,0)</f>
        <v>25431</v>
      </c>
      <c r="F11" s="7">
        <f aca="true" t="shared" si="0" ref="F11:F74">IF(D11=0,"",IF(E11=0,"",ROUND(D11/E11,2)))</f>
        <v>3409.13</v>
      </c>
      <c r="G11" s="6">
        <f>ROUND(+Pharmacy!S108,0)</f>
        <v>92851418</v>
      </c>
      <c r="H11" s="6">
        <f>ROUND(+Pharmacy!V108,0)</f>
        <v>27098</v>
      </c>
      <c r="I11" s="7">
        <f aca="true" t="shared" si="1" ref="I11:I74">IF(G11=0,"",IF(H11=0,"",ROUND(G11/H11,2)))</f>
        <v>3426.5</v>
      </c>
      <c r="J11" s="7"/>
      <c r="K11" s="8">
        <f aca="true" t="shared" si="2" ref="K11:K74">IF(D11=0,"",IF(E11=0,"",IF(G11=0,"",IF(H11=0,"",ROUND(I11/F11-1,4)))))</f>
        <v>0.0051</v>
      </c>
    </row>
    <row r="12" spans="2:11" ht="12">
      <c r="B12">
        <f>+Pharmacy!A7</f>
        <v>8</v>
      </c>
      <c r="C12" t="str">
        <f>+Pharmacy!B7</f>
        <v>KLICKITAT VALLEY HOSPITAL</v>
      </c>
      <c r="D12" s="6">
        <f>ROUND(+Pharmacy!S7,0)</f>
        <v>1614438</v>
      </c>
      <c r="E12" s="6">
        <f>ROUND(+Pharmacy!V7,0)</f>
        <v>1629</v>
      </c>
      <c r="F12" s="7">
        <f t="shared" si="0"/>
        <v>991.06</v>
      </c>
      <c r="G12" s="6">
        <f>ROUND(+Pharmacy!S109,0)</f>
        <v>1898526</v>
      </c>
      <c r="H12" s="6">
        <f>ROUND(+Pharmacy!V109,0)</f>
        <v>1645</v>
      </c>
      <c r="I12" s="7">
        <f t="shared" si="1"/>
        <v>1154.12</v>
      </c>
      <c r="J12" s="7"/>
      <c r="K12" s="8">
        <f t="shared" si="2"/>
        <v>0.1645</v>
      </c>
    </row>
    <row r="13" spans="2:11" ht="12">
      <c r="B13">
        <f>+Pharmacy!A8</f>
        <v>10</v>
      </c>
      <c r="C13" t="str">
        <f>+Pharmacy!B8</f>
        <v>VIRGINIA MASON MEDICAL CENTER</v>
      </c>
      <c r="D13" s="6">
        <f>ROUND(+Pharmacy!S8,0)</f>
        <v>32059318</v>
      </c>
      <c r="E13" s="6">
        <f>ROUND(+Pharmacy!V8,0)</f>
        <v>76904</v>
      </c>
      <c r="F13" s="7">
        <f t="shared" si="0"/>
        <v>416.87</v>
      </c>
      <c r="G13" s="6">
        <f>ROUND(+Pharmacy!S110,0)</f>
        <v>28911122</v>
      </c>
      <c r="H13" s="6">
        <f>ROUND(+Pharmacy!V110,0)</f>
        <v>79237</v>
      </c>
      <c r="I13" s="7">
        <f t="shared" si="1"/>
        <v>364.87</v>
      </c>
      <c r="J13" s="7"/>
      <c r="K13" s="8">
        <f t="shared" si="2"/>
        <v>-0.1247</v>
      </c>
    </row>
    <row r="14" spans="2:11" ht="12">
      <c r="B14">
        <f>+Pharmacy!A9</f>
        <v>14</v>
      </c>
      <c r="C14" t="str">
        <f>+Pharmacy!B9</f>
        <v>SEATTLE CHILDRENS HOSPITAL</v>
      </c>
      <c r="D14" s="6">
        <f>ROUND(+Pharmacy!S9,0)</f>
        <v>112277763</v>
      </c>
      <c r="E14" s="6">
        <f>ROUND(+Pharmacy!V9,0)</f>
        <v>26512</v>
      </c>
      <c r="F14" s="7">
        <f t="shared" si="0"/>
        <v>4234.98</v>
      </c>
      <c r="G14" s="6">
        <f>ROUND(+Pharmacy!S111,0)</f>
        <v>130310667</v>
      </c>
      <c r="H14" s="6">
        <f>ROUND(+Pharmacy!V111,0)</f>
        <v>28361</v>
      </c>
      <c r="I14" s="7">
        <f t="shared" si="1"/>
        <v>4594.71</v>
      </c>
      <c r="J14" s="7"/>
      <c r="K14" s="8">
        <f t="shared" si="2"/>
        <v>0.0849</v>
      </c>
    </row>
    <row r="15" spans="2:11" ht="12">
      <c r="B15">
        <f>+Pharmacy!A10</f>
        <v>20</v>
      </c>
      <c r="C15" t="str">
        <f>+Pharmacy!B10</f>
        <v>GROUP HEALTH CENTRAL</v>
      </c>
      <c r="D15" s="6">
        <f>ROUND(+Pharmacy!S10,0)</f>
        <v>16403408</v>
      </c>
      <c r="E15" s="6">
        <f>ROUND(+Pharmacy!V10,0)</f>
        <v>1208</v>
      </c>
      <c r="F15" s="7">
        <f t="shared" si="0"/>
        <v>13578.98</v>
      </c>
      <c r="G15" s="6">
        <f>ROUND(+Pharmacy!S112,0)</f>
        <v>0</v>
      </c>
      <c r="H15" s="6">
        <f>ROUND(+Pharmacy!V112,0)</f>
        <v>1122</v>
      </c>
      <c r="I15" s="7">
        <f t="shared" si="1"/>
      </c>
      <c r="J15" s="7"/>
      <c r="K15" s="8">
        <f t="shared" si="2"/>
      </c>
    </row>
    <row r="16" spans="2:11" ht="12">
      <c r="B16">
        <f>+Pharmacy!A11</f>
        <v>21</v>
      </c>
      <c r="C16" t="str">
        <f>+Pharmacy!B11</f>
        <v>NEWPORT COMMUNITY HOSPITAL</v>
      </c>
      <c r="D16" s="6">
        <f>ROUND(+Pharmacy!S11,0)</f>
        <v>2064034</v>
      </c>
      <c r="E16" s="6">
        <f>ROUND(+Pharmacy!V11,0)</f>
        <v>2926</v>
      </c>
      <c r="F16" s="7">
        <f t="shared" si="0"/>
        <v>705.41</v>
      </c>
      <c r="G16" s="6">
        <f>ROUND(+Pharmacy!S113,0)</f>
        <v>1934468</v>
      </c>
      <c r="H16" s="6">
        <f>ROUND(+Pharmacy!V113,0)</f>
        <v>2664</v>
      </c>
      <c r="I16" s="7">
        <f t="shared" si="1"/>
        <v>726.15</v>
      </c>
      <c r="J16" s="7"/>
      <c r="K16" s="8">
        <f t="shared" si="2"/>
        <v>0.0294</v>
      </c>
    </row>
    <row r="17" spans="2:11" ht="12">
      <c r="B17">
        <f>+Pharmacy!A12</f>
        <v>22</v>
      </c>
      <c r="C17" t="str">
        <f>+Pharmacy!B12</f>
        <v>LOURDES MEDICAL CENTER</v>
      </c>
      <c r="D17" s="6">
        <f>ROUND(+Pharmacy!S12,0)</f>
        <v>8455528</v>
      </c>
      <c r="E17" s="6">
        <f>ROUND(+Pharmacy!V12,0)</f>
        <v>4975</v>
      </c>
      <c r="F17" s="7">
        <f t="shared" si="0"/>
        <v>1699.6</v>
      </c>
      <c r="G17" s="6">
        <f>ROUND(+Pharmacy!S114,0)</f>
        <v>8186347</v>
      </c>
      <c r="H17" s="6">
        <f>ROUND(+Pharmacy!V114,0)</f>
        <v>4807</v>
      </c>
      <c r="I17" s="7">
        <f t="shared" si="1"/>
        <v>1703.01</v>
      </c>
      <c r="J17" s="7"/>
      <c r="K17" s="8">
        <f t="shared" si="2"/>
        <v>0.002</v>
      </c>
    </row>
    <row r="18" spans="2:11" ht="12">
      <c r="B18">
        <f>+Pharmacy!A13</f>
        <v>23</v>
      </c>
      <c r="C18" t="str">
        <f>+Pharmacy!B13</f>
        <v>OKANOGAN-DOUGLAS DISTRICT HOSPITAL</v>
      </c>
      <c r="D18" s="6">
        <f>ROUND(+Pharmacy!S13,0)</f>
        <v>1881565</v>
      </c>
      <c r="E18" s="6">
        <f>ROUND(+Pharmacy!V13,0)</f>
        <v>1506</v>
      </c>
      <c r="F18" s="7">
        <f t="shared" si="0"/>
        <v>1249.38</v>
      </c>
      <c r="G18" s="6">
        <f>ROUND(+Pharmacy!S115,0)</f>
        <v>2367636</v>
      </c>
      <c r="H18" s="6">
        <f>ROUND(+Pharmacy!V115,0)</f>
        <v>1454</v>
      </c>
      <c r="I18" s="7">
        <f t="shared" si="1"/>
        <v>1628.36</v>
      </c>
      <c r="J18" s="7"/>
      <c r="K18" s="8">
        <f t="shared" si="2"/>
        <v>0.3033</v>
      </c>
    </row>
    <row r="19" spans="2:11" ht="12">
      <c r="B19">
        <f>+Pharmacy!A14</f>
        <v>26</v>
      </c>
      <c r="C19" t="str">
        <f>+Pharmacy!B14</f>
        <v>PEACEHEALTH SAINT JOHN MEDICAL CENTER</v>
      </c>
      <c r="D19" s="6">
        <f>ROUND(+Pharmacy!S14,0)</f>
        <v>34840246</v>
      </c>
      <c r="E19" s="6">
        <f>ROUND(+Pharmacy!V14,0)</f>
        <v>23290</v>
      </c>
      <c r="F19" s="7">
        <f t="shared" si="0"/>
        <v>1495.93</v>
      </c>
      <c r="G19" s="6">
        <f>ROUND(+Pharmacy!S116,0)</f>
        <v>36930324</v>
      </c>
      <c r="H19" s="6">
        <f>ROUND(+Pharmacy!V116,0)</f>
        <v>24570</v>
      </c>
      <c r="I19" s="7">
        <f t="shared" si="1"/>
        <v>1503.07</v>
      </c>
      <c r="J19" s="7"/>
      <c r="K19" s="8">
        <f t="shared" si="2"/>
        <v>0.0048</v>
      </c>
    </row>
    <row r="20" spans="2:11" ht="12">
      <c r="B20">
        <f>+Pharmacy!A15</f>
        <v>29</v>
      </c>
      <c r="C20" t="str">
        <f>+Pharmacy!B15</f>
        <v>HARBORVIEW MEDICAL CENTER</v>
      </c>
      <c r="D20" s="6">
        <f>ROUND(+Pharmacy!S15,0)</f>
        <v>145544263</v>
      </c>
      <c r="E20" s="6">
        <f>ROUND(+Pharmacy!V15,0)</f>
        <v>43532</v>
      </c>
      <c r="F20" s="7">
        <f t="shared" si="0"/>
        <v>3343.39</v>
      </c>
      <c r="G20" s="6">
        <f>ROUND(+Pharmacy!S117,0)</f>
        <v>156889001</v>
      </c>
      <c r="H20" s="6">
        <f>ROUND(+Pharmacy!V117,0)</f>
        <v>43020</v>
      </c>
      <c r="I20" s="7">
        <f t="shared" si="1"/>
        <v>3646.89</v>
      </c>
      <c r="J20" s="7"/>
      <c r="K20" s="8">
        <f t="shared" si="2"/>
        <v>0.0908</v>
      </c>
    </row>
    <row r="21" spans="2:11" ht="12">
      <c r="B21">
        <f>+Pharmacy!A16</f>
        <v>32</v>
      </c>
      <c r="C21" t="str">
        <f>+Pharmacy!B16</f>
        <v>SAINT JOSEPH MEDICAL CENTER</v>
      </c>
      <c r="D21" s="6">
        <f>ROUND(+Pharmacy!S16,0)</f>
        <v>205013682</v>
      </c>
      <c r="E21" s="6">
        <f>ROUND(+Pharmacy!V16,0)</f>
        <v>46717</v>
      </c>
      <c r="F21" s="7">
        <f t="shared" si="0"/>
        <v>4388.42</v>
      </c>
      <c r="G21" s="6">
        <f>ROUND(+Pharmacy!S118,0)</f>
        <v>227500464</v>
      </c>
      <c r="H21" s="6">
        <f>ROUND(+Pharmacy!V118,0)</f>
        <v>43072</v>
      </c>
      <c r="I21" s="7">
        <f t="shared" si="1"/>
        <v>5281.86</v>
      </c>
      <c r="J21" s="7"/>
      <c r="K21" s="8">
        <f t="shared" si="2"/>
        <v>0.2036</v>
      </c>
    </row>
    <row r="22" spans="2:11" ht="12">
      <c r="B22">
        <f>+Pharmacy!A17</f>
        <v>35</v>
      </c>
      <c r="C22" t="str">
        <f>+Pharmacy!B17</f>
        <v>ENUMCLAW REGIONAL HOSPITAL</v>
      </c>
      <c r="D22" s="6">
        <f>ROUND(+Pharmacy!S17,0)</f>
        <v>2367770</v>
      </c>
      <c r="E22" s="6">
        <f>ROUND(+Pharmacy!V17,0)</f>
        <v>3584</v>
      </c>
      <c r="F22" s="7">
        <f t="shared" si="0"/>
        <v>660.65</v>
      </c>
      <c r="G22" s="6">
        <f>ROUND(+Pharmacy!S119,0)</f>
        <v>3146391</v>
      </c>
      <c r="H22" s="6">
        <f>ROUND(+Pharmacy!V119,0)</f>
        <v>3826</v>
      </c>
      <c r="I22" s="7">
        <f t="shared" si="1"/>
        <v>822.37</v>
      </c>
      <c r="J22" s="7"/>
      <c r="K22" s="8">
        <f t="shared" si="2"/>
        <v>0.2448</v>
      </c>
    </row>
    <row r="23" spans="2:11" ht="12">
      <c r="B23">
        <f>+Pharmacy!A18</f>
        <v>37</v>
      </c>
      <c r="C23" t="str">
        <f>+Pharmacy!B18</f>
        <v>DEACONESS MEDICAL CENTER</v>
      </c>
      <c r="D23" s="6">
        <f>ROUND(+Pharmacy!S18,0)</f>
        <v>51618307</v>
      </c>
      <c r="E23" s="6">
        <f>ROUND(+Pharmacy!V18,0)</f>
        <v>18891</v>
      </c>
      <c r="F23" s="7">
        <f t="shared" si="0"/>
        <v>2732.43</v>
      </c>
      <c r="G23" s="6">
        <f>ROUND(+Pharmacy!S120,0)</f>
        <v>82459491</v>
      </c>
      <c r="H23" s="6">
        <f>ROUND(+Pharmacy!V120,0)</f>
        <v>24058</v>
      </c>
      <c r="I23" s="7">
        <f t="shared" si="1"/>
        <v>3427.53</v>
      </c>
      <c r="J23" s="7"/>
      <c r="K23" s="8">
        <f t="shared" si="2"/>
        <v>0.2544</v>
      </c>
    </row>
    <row r="24" spans="2:11" ht="12">
      <c r="B24">
        <f>+Pharmacy!A19</f>
        <v>38</v>
      </c>
      <c r="C24" t="str">
        <f>+Pharmacy!B19</f>
        <v>OLYMPIC MEDICAL CENTER</v>
      </c>
      <c r="D24" s="6">
        <f>ROUND(+Pharmacy!S19,0)</f>
        <v>22733975</v>
      </c>
      <c r="E24" s="6">
        <f>ROUND(+Pharmacy!V19,0)</f>
        <v>13147</v>
      </c>
      <c r="F24" s="7">
        <f t="shared" si="0"/>
        <v>1729.21</v>
      </c>
      <c r="G24" s="6">
        <f>ROUND(+Pharmacy!S121,0)</f>
        <v>23061262</v>
      </c>
      <c r="H24" s="6">
        <f>ROUND(+Pharmacy!V121,0)</f>
        <v>13521</v>
      </c>
      <c r="I24" s="7">
        <f t="shared" si="1"/>
        <v>1705.59</v>
      </c>
      <c r="J24" s="7"/>
      <c r="K24" s="8">
        <f t="shared" si="2"/>
        <v>-0.0137</v>
      </c>
    </row>
    <row r="25" spans="2:11" ht="12">
      <c r="B25">
        <f>+Pharmacy!A20</f>
        <v>39</v>
      </c>
      <c r="C25" t="str">
        <f>+Pharmacy!B20</f>
        <v>KENNEWICK GENERAL HOSPITAL</v>
      </c>
      <c r="D25" s="6">
        <f>ROUND(+Pharmacy!S20,0)</f>
        <v>18916158</v>
      </c>
      <c r="E25" s="6">
        <f>ROUND(+Pharmacy!V20,0)</f>
        <v>11240</v>
      </c>
      <c r="F25" s="7">
        <f t="shared" si="0"/>
        <v>1682.93</v>
      </c>
      <c r="G25" s="6">
        <f>ROUND(+Pharmacy!S122,0)</f>
        <v>21571893</v>
      </c>
      <c r="H25" s="6">
        <f>ROUND(+Pharmacy!V122,0)</f>
        <v>11618</v>
      </c>
      <c r="I25" s="7">
        <f t="shared" si="1"/>
        <v>1856.76</v>
      </c>
      <c r="J25" s="7"/>
      <c r="K25" s="8">
        <f t="shared" si="2"/>
        <v>0.1033</v>
      </c>
    </row>
    <row r="26" spans="2:11" ht="12">
      <c r="B26">
        <f>+Pharmacy!A21</f>
        <v>43</v>
      </c>
      <c r="C26" t="str">
        <f>+Pharmacy!B21</f>
        <v>WALLA WALLA GENERAL HOSPITAL</v>
      </c>
      <c r="D26" s="6">
        <f>ROUND(+Pharmacy!S21,0)</f>
        <v>8031998</v>
      </c>
      <c r="E26" s="6">
        <f>ROUND(+Pharmacy!V21,0)</f>
        <v>3984</v>
      </c>
      <c r="F26" s="7">
        <f t="shared" si="0"/>
        <v>2016.06</v>
      </c>
      <c r="G26" s="6">
        <f>ROUND(+Pharmacy!S123,0)</f>
        <v>8894122</v>
      </c>
      <c r="H26" s="6">
        <f>ROUND(+Pharmacy!V123,0)</f>
        <v>4221</v>
      </c>
      <c r="I26" s="7">
        <f t="shared" si="1"/>
        <v>2107.11</v>
      </c>
      <c r="J26" s="7"/>
      <c r="K26" s="8">
        <f t="shared" si="2"/>
        <v>0.0452</v>
      </c>
    </row>
    <row r="27" spans="2:11" ht="12">
      <c r="B27">
        <f>+Pharmacy!A22</f>
        <v>45</v>
      </c>
      <c r="C27" t="str">
        <f>+Pharmacy!B22</f>
        <v>COLUMBIA BASIN HOSPITAL</v>
      </c>
      <c r="D27" s="6">
        <f>ROUND(+Pharmacy!S22,0)</f>
        <v>373050</v>
      </c>
      <c r="E27" s="6">
        <f>ROUND(+Pharmacy!V22,0)</f>
        <v>1214</v>
      </c>
      <c r="F27" s="7">
        <f t="shared" si="0"/>
        <v>307.29</v>
      </c>
      <c r="G27" s="6">
        <f>ROUND(+Pharmacy!S124,0)</f>
        <v>692066</v>
      </c>
      <c r="H27" s="6">
        <f>ROUND(+Pharmacy!V124,0)</f>
        <v>1212</v>
      </c>
      <c r="I27" s="7">
        <f t="shared" si="1"/>
        <v>571.01</v>
      </c>
      <c r="J27" s="7"/>
      <c r="K27" s="8">
        <f t="shared" si="2"/>
        <v>0.8582</v>
      </c>
    </row>
    <row r="28" spans="2:11" ht="12">
      <c r="B28">
        <f>+Pharmacy!A23</f>
        <v>46</v>
      </c>
      <c r="C28" t="str">
        <f>+Pharmacy!B23</f>
        <v>PROSSER MEMORIAL HOSPITAL</v>
      </c>
      <c r="D28" s="6">
        <f>ROUND(+Pharmacy!S23,0)</f>
        <v>1328928</v>
      </c>
      <c r="E28" s="6">
        <f>ROUND(+Pharmacy!V23,0)</f>
        <v>2419</v>
      </c>
      <c r="F28" s="7">
        <f t="shared" si="0"/>
        <v>549.37</v>
      </c>
      <c r="G28" s="6">
        <f>ROUND(+Pharmacy!S125,0)</f>
        <v>1057524</v>
      </c>
      <c r="H28" s="6">
        <f>ROUND(+Pharmacy!V125,0)</f>
        <v>1940</v>
      </c>
      <c r="I28" s="7">
        <f t="shared" si="1"/>
        <v>545.12</v>
      </c>
      <c r="J28" s="7"/>
      <c r="K28" s="8">
        <f t="shared" si="2"/>
        <v>-0.0077</v>
      </c>
    </row>
    <row r="29" spans="2:11" ht="12">
      <c r="B29">
        <f>+Pharmacy!A24</f>
        <v>50</v>
      </c>
      <c r="C29" t="str">
        <f>+Pharmacy!B24</f>
        <v>PROVIDENCE SAINT MARY MEDICAL CENTER</v>
      </c>
      <c r="D29" s="6">
        <f>ROUND(+Pharmacy!S24,0)</f>
        <v>41783258</v>
      </c>
      <c r="E29" s="6">
        <f>ROUND(+Pharmacy!V24,0)</f>
        <v>13790</v>
      </c>
      <c r="F29" s="7">
        <f t="shared" si="0"/>
        <v>3029.97</v>
      </c>
      <c r="G29" s="6">
        <f>ROUND(+Pharmacy!S126,0)</f>
        <v>41740825</v>
      </c>
      <c r="H29" s="6">
        <f>ROUND(+Pharmacy!V126,0)</f>
        <v>13198</v>
      </c>
      <c r="I29" s="7">
        <f t="shared" si="1"/>
        <v>3162.66</v>
      </c>
      <c r="J29" s="7"/>
      <c r="K29" s="8">
        <f t="shared" si="2"/>
        <v>0.0438</v>
      </c>
    </row>
    <row r="30" spans="2:11" ht="12">
      <c r="B30">
        <f>+Pharmacy!A25</f>
        <v>54</v>
      </c>
      <c r="C30" t="str">
        <f>+Pharmacy!B25</f>
        <v>FORKS COMMUNITY HOSPITAL</v>
      </c>
      <c r="D30" s="6">
        <f>ROUND(+Pharmacy!S25,0)</f>
        <v>1011665</v>
      </c>
      <c r="E30" s="6">
        <f>ROUND(+Pharmacy!V25,0)</f>
        <v>2002</v>
      </c>
      <c r="F30" s="7">
        <f t="shared" si="0"/>
        <v>505.33</v>
      </c>
      <c r="G30" s="6">
        <f>ROUND(+Pharmacy!S127,0)</f>
        <v>1163019</v>
      </c>
      <c r="H30" s="6">
        <f>ROUND(+Pharmacy!V127,0)</f>
        <v>1817</v>
      </c>
      <c r="I30" s="7">
        <f t="shared" si="1"/>
        <v>640.08</v>
      </c>
      <c r="J30" s="7"/>
      <c r="K30" s="8">
        <f t="shared" si="2"/>
        <v>0.2667</v>
      </c>
    </row>
    <row r="31" spans="2:11" ht="12">
      <c r="B31">
        <f>+Pharmacy!A26</f>
        <v>56</v>
      </c>
      <c r="C31" t="str">
        <f>+Pharmacy!B26</f>
        <v>WILLAPA HARBOR HOSPITAL</v>
      </c>
      <c r="D31" s="6">
        <f>ROUND(+Pharmacy!S26,0)</f>
        <v>1484913</v>
      </c>
      <c r="E31" s="6">
        <f>ROUND(+Pharmacy!V26,0)</f>
        <v>1630</v>
      </c>
      <c r="F31" s="7">
        <f t="shared" si="0"/>
        <v>910.99</v>
      </c>
      <c r="G31" s="6">
        <f>ROUND(+Pharmacy!S128,0)</f>
        <v>1197199</v>
      </c>
      <c r="H31" s="6">
        <f>ROUND(+Pharmacy!V128,0)</f>
        <v>1521</v>
      </c>
      <c r="I31" s="7">
        <f t="shared" si="1"/>
        <v>787.11</v>
      </c>
      <c r="J31" s="7"/>
      <c r="K31" s="8">
        <f t="shared" si="2"/>
        <v>-0.136</v>
      </c>
    </row>
    <row r="32" spans="2:11" ht="12">
      <c r="B32">
        <f>+Pharmacy!A27</f>
        <v>58</v>
      </c>
      <c r="C32" t="str">
        <f>+Pharmacy!B27</f>
        <v>YAKIMA VALLEY MEMORIAL HOSPITAL</v>
      </c>
      <c r="D32" s="6">
        <f>ROUND(+Pharmacy!S27,0)</f>
        <v>32860136</v>
      </c>
      <c r="E32" s="6">
        <f>ROUND(+Pharmacy!V27,0)</f>
        <v>31658</v>
      </c>
      <c r="F32" s="7">
        <f t="shared" si="0"/>
        <v>1037.97</v>
      </c>
      <c r="G32" s="6">
        <f>ROUND(+Pharmacy!S129,0)</f>
        <v>35500394</v>
      </c>
      <c r="H32" s="6">
        <f>ROUND(+Pharmacy!V129,0)</f>
        <v>33827</v>
      </c>
      <c r="I32" s="7">
        <f t="shared" si="1"/>
        <v>1049.47</v>
      </c>
      <c r="J32" s="7"/>
      <c r="K32" s="8">
        <f t="shared" si="2"/>
        <v>0.0111</v>
      </c>
    </row>
    <row r="33" spans="2:11" ht="12">
      <c r="B33">
        <f>+Pharmacy!A28</f>
        <v>63</v>
      </c>
      <c r="C33" t="str">
        <f>+Pharmacy!B28</f>
        <v>GRAYS HARBOR COMMUNITY HOSPITAL</v>
      </c>
      <c r="D33" s="6">
        <f>ROUND(+Pharmacy!S28,0)</f>
        <v>27298234</v>
      </c>
      <c r="E33" s="6">
        <f>ROUND(+Pharmacy!V28,0)</f>
        <v>11731</v>
      </c>
      <c r="F33" s="7">
        <f t="shared" si="0"/>
        <v>2327.02</v>
      </c>
      <c r="G33" s="6">
        <f>ROUND(+Pharmacy!S130,0)</f>
        <v>31235639</v>
      </c>
      <c r="H33" s="6">
        <f>ROUND(+Pharmacy!V130,0)</f>
        <v>12132</v>
      </c>
      <c r="I33" s="7">
        <f t="shared" si="1"/>
        <v>2574.65</v>
      </c>
      <c r="J33" s="7"/>
      <c r="K33" s="8">
        <f t="shared" si="2"/>
        <v>0.1064</v>
      </c>
    </row>
    <row r="34" spans="2:11" ht="12">
      <c r="B34">
        <f>+Pharmacy!A29</f>
        <v>78</v>
      </c>
      <c r="C34" t="str">
        <f>+Pharmacy!B29</f>
        <v>SAMARITAN HOSPITAL</v>
      </c>
      <c r="D34" s="6">
        <f>ROUND(+Pharmacy!S29,0)</f>
        <v>7598066</v>
      </c>
      <c r="E34" s="6">
        <f>ROUND(+Pharmacy!V29,0)</f>
        <v>6208</v>
      </c>
      <c r="F34" s="7">
        <f t="shared" si="0"/>
        <v>1223.92</v>
      </c>
      <c r="G34" s="6">
        <f>ROUND(+Pharmacy!S131,0)</f>
        <v>7937571</v>
      </c>
      <c r="H34" s="6">
        <f>ROUND(+Pharmacy!V131,0)</f>
        <v>6490</v>
      </c>
      <c r="I34" s="7">
        <f t="shared" si="1"/>
        <v>1223.05</v>
      </c>
      <c r="J34" s="7"/>
      <c r="K34" s="8">
        <f t="shared" si="2"/>
        <v>-0.0007</v>
      </c>
    </row>
    <row r="35" spans="2:11" ht="12">
      <c r="B35">
        <f>+Pharmacy!A30</f>
        <v>79</v>
      </c>
      <c r="C35" t="str">
        <f>+Pharmacy!B30</f>
        <v>OCEAN BEACH HOSPITAL</v>
      </c>
      <c r="D35" s="6">
        <f>ROUND(+Pharmacy!S30,0)</f>
        <v>3851758</v>
      </c>
      <c r="E35" s="6">
        <f>ROUND(+Pharmacy!V30,0)</f>
        <v>1836</v>
      </c>
      <c r="F35" s="7">
        <f t="shared" si="0"/>
        <v>2097.91</v>
      </c>
      <c r="G35" s="6">
        <f>ROUND(+Pharmacy!S132,0)</f>
        <v>3972762</v>
      </c>
      <c r="H35" s="6">
        <f>ROUND(+Pharmacy!V132,0)</f>
        <v>1549</v>
      </c>
      <c r="I35" s="7">
        <f t="shared" si="1"/>
        <v>2564.73</v>
      </c>
      <c r="J35" s="7"/>
      <c r="K35" s="8">
        <f t="shared" si="2"/>
        <v>0.2225</v>
      </c>
    </row>
    <row r="36" spans="2:11" ht="12">
      <c r="B36">
        <f>+Pharmacy!A31</f>
        <v>80</v>
      </c>
      <c r="C36" t="str">
        <f>+Pharmacy!B31</f>
        <v>ODESSA MEMORIAL HOSPITAL</v>
      </c>
      <c r="D36" s="6">
        <f>ROUND(+Pharmacy!S31,0)</f>
        <v>207113</v>
      </c>
      <c r="E36" s="6">
        <f>ROUND(+Pharmacy!V31,0)</f>
        <v>252</v>
      </c>
      <c r="F36" s="7">
        <f t="shared" si="0"/>
        <v>821.88</v>
      </c>
      <c r="G36" s="6">
        <f>ROUND(+Pharmacy!S133,0)</f>
        <v>133907</v>
      </c>
      <c r="H36" s="6">
        <f>ROUND(+Pharmacy!V133,0)</f>
        <v>237</v>
      </c>
      <c r="I36" s="7">
        <f t="shared" si="1"/>
        <v>565.01</v>
      </c>
      <c r="J36" s="7"/>
      <c r="K36" s="8">
        <f t="shared" si="2"/>
        <v>-0.3125</v>
      </c>
    </row>
    <row r="37" spans="2:11" ht="12">
      <c r="B37">
        <f>+Pharmacy!A32</f>
        <v>81</v>
      </c>
      <c r="C37" t="str">
        <f>+Pharmacy!B32</f>
        <v>GOOD SAMARITAN HOSPITAL</v>
      </c>
      <c r="D37" s="6">
        <f>ROUND(+Pharmacy!S32,0)</f>
        <v>92518663</v>
      </c>
      <c r="E37" s="6">
        <f>ROUND(+Pharmacy!V32,0)</f>
        <v>22063</v>
      </c>
      <c r="F37" s="7">
        <f t="shared" si="0"/>
        <v>4193.39</v>
      </c>
      <c r="G37" s="6">
        <f>ROUND(+Pharmacy!S134,0)</f>
        <v>100703480</v>
      </c>
      <c r="H37" s="6">
        <f>ROUND(+Pharmacy!V134,0)</f>
        <v>21554</v>
      </c>
      <c r="I37" s="7">
        <f t="shared" si="1"/>
        <v>4672.15</v>
      </c>
      <c r="J37" s="7"/>
      <c r="K37" s="8">
        <f t="shared" si="2"/>
        <v>0.1142</v>
      </c>
    </row>
    <row r="38" spans="2:11" ht="12">
      <c r="B38">
        <f>+Pharmacy!A33</f>
        <v>82</v>
      </c>
      <c r="C38" t="str">
        <f>+Pharmacy!B33</f>
        <v>GARFIELD COUNTY MEMORIAL HOSPITAL</v>
      </c>
      <c r="D38" s="6">
        <f>ROUND(+Pharmacy!S33,0)</f>
        <v>564722</v>
      </c>
      <c r="E38" s="6">
        <f>ROUND(+Pharmacy!V33,0)</f>
        <v>224</v>
      </c>
      <c r="F38" s="7">
        <f t="shared" si="0"/>
        <v>2521.08</v>
      </c>
      <c r="G38" s="6">
        <f>ROUND(+Pharmacy!S135,0)</f>
        <v>626496</v>
      </c>
      <c r="H38" s="6">
        <f>ROUND(+Pharmacy!V135,0)</f>
        <v>509</v>
      </c>
      <c r="I38" s="7">
        <f t="shared" si="1"/>
        <v>1230.84</v>
      </c>
      <c r="J38" s="7"/>
      <c r="K38" s="8">
        <f t="shared" si="2"/>
        <v>-0.5118</v>
      </c>
    </row>
    <row r="39" spans="2:11" ht="12">
      <c r="B39">
        <f>+Pharmacy!A34</f>
        <v>84</v>
      </c>
      <c r="C39" t="str">
        <f>+Pharmacy!B34</f>
        <v>PROVIDENCE REGIONAL MEDICAL CENTER EVERETT</v>
      </c>
      <c r="D39" s="6">
        <f>ROUND(+Pharmacy!S34,0)</f>
        <v>148549271</v>
      </c>
      <c r="E39" s="6">
        <f>ROUND(+Pharmacy!V34,0)</f>
        <v>47661</v>
      </c>
      <c r="F39" s="7">
        <f t="shared" si="0"/>
        <v>3116.79</v>
      </c>
      <c r="G39" s="6">
        <f>ROUND(+Pharmacy!S136,0)</f>
        <v>161986872</v>
      </c>
      <c r="H39" s="6">
        <f>ROUND(+Pharmacy!V136,0)</f>
        <v>52314</v>
      </c>
      <c r="I39" s="7">
        <f t="shared" si="1"/>
        <v>3096.43</v>
      </c>
      <c r="J39" s="7"/>
      <c r="K39" s="8">
        <f t="shared" si="2"/>
        <v>-0.0065</v>
      </c>
    </row>
    <row r="40" spans="2:11" ht="12">
      <c r="B40">
        <f>+Pharmacy!A35</f>
        <v>85</v>
      </c>
      <c r="C40" t="str">
        <f>+Pharmacy!B35</f>
        <v>JEFFERSON HEALTHCARE HOSPITAL</v>
      </c>
      <c r="D40" s="6">
        <f>ROUND(+Pharmacy!S35,0)</f>
        <v>5228702</v>
      </c>
      <c r="E40" s="6">
        <f>ROUND(+Pharmacy!V35,0)</f>
        <v>4378</v>
      </c>
      <c r="F40" s="7">
        <f t="shared" si="0"/>
        <v>1194.31</v>
      </c>
      <c r="G40" s="6">
        <f>ROUND(+Pharmacy!S137,0)</f>
        <v>6399901</v>
      </c>
      <c r="H40" s="6">
        <f>ROUND(+Pharmacy!V137,0)</f>
        <v>4690</v>
      </c>
      <c r="I40" s="7">
        <f t="shared" si="1"/>
        <v>1364.58</v>
      </c>
      <c r="J40" s="7"/>
      <c r="K40" s="8">
        <f t="shared" si="2"/>
        <v>0.1426</v>
      </c>
    </row>
    <row r="41" spans="2:11" ht="12">
      <c r="B41">
        <f>+Pharmacy!A36</f>
        <v>96</v>
      </c>
      <c r="C41" t="str">
        <f>+Pharmacy!B36</f>
        <v>SKYLINE HOSPITAL</v>
      </c>
      <c r="D41" s="6">
        <f>ROUND(+Pharmacy!S36,0)</f>
        <v>2232569</v>
      </c>
      <c r="E41" s="6">
        <f>ROUND(+Pharmacy!V36,0)</f>
        <v>1264</v>
      </c>
      <c r="F41" s="7">
        <f t="shared" si="0"/>
        <v>1766.27</v>
      </c>
      <c r="G41" s="6">
        <f>ROUND(+Pharmacy!S138,0)</f>
        <v>2428726</v>
      </c>
      <c r="H41" s="6">
        <f>ROUND(+Pharmacy!V138,0)</f>
        <v>1369</v>
      </c>
      <c r="I41" s="7">
        <f t="shared" si="1"/>
        <v>1774.09</v>
      </c>
      <c r="J41" s="7"/>
      <c r="K41" s="8">
        <f t="shared" si="2"/>
        <v>0.0044</v>
      </c>
    </row>
    <row r="42" spans="2:11" ht="12">
      <c r="B42">
        <f>+Pharmacy!A37</f>
        <v>102</v>
      </c>
      <c r="C42" t="str">
        <f>+Pharmacy!B37</f>
        <v>YAKIMA REGIONAL MEDICAL AND CARDIAC CENTER</v>
      </c>
      <c r="D42" s="6">
        <f>ROUND(+Pharmacy!S37,0)</f>
        <v>22979628</v>
      </c>
      <c r="E42" s="6">
        <f>ROUND(+Pharmacy!V37,0)</f>
        <v>13168</v>
      </c>
      <c r="F42" s="7">
        <f t="shared" si="0"/>
        <v>1745.11</v>
      </c>
      <c r="G42" s="6">
        <f>ROUND(+Pharmacy!S139,0)</f>
        <v>24322154</v>
      </c>
      <c r="H42" s="6">
        <f>ROUND(+Pharmacy!V139,0)</f>
        <v>12871</v>
      </c>
      <c r="I42" s="7">
        <f t="shared" si="1"/>
        <v>1889.69</v>
      </c>
      <c r="J42" s="7"/>
      <c r="K42" s="8">
        <f t="shared" si="2"/>
        <v>0.0828</v>
      </c>
    </row>
    <row r="43" spans="2:11" ht="12">
      <c r="B43">
        <f>+Pharmacy!A38</f>
        <v>104</v>
      </c>
      <c r="C43" t="str">
        <f>+Pharmacy!B38</f>
        <v>VALLEY GENERAL HOSPITAL</v>
      </c>
      <c r="D43" s="6">
        <f>ROUND(+Pharmacy!S38,0)</f>
        <v>6023424</v>
      </c>
      <c r="E43" s="6">
        <f>ROUND(+Pharmacy!V38,0)</f>
        <v>5790</v>
      </c>
      <c r="F43" s="7">
        <f t="shared" si="0"/>
        <v>1040.32</v>
      </c>
      <c r="G43" s="6">
        <f>ROUND(+Pharmacy!S140,0)</f>
        <v>5731789</v>
      </c>
      <c r="H43" s="6">
        <f>ROUND(+Pharmacy!V140,0)</f>
        <v>5972</v>
      </c>
      <c r="I43" s="7">
        <f t="shared" si="1"/>
        <v>959.78</v>
      </c>
      <c r="J43" s="7"/>
      <c r="K43" s="8">
        <f t="shared" si="2"/>
        <v>-0.0774</v>
      </c>
    </row>
    <row r="44" spans="2:11" ht="12">
      <c r="B44">
        <f>+Pharmacy!A39</f>
        <v>106</v>
      </c>
      <c r="C44" t="str">
        <f>+Pharmacy!B39</f>
        <v>CASCADE VALLEY HOSPITAL</v>
      </c>
      <c r="D44" s="6">
        <f>ROUND(+Pharmacy!S39,0)</f>
        <v>3127441</v>
      </c>
      <c r="E44" s="6">
        <f>ROUND(+Pharmacy!V39,0)</f>
        <v>4926</v>
      </c>
      <c r="F44" s="7">
        <f t="shared" si="0"/>
        <v>634.88</v>
      </c>
      <c r="G44" s="6">
        <f>ROUND(+Pharmacy!S141,0)</f>
        <v>3200349</v>
      </c>
      <c r="H44" s="6">
        <f>ROUND(+Pharmacy!V141,0)</f>
        <v>4607</v>
      </c>
      <c r="I44" s="7">
        <f t="shared" si="1"/>
        <v>694.67</v>
      </c>
      <c r="J44" s="7"/>
      <c r="K44" s="8">
        <f t="shared" si="2"/>
        <v>0.0942</v>
      </c>
    </row>
    <row r="45" spans="2:11" ht="12">
      <c r="B45">
        <f>+Pharmacy!A40</f>
        <v>107</v>
      </c>
      <c r="C45" t="str">
        <f>+Pharmacy!B40</f>
        <v>NORTH VALLEY HOSPITAL</v>
      </c>
      <c r="D45" s="6">
        <f>ROUND(+Pharmacy!S40,0)</f>
        <v>1251308</v>
      </c>
      <c r="E45" s="6">
        <f>ROUND(+Pharmacy!V40,0)</f>
        <v>2275</v>
      </c>
      <c r="F45" s="7">
        <f t="shared" si="0"/>
        <v>550.03</v>
      </c>
      <c r="G45" s="6">
        <f>ROUND(+Pharmacy!S142,0)</f>
        <v>1484316</v>
      </c>
      <c r="H45" s="6">
        <f>ROUND(+Pharmacy!V142,0)</f>
        <v>2016</v>
      </c>
      <c r="I45" s="7">
        <f t="shared" si="1"/>
        <v>736.27</v>
      </c>
      <c r="J45" s="7"/>
      <c r="K45" s="8">
        <f t="shared" si="2"/>
        <v>0.3386</v>
      </c>
    </row>
    <row r="46" spans="2:11" ht="12">
      <c r="B46">
        <f>+Pharmacy!A41</f>
        <v>108</v>
      </c>
      <c r="C46" t="str">
        <f>+Pharmacy!B41</f>
        <v>TRI-STATE MEMORIAL HOSPITAL</v>
      </c>
      <c r="D46" s="6">
        <f>ROUND(+Pharmacy!S41,0)</f>
        <v>9886393</v>
      </c>
      <c r="E46" s="6">
        <f>ROUND(+Pharmacy!V41,0)</f>
        <v>5384</v>
      </c>
      <c r="F46" s="7">
        <f t="shared" si="0"/>
        <v>1836.25</v>
      </c>
      <c r="G46" s="6">
        <f>ROUND(+Pharmacy!S143,0)</f>
        <v>0</v>
      </c>
      <c r="H46" s="6">
        <f>ROUND(+Pharmacy!V143,0)</f>
        <v>0</v>
      </c>
      <c r="I46" s="7">
        <f t="shared" si="1"/>
      </c>
      <c r="J46" s="7"/>
      <c r="K46" s="8">
        <f t="shared" si="2"/>
      </c>
    </row>
    <row r="47" spans="2:11" ht="12">
      <c r="B47">
        <f>+Pharmacy!A42</f>
        <v>111</v>
      </c>
      <c r="C47" t="str">
        <f>+Pharmacy!B42</f>
        <v>EAST ADAMS RURAL HOSPITAL</v>
      </c>
      <c r="D47" s="6">
        <f>ROUND(+Pharmacy!S42,0)</f>
        <v>365020</v>
      </c>
      <c r="E47" s="6">
        <f>ROUND(+Pharmacy!V42,0)</f>
        <v>521</v>
      </c>
      <c r="F47" s="7">
        <f t="shared" si="0"/>
        <v>700.61</v>
      </c>
      <c r="G47" s="6">
        <f>ROUND(+Pharmacy!S144,0)</f>
        <v>389340</v>
      </c>
      <c r="H47" s="6">
        <f>ROUND(+Pharmacy!V144,0)</f>
        <v>588</v>
      </c>
      <c r="I47" s="7">
        <f t="shared" si="1"/>
        <v>662.14</v>
      </c>
      <c r="J47" s="7"/>
      <c r="K47" s="8">
        <f t="shared" si="2"/>
        <v>-0.0549</v>
      </c>
    </row>
    <row r="48" spans="2:11" ht="12">
      <c r="B48">
        <f>+Pharmacy!A43</f>
        <v>125</v>
      </c>
      <c r="C48" t="str">
        <f>+Pharmacy!B43</f>
        <v>OTHELLO COMMUNITY HOSPITAL</v>
      </c>
      <c r="D48" s="6">
        <f>ROUND(+Pharmacy!S43,0)</f>
        <v>1197669</v>
      </c>
      <c r="E48" s="6">
        <f>ROUND(+Pharmacy!V43,0)</f>
        <v>1899</v>
      </c>
      <c r="F48" s="7">
        <f t="shared" si="0"/>
        <v>630.68</v>
      </c>
      <c r="G48" s="6">
        <f>ROUND(+Pharmacy!S145,0)</f>
        <v>1102170</v>
      </c>
      <c r="H48" s="6">
        <f>ROUND(+Pharmacy!V145,0)</f>
        <v>1895</v>
      </c>
      <c r="I48" s="7">
        <f t="shared" si="1"/>
        <v>581.62</v>
      </c>
      <c r="J48" s="7"/>
      <c r="K48" s="8">
        <f t="shared" si="2"/>
        <v>-0.0778</v>
      </c>
    </row>
    <row r="49" spans="2:11" ht="12">
      <c r="B49">
        <f>+Pharmacy!A44</f>
        <v>126</v>
      </c>
      <c r="C49" t="str">
        <f>+Pharmacy!B44</f>
        <v>HIGHLINE MEDICAL CENTER</v>
      </c>
      <c r="D49" s="6">
        <f>ROUND(+Pharmacy!S44,0)</f>
        <v>54672660</v>
      </c>
      <c r="E49" s="6">
        <f>ROUND(+Pharmacy!V44,0)</f>
        <v>20908</v>
      </c>
      <c r="F49" s="7">
        <f t="shared" si="0"/>
        <v>2614.92</v>
      </c>
      <c r="G49" s="6">
        <f>ROUND(+Pharmacy!S146,0)</f>
        <v>57178921</v>
      </c>
      <c r="H49" s="6">
        <f>ROUND(+Pharmacy!V146,0)</f>
        <v>21534</v>
      </c>
      <c r="I49" s="7">
        <f t="shared" si="1"/>
        <v>2655.29</v>
      </c>
      <c r="J49" s="7"/>
      <c r="K49" s="8">
        <f t="shared" si="2"/>
        <v>0.0154</v>
      </c>
    </row>
    <row r="50" spans="2:11" ht="12">
      <c r="B50">
        <f>+Pharmacy!A45</f>
        <v>128</v>
      </c>
      <c r="C50" t="str">
        <f>+Pharmacy!B45</f>
        <v>UNIVERSITY OF WASHINGTON MEDICAL CENTER</v>
      </c>
      <c r="D50" s="6">
        <f>ROUND(+Pharmacy!S45,0)</f>
        <v>146204176</v>
      </c>
      <c r="E50" s="6">
        <f>ROUND(+Pharmacy!V45,0)</f>
        <v>48016</v>
      </c>
      <c r="F50" s="7">
        <f t="shared" si="0"/>
        <v>3044.91</v>
      </c>
      <c r="G50" s="6">
        <f>ROUND(+Pharmacy!S147,0)</f>
        <v>160589292</v>
      </c>
      <c r="H50" s="6">
        <f>ROUND(+Pharmacy!V147,0)</f>
        <v>48950</v>
      </c>
      <c r="I50" s="7">
        <f t="shared" si="1"/>
        <v>3280.68</v>
      </c>
      <c r="J50" s="7"/>
      <c r="K50" s="8">
        <f t="shared" si="2"/>
        <v>0.0774</v>
      </c>
    </row>
    <row r="51" spans="2:11" ht="12">
      <c r="B51">
        <f>+Pharmacy!A46</f>
        <v>129</v>
      </c>
      <c r="C51" t="str">
        <f>+Pharmacy!B46</f>
        <v>QUINCY VALLEY MEDICAL CENTER</v>
      </c>
      <c r="D51" s="6">
        <f>ROUND(+Pharmacy!S46,0)</f>
        <v>1016939</v>
      </c>
      <c r="E51" s="6">
        <f>ROUND(+Pharmacy!V46,0)</f>
        <v>501</v>
      </c>
      <c r="F51" s="7">
        <f t="shared" si="0"/>
        <v>2029.82</v>
      </c>
      <c r="G51" s="6">
        <f>ROUND(+Pharmacy!S148,0)</f>
        <v>796989</v>
      </c>
      <c r="H51" s="6">
        <f>ROUND(+Pharmacy!V148,0)</f>
        <v>591</v>
      </c>
      <c r="I51" s="7">
        <f t="shared" si="1"/>
        <v>1348.54</v>
      </c>
      <c r="J51" s="7"/>
      <c r="K51" s="8">
        <f t="shared" si="2"/>
        <v>-0.3356</v>
      </c>
    </row>
    <row r="52" spans="2:11" ht="12">
      <c r="B52">
        <f>+Pharmacy!A47</f>
        <v>130</v>
      </c>
      <c r="C52" t="str">
        <f>+Pharmacy!B47</f>
        <v>NORTHWEST HOSPITAL &amp; MEDICAL CENTER</v>
      </c>
      <c r="D52" s="6">
        <f>ROUND(+Pharmacy!S47,0)</f>
        <v>42738542</v>
      </c>
      <c r="E52" s="6">
        <f>ROUND(+Pharmacy!V47,0)</f>
        <v>23626</v>
      </c>
      <c r="F52" s="7">
        <f t="shared" si="0"/>
        <v>1808.96</v>
      </c>
      <c r="G52" s="6">
        <f>ROUND(+Pharmacy!S149,0)</f>
        <v>46889321</v>
      </c>
      <c r="H52" s="6">
        <f>ROUND(+Pharmacy!V149,0)</f>
        <v>24107</v>
      </c>
      <c r="I52" s="7">
        <f t="shared" si="1"/>
        <v>1945.05</v>
      </c>
      <c r="J52" s="7"/>
      <c r="K52" s="8">
        <f t="shared" si="2"/>
        <v>0.0752</v>
      </c>
    </row>
    <row r="53" spans="2:11" ht="12">
      <c r="B53">
        <f>+Pharmacy!A48</f>
        <v>131</v>
      </c>
      <c r="C53" t="str">
        <f>+Pharmacy!B48</f>
        <v>OVERLAKE HOSPITAL MEDICAL CENTER</v>
      </c>
      <c r="D53" s="6">
        <f>ROUND(+Pharmacy!S48,0)</f>
        <v>33204773</v>
      </c>
      <c r="E53" s="6">
        <f>ROUND(+Pharmacy!V48,0)</f>
        <v>36964</v>
      </c>
      <c r="F53" s="7">
        <f t="shared" si="0"/>
        <v>898.3</v>
      </c>
      <c r="G53" s="6">
        <f>ROUND(+Pharmacy!S150,0)</f>
        <v>37868077</v>
      </c>
      <c r="H53" s="6">
        <f>ROUND(+Pharmacy!V150,0)</f>
        <v>40193</v>
      </c>
      <c r="I53" s="7">
        <f t="shared" si="1"/>
        <v>942.16</v>
      </c>
      <c r="J53" s="7"/>
      <c r="K53" s="8">
        <f t="shared" si="2"/>
        <v>0.0488</v>
      </c>
    </row>
    <row r="54" spans="2:11" ht="12">
      <c r="B54">
        <f>+Pharmacy!A49</f>
        <v>132</v>
      </c>
      <c r="C54" t="str">
        <f>+Pharmacy!B49</f>
        <v>SAINT CLARE HOSPITAL</v>
      </c>
      <c r="D54" s="6">
        <f>ROUND(+Pharmacy!S49,0)</f>
        <v>58196567</v>
      </c>
      <c r="E54" s="6">
        <f>ROUND(+Pharmacy!V49,0)</f>
        <v>11965</v>
      </c>
      <c r="F54" s="7">
        <f t="shared" si="0"/>
        <v>4863.9</v>
      </c>
      <c r="G54" s="6">
        <f>ROUND(+Pharmacy!S151,0)</f>
        <v>66398246</v>
      </c>
      <c r="H54" s="6">
        <f>ROUND(+Pharmacy!V151,0)</f>
        <v>12684</v>
      </c>
      <c r="I54" s="7">
        <f t="shared" si="1"/>
        <v>5234.8</v>
      </c>
      <c r="J54" s="7"/>
      <c r="K54" s="8">
        <f t="shared" si="2"/>
        <v>0.0763</v>
      </c>
    </row>
    <row r="55" spans="2:11" ht="12">
      <c r="B55">
        <f>+Pharmacy!A50</f>
        <v>134</v>
      </c>
      <c r="C55" t="str">
        <f>+Pharmacy!B50</f>
        <v>ISLAND HOSPITAL</v>
      </c>
      <c r="D55" s="6">
        <f>ROUND(+Pharmacy!S50,0)</f>
        <v>14115120</v>
      </c>
      <c r="E55" s="6">
        <f>ROUND(+Pharmacy!V50,0)</f>
        <v>7752</v>
      </c>
      <c r="F55" s="7">
        <f t="shared" si="0"/>
        <v>1820.84</v>
      </c>
      <c r="G55" s="6">
        <f>ROUND(+Pharmacy!S152,0)</f>
        <v>15239932</v>
      </c>
      <c r="H55" s="6">
        <f>ROUND(+Pharmacy!V152,0)</f>
        <v>8079</v>
      </c>
      <c r="I55" s="7">
        <f t="shared" si="1"/>
        <v>1886.36</v>
      </c>
      <c r="J55" s="7"/>
      <c r="K55" s="8">
        <f t="shared" si="2"/>
        <v>0.036</v>
      </c>
    </row>
    <row r="56" spans="2:11" ht="12">
      <c r="B56">
        <f>+Pharmacy!A51</f>
        <v>137</v>
      </c>
      <c r="C56" t="str">
        <f>+Pharmacy!B51</f>
        <v>LINCOLN HOSPITAL</v>
      </c>
      <c r="D56" s="6">
        <f>ROUND(+Pharmacy!S51,0)</f>
        <v>1118047</v>
      </c>
      <c r="E56" s="6">
        <f>ROUND(+Pharmacy!V51,0)</f>
        <v>289</v>
      </c>
      <c r="F56" s="7">
        <f t="shared" si="0"/>
        <v>3868.67</v>
      </c>
      <c r="G56" s="6">
        <f>ROUND(+Pharmacy!S153,0)</f>
        <v>1363230</v>
      </c>
      <c r="H56" s="6">
        <f>ROUND(+Pharmacy!V153,0)</f>
        <v>1252</v>
      </c>
      <c r="I56" s="7">
        <f t="shared" si="1"/>
        <v>1088.84</v>
      </c>
      <c r="J56" s="7"/>
      <c r="K56" s="8">
        <f t="shared" si="2"/>
        <v>-0.7185</v>
      </c>
    </row>
    <row r="57" spans="2:11" ht="12">
      <c r="B57">
        <f>+Pharmacy!A52</f>
        <v>138</v>
      </c>
      <c r="C57" t="str">
        <f>+Pharmacy!B52</f>
        <v>SWEDISH EDMONDS</v>
      </c>
      <c r="D57" s="6">
        <f>ROUND(+Pharmacy!S52,0)</f>
        <v>23130718</v>
      </c>
      <c r="E57" s="6">
        <f>ROUND(+Pharmacy!V52,0)</f>
        <v>15861</v>
      </c>
      <c r="F57" s="7">
        <f t="shared" si="0"/>
        <v>1458.34</v>
      </c>
      <c r="G57" s="6">
        <f>ROUND(+Pharmacy!S154,0)</f>
        <v>27258697</v>
      </c>
      <c r="H57" s="6">
        <f>ROUND(+Pharmacy!V154,0)</f>
        <v>15975</v>
      </c>
      <c r="I57" s="7">
        <f t="shared" si="1"/>
        <v>1706.33</v>
      </c>
      <c r="J57" s="7"/>
      <c r="K57" s="8">
        <f t="shared" si="2"/>
        <v>0.17</v>
      </c>
    </row>
    <row r="58" spans="2:11" ht="12">
      <c r="B58">
        <f>+Pharmacy!A53</f>
        <v>139</v>
      </c>
      <c r="C58" t="str">
        <f>+Pharmacy!B53</f>
        <v>PROVIDENCE HOLY FAMILY HOSPITAL</v>
      </c>
      <c r="D58" s="6">
        <f>ROUND(+Pharmacy!S53,0)</f>
        <v>37379872</v>
      </c>
      <c r="E58" s="6">
        <f>ROUND(+Pharmacy!V53,0)</f>
        <v>21255</v>
      </c>
      <c r="F58" s="7">
        <f t="shared" si="0"/>
        <v>1758.64</v>
      </c>
      <c r="G58" s="6">
        <f>ROUND(+Pharmacy!S155,0)</f>
        <v>35533453</v>
      </c>
      <c r="H58" s="6">
        <f>ROUND(+Pharmacy!V155,0)</f>
        <v>22355</v>
      </c>
      <c r="I58" s="7">
        <f t="shared" si="1"/>
        <v>1589.51</v>
      </c>
      <c r="J58" s="7"/>
      <c r="K58" s="8">
        <f t="shared" si="2"/>
        <v>-0.0962</v>
      </c>
    </row>
    <row r="59" spans="2:11" ht="12">
      <c r="B59">
        <f>+Pharmacy!A54</f>
        <v>140</v>
      </c>
      <c r="C59" t="str">
        <f>+Pharmacy!B54</f>
        <v>KITTITAS VALLEY HOSPITAL</v>
      </c>
      <c r="D59" s="6">
        <f>ROUND(+Pharmacy!S54,0)</f>
        <v>5703259</v>
      </c>
      <c r="E59" s="6">
        <f>ROUND(+Pharmacy!V54,0)</f>
        <v>4055</v>
      </c>
      <c r="F59" s="7">
        <f t="shared" si="0"/>
        <v>1406.48</v>
      </c>
      <c r="G59" s="6">
        <f>ROUND(+Pharmacy!S156,0)</f>
        <v>6390299</v>
      </c>
      <c r="H59" s="6">
        <f>ROUND(+Pharmacy!V156,0)</f>
        <v>4400</v>
      </c>
      <c r="I59" s="7">
        <f t="shared" si="1"/>
        <v>1452.34</v>
      </c>
      <c r="J59" s="7"/>
      <c r="K59" s="8">
        <f t="shared" si="2"/>
        <v>0.0326</v>
      </c>
    </row>
    <row r="60" spans="2:11" ht="12">
      <c r="B60">
        <f>+Pharmacy!A55</f>
        <v>141</v>
      </c>
      <c r="C60" t="str">
        <f>+Pharmacy!B55</f>
        <v>DAYTON GENERAL HOSPITAL</v>
      </c>
      <c r="D60" s="6">
        <f>ROUND(+Pharmacy!S55,0)</f>
        <v>280825</v>
      </c>
      <c r="E60" s="6">
        <f>ROUND(+Pharmacy!V55,0)</f>
        <v>494</v>
      </c>
      <c r="F60" s="7">
        <f t="shared" si="0"/>
        <v>568.47</v>
      </c>
      <c r="G60" s="6">
        <f>ROUND(+Pharmacy!S157,0)</f>
        <v>0</v>
      </c>
      <c r="H60" s="6">
        <f>ROUND(+Pharmacy!V157,0)</f>
        <v>0</v>
      </c>
      <c r="I60" s="7">
        <f t="shared" si="1"/>
      </c>
      <c r="J60" s="7"/>
      <c r="K60" s="8">
        <f t="shared" si="2"/>
      </c>
    </row>
    <row r="61" spans="2:11" ht="12">
      <c r="B61">
        <f>+Pharmacy!A56</f>
        <v>142</v>
      </c>
      <c r="C61" t="str">
        <f>+Pharmacy!B56</f>
        <v>HARRISON MEDICAL CENTER</v>
      </c>
      <c r="D61" s="6">
        <f>ROUND(+Pharmacy!S56,0)</f>
        <v>60004280</v>
      </c>
      <c r="E61" s="6">
        <f>ROUND(+Pharmacy!V56,0)</f>
        <v>28659</v>
      </c>
      <c r="F61" s="7">
        <f t="shared" si="0"/>
        <v>2093.73</v>
      </c>
      <c r="G61" s="6">
        <f>ROUND(+Pharmacy!S158,0)</f>
        <v>79474024</v>
      </c>
      <c r="H61" s="6">
        <f>ROUND(+Pharmacy!V158,0)</f>
        <v>28694</v>
      </c>
      <c r="I61" s="7">
        <f t="shared" si="1"/>
        <v>2769.71</v>
      </c>
      <c r="J61" s="7"/>
      <c r="K61" s="8">
        <f t="shared" si="2"/>
        <v>0.3229</v>
      </c>
    </row>
    <row r="62" spans="2:11" ht="12">
      <c r="B62">
        <f>+Pharmacy!A57</f>
        <v>145</v>
      </c>
      <c r="C62" t="str">
        <f>+Pharmacy!B57</f>
        <v>PEACEHEALTH SAINT JOSEPH HOSPITAL</v>
      </c>
      <c r="D62" s="6">
        <f>ROUND(+Pharmacy!S57,0)</f>
        <v>45959819</v>
      </c>
      <c r="E62" s="6">
        <f>ROUND(+Pharmacy!V57,0)</f>
        <v>30005</v>
      </c>
      <c r="F62" s="7">
        <f t="shared" si="0"/>
        <v>1531.74</v>
      </c>
      <c r="G62" s="6">
        <f>ROUND(+Pharmacy!S159,0)</f>
        <v>52255626</v>
      </c>
      <c r="H62" s="6">
        <f>ROUND(+Pharmacy!V159,0)</f>
        <v>32043</v>
      </c>
      <c r="I62" s="7">
        <f t="shared" si="1"/>
        <v>1630.8</v>
      </c>
      <c r="J62" s="7"/>
      <c r="K62" s="8">
        <f t="shared" si="2"/>
        <v>0.0647</v>
      </c>
    </row>
    <row r="63" spans="2:11" ht="12">
      <c r="B63">
        <f>+Pharmacy!A58</f>
        <v>147</v>
      </c>
      <c r="C63" t="str">
        <f>+Pharmacy!B58</f>
        <v>MID VALLEY HOSPITAL</v>
      </c>
      <c r="D63" s="6">
        <f>ROUND(+Pharmacy!S58,0)</f>
        <v>3038696</v>
      </c>
      <c r="E63" s="6">
        <f>ROUND(+Pharmacy!V58,0)</f>
        <v>3063</v>
      </c>
      <c r="F63" s="7">
        <f t="shared" si="0"/>
        <v>992.07</v>
      </c>
      <c r="G63" s="6">
        <f>ROUND(+Pharmacy!S160,0)</f>
        <v>2897781</v>
      </c>
      <c r="H63" s="6">
        <f>ROUND(+Pharmacy!V160,0)</f>
        <v>3023</v>
      </c>
      <c r="I63" s="7">
        <f t="shared" si="1"/>
        <v>958.58</v>
      </c>
      <c r="J63" s="7"/>
      <c r="K63" s="8">
        <f t="shared" si="2"/>
        <v>-0.0338</v>
      </c>
    </row>
    <row r="64" spans="2:11" ht="12">
      <c r="B64">
        <f>+Pharmacy!A59</f>
        <v>148</v>
      </c>
      <c r="C64" t="str">
        <f>+Pharmacy!B59</f>
        <v>KINDRED HOSPITAL - SEATTLE</v>
      </c>
      <c r="D64" s="6">
        <f>ROUND(+Pharmacy!S59,0)</f>
        <v>6329909</v>
      </c>
      <c r="E64" s="6">
        <f>ROUND(+Pharmacy!V59,0)</f>
        <v>897</v>
      </c>
      <c r="F64" s="7">
        <f t="shared" si="0"/>
        <v>7056.75</v>
      </c>
      <c r="G64" s="6">
        <f>ROUND(+Pharmacy!S161,0)</f>
        <v>7762490</v>
      </c>
      <c r="H64" s="6">
        <f>ROUND(+Pharmacy!V161,0)</f>
        <v>937</v>
      </c>
      <c r="I64" s="7">
        <f t="shared" si="1"/>
        <v>8284.41</v>
      </c>
      <c r="J64" s="7"/>
      <c r="K64" s="8">
        <f t="shared" si="2"/>
        <v>0.174</v>
      </c>
    </row>
    <row r="65" spans="2:11" ht="12">
      <c r="B65">
        <f>+Pharmacy!A60</f>
        <v>150</v>
      </c>
      <c r="C65" t="str">
        <f>+Pharmacy!B60</f>
        <v>COULEE COMMUNITY HOSPITAL</v>
      </c>
      <c r="D65" s="6">
        <f>ROUND(+Pharmacy!S60,0)</f>
        <v>1039758</v>
      </c>
      <c r="E65" s="6">
        <f>ROUND(+Pharmacy!V60,0)</f>
        <v>1330</v>
      </c>
      <c r="F65" s="7">
        <f t="shared" si="0"/>
        <v>781.77</v>
      </c>
      <c r="G65" s="6">
        <f>ROUND(+Pharmacy!S162,0)</f>
        <v>1425003</v>
      </c>
      <c r="H65" s="6">
        <f>ROUND(+Pharmacy!V162,0)</f>
        <v>2219</v>
      </c>
      <c r="I65" s="7">
        <f t="shared" si="1"/>
        <v>642.18</v>
      </c>
      <c r="J65" s="7"/>
      <c r="K65" s="8">
        <f t="shared" si="2"/>
        <v>-0.1786</v>
      </c>
    </row>
    <row r="66" spans="2:11" ht="12">
      <c r="B66">
        <f>+Pharmacy!A61</f>
        <v>152</v>
      </c>
      <c r="C66" t="str">
        <f>+Pharmacy!B61</f>
        <v>MASON GENERAL HOSPITAL</v>
      </c>
      <c r="D66" s="6">
        <f>ROUND(+Pharmacy!S61,0)</f>
        <v>4308983</v>
      </c>
      <c r="E66" s="6">
        <f>ROUND(+Pharmacy!V61,0)</f>
        <v>4449</v>
      </c>
      <c r="F66" s="7">
        <f t="shared" si="0"/>
        <v>968.53</v>
      </c>
      <c r="G66" s="6">
        <f>ROUND(+Pharmacy!S163,0)</f>
        <v>4565623</v>
      </c>
      <c r="H66" s="6">
        <f>ROUND(+Pharmacy!V163,0)</f>
        <v>4267</v>
      </c>
      <c r="I66" s="7">
        <f t="shared" si="1"/>
        <v>1069.98</v>
      </c>
      <c r="J66" s="7"/>
      <c r="K66" s="8">
        <f t="shared" si="2"/>
        <v>0.1047</v>
      </c>
    </row>
    <row r="67" spans="2:11" ht="12">
      <c r="B67">
        <f>+Pharmacy!A62</f>
        <v>153</v>
      </c>
      <c r="C67" t="str">
        <f>+Pharmacy!B62</f>
        <v>WHITMAN HOSPITAL AND MEDICAL CENTER</v>
      </c>
      <c r="D67" s="6">
        <f>ROUND(+Pharmacy!S62,0)</f>
        <v>2522310</v>
      </c>
      <c r="E67" s="6">
        <f>ROUND(+Pharmacy!V62,0)</f>
        <v>1717</v>
      </c>
      <c r="F67" s="7">
        <f t="shared" si="0"/>
        <v>1469.02</v>
      </c>
      <c r="G67" s="6">
        <f>ROUND(+Pharmacy!S164,0)</f>
        <v>2588000</v>
      </c>
      <c r="H67" s="6">
        <f>ROUND(+Pharmacy!V164,0)</f>
        <v>1813</v>
      </c>
      <c r="I67" s="7">
        <f t="shared" si="1"/>
        <v>1427.47</v>
      </c>
      <c r="J67" s="7"/>
      <c r="K67" s="8">
        <f t="shared" si="2"/>
        <v>-0.0283</v>
      </c>
    </row>
    <row r="68" spans="2:11" ht="12">
      <c r="B68">
        <f>+Pharmacy!A63</f>
        <v>155</v>
      </c>
      <c r="C68" t="str">
        <f>+Pharmacy!B63</f>
        <v>VALLEY MEDICAL CENTER</v>
      </c>
      <c r="D68" s="6">
        <f>ROUND(+Pharmacy!S63,0)</f>
        <v>53784887</v>
      </c>
      <c r="E68" s="6">
        <f>ROUND(+Pharmacy!V63,0)</f>
        <v>34477</v>
      </c>
      <c r="F68" s="7">
        <f t="shared" si="0"/>
        <v>1560.02</v>
      </c>
      <c r="G68" s="6">
        <f>ROUND(+Pharmacy!S165,0)</f>
        <v>48751996</v>
      </c>
      <c r="H68" s="6">
        <f>ROUND(+Pharmacy!V165,0)</f>
        <v>34729</v>
      </c>
      <c r="I68" s="7">
        <f t="shared" si="1"/>
        <v>1403.78</v>
      </c>
      <c r="J68" s="7"/>
      <c r="K68" s="8">
        <f t="shared" si="2"/>
        <v>-0.1002</v>
      </c>
    </row>
    <row r="69" spans="2:11" ht="12">
      <c r="B69">
        <f>+Pharmacy!A64</f>
        <v>156</v>
      </c>
      <c r="C69" t="str">
        <f>+Pharmacy!B64</f>
        <v>WHIDBEY GENERAL HOSPITAL</v>
      </c>
      <c r="D69" s="6">
        <f>ROUND(+Pharmacy!S64,0)</f>
        <v>12926554</v>
      </c>
      <c r="E69" s="6">
        <f>ROUND(+Pharmacy!V64,0)</f>
        <v>7230</v>
      </c>
      <c r="F69" s="7">
        <f t="shared" si="0"/>
        <v>1787.91</v>
      </c>
      <c r="G69" s="6">
        <f>ROUND(+Pharmacy!S166,0)</f>
        <v>13819284</v>
      </c>
      <c r="H69" s="6">
        <f>ROUND(+Pharmacy!V166,0)</f>
        <v>6463</v>
      </c>
      <c r="I69" s="7">
        <f t="shared" si="1"/>
        <v>2138.22</v>
      </c>
      <c r="J69" s="7"/>
      <c r="K69" s="8">
        <f t="shared" si="2"/>
        <v>0.1959</v>
      </c>
    </row>
    <row r="70" spans="2:11" ht="12">
      <c r="B70">
        <f>+Pharmacy!A65</f>
        <v>157</v>
      </c>
      <c r="C70" t="str">
        <f>+Pharmacy!B65</f>
        <v>SAINT LUKES REHABILIATION INSTITUTE</v>
      </c>
      <c r="D70" s="6">
        <f>ROUND(+Pharmacy!S65,0)</f>
        <v>3021703</v>
      </c>
      <c r="E70" s="6">
        <f>ROUND(+Pharmacy!V65,0)</f>
        <v>2799</v>
      </c>
      <c r="F70" s="7">
        <f t="shared" si="0"/>
        <v>1079.57</v>
      </c>
      <c r="G70" s="6">
        <f>ROUND(+Pharmacy!S167,0)</f>
        <v>3475108</v>
      </c>
      <c r="H70" s="6">
        <f>ROUND(+Pharmacy!V167,0)</f>
        <v>2947</v>
      </c>
      <c r="I70" s="7">
        <f t="shared" si="1"/>
        <v>1179.2</v>
      </c>
      <c r="J70" s="7"/>
      <c r="K70" s="8">
        <f t="shared" si="2"/>
        <v>0.0923</v>
      </c>
    </row>
    <row r="71" spans="2:11" ht="12">
      <c r="B71">
        <f>+Pharmacy!A66</f>
        <v>158</v>
      </c>
      <c r="C71" t="str">
        <f>+Pharmacy!B66</f>
        <v>CASCADE MEDICAL CENTER</v>
      </c>
      <c r="D71" s="6">
        <f>ROUND(+Pharmacy!S66,0)</f>
        <v>345043</v>
      </c>
      <c r="E71" s="6">
        <f>ROUND(+Pharmacy!V66,0)</f>
        <v>1358</v>
      </c>
      <c r="F71" s="7">
        <f t="shared" si="0"/>
        <v>254.08</v>
      </c>
      <c r="G71" s="6">
        <f>ROUND(+Pharmacy!S168,0)</f>
        <v>391081</v>
      </c>
      <c r="H71" s="6">
        <f>ROUND(+Pharmacy!V168,0)</f>
        <v>614</v>
      </c>
      <c r="I71" s="7">
        <f t="shared" si="1"/>
        <v>636.94</v>
      </c>
      <c r="J71" s="7"/>
      <c r="K71" s="8">
        <f t="shared" si="2"/>
        <v>1.5068</v>
      </c>
    </row>
    <row r="72" spans="2:11" ht="12">
      <c r="B72">
        <f>+Pharmacy!A67</f>
        <v>159</v>
      </c>
      <c r="C72" t="str">
        <f>+Pharmacy!B67</f>
        <v>PROVIDENCE SAINT PETER HOSPITAL</v>
      </c>
      <c r="D72" s="6">
        <f>ROUND(+Pharmacy!S67,0)</f>
        <v>121417426</v>
      </c>
      <c r="E72" s="6">
        <f>ROUND(+Pharmacy!V67,0)</f>
        <v>33572</v>
      </c>
      <c r="F72" s="7">
        <f t="shared" si="0"/>
        <v>3616.63</v>
      </c>
      <c r="G72" s="6">
        <f>ROUND(+Pharmacy!S169,0)</f>
        <v>134514067</v>
      </c>
      <c r="H72" s="6">
        <f>ROUND(+Pharmacy!V169,0)</f>
        <v>34768</v>
      </c>
      <c r="I72" s="7">
        <f t="shared" si="1"/>
        <v>3868.9</v>
      </c>
      <c r="J72" s="7"/>
      <c r="K72" s="8">
        <f t="shared" si="2"/>
        <v>0.0698</v>
      </c>
    </row>
    <row r="73" spans="2:11" ht="12">
      <c r="B73">
        <f>+Pharmacy!A68</f>
        <v>161</v>
      </c>
      <c r="C73" t="str">
        <f>+Pharmacy!B68</f>
        <v>KADLEC REGIONAL MEDICAL CENTER</v>
      </c>
      <c r="D73" s="6">
        <f>ROUND(+Pharmacy!S68,0)</f>
        <v>38220609</v>
      </c>
      <c r="E73" s="6">
        <f>ROUND(+Pharmacy!V68,0)</f>
        <v>27113</v>
      </c>
      <c r="F73" s="7">
        <f t="shared" si="0"/>
        <v>1409.68</v>
      </c>
      <c r="G73" s="6">
        <f>ROUND(+Pharmacy!S170,0)</f>
        <v>39837074</v>
      </c>
      <c r="H73" s="6">
        <f>ROUND(+Pharmacy!V170,0)</f>
        <v>28692</v>
      </c>
      <c r="I73" s="7">
        <f t="shared" si="1"/>
        <v>1388.44</v>
      </c>
      <c r="J73" s="7"/>
      <c r="K73" s="8">
        <f t="shared" si="2"/>
        <v>-0.0151</v>
      </c>
    </row>
    <row r="74" spans="2:11" ht="12">
      <c r="B74">
        <f>+Pharmacy!A69</f>
        <v>162</v>
      </c>
      <c r="C74" t="str">
        <f>+Pharmacy!B69</f>
        <v>PROVIDENCE SACRED HEART MEDICAL CENTER</v>
      </c>
      <c r="D74" s="6">
        <f>ROUND(+Pharmacy!S69,0)</f>
        <v>103938189</v>
      </c>
      <c r="E74" s="6">
        <f>ROUND(+Pharmacy!V69,0)</f>
        <v>59724</v>
      </c>
      <c r="F74" s="7">
        <f t="shared" si="0"/>
        <v>1740.31</v>
      </c>
      <c r="G74" s="6">
        <f>ROUND(+Pharmacy!S171,0)</f>
        <v>129011019</v>
      </c>
      <c r="H74" s="6">
        <f>ROUND(+Pharmacy!V171,0)</f>
        <v>64334</v>
      </c>
      <c r="I74" s="7">
        <f t="shared" si="1"/>
        <v>2005.33</v>
      </c>
      <c r="J74" s="7"/>
      <c r="K74" s="8">
        <f t="shared" si="2"/>
        <v>0.1523</v>
      </c>
    </row>
    <row r="75" spans="2:11" ht="12">
      <c r="B75">
        <f>+Pharmacy!A70</f>
        <v>164</v>
      </c>
      <c r="C75" t="str">
        <f>+Pharmacy!B70</f>
        <v>EVERGREEN HOSPITAL MEDICAL CENTER</v>
      </c>
      <c r="D75" s="6">
        <f>ROUND(+Pharmacy!S70,0)</f>
        <v>49932762</v>
      </c>
      <c r="E75" s="6">
        <f>ROUND(+Pharmacy!V70,0)</f>
        <v>31048</v>
      </c>
      <c r="F75" s="7">
        <f aca="true" t="shared" si="3" ref="F75:F106">IF(D75=0,"",IF(E75=0,"",ROUND(D75/E75,2)))</f>
        <v>1608.24</v>
      </c>
      <c r="G75" s="6">
        <f>ROUND(+Pharmacy!S172,0)</f>
        <v>54407023</v>
      </c>
      <c r="H75" s="6">
        <f>ROUND(+Pharmacy!V172,0)</f>
        <v>31549</v>
      </c>
      <c r="I75" s="7">
        <f aca="true" t="shared" si="4" ref="I75:I106">IF(G75=0,"",IF(H75=0,"",ROUND(G75/H75,2)))</f>
        <v>1724.52</v>
      </c>
      <c r="J75" s="7"/>
      <c r="K75" s="8">
        <f aca="true" t="shared" si="5" ref="K75:K106">IF(D75=0,"",IF(E75=0,"",IF(G75=0,"",IF(H75=0,"",ROUND(I75/F75-1,4)))))</f>
        <v>0.0723</v>
      </c>
    </row>
    <row r="76" spans="2:11" ht="12">
      <c r="B76">
        <f>+Pharmacy!A71</f>
        <v>165</v>
      </c>
      <c r="C76" t="str">
        <f>+Pharmacy!B71</f>
        <v>LAKE CHELAN COMMUNITY HOSPITAL</v>
      </c>
      <c r="D76" s="6">
        <f>ROUND(+Pharmacy!S71,0)</f>
        <v>1655543</v>
      </c>
      <c r="E76" s="6">
        <f>ROUND(+Pharmacy!V71,0)</f>
        <v>1459</v>
      </c>
      <c r="F76" s="7">
        <f t="shared" si="3"/>
        <v>1134.71</v>
      </c>
      <c r="G76" s="6">
        <f>ROUND(+Pharmacy!S173,0)</f>
        <v>2296450</v>
      </c>
      <c r="H76" s="6">
        <f>ROUND(+Pharmacy!V173,0)</f>
        <v>1701</v>
      </c>
      <c r="I76" s="7">
        <f t="shared" si="4"/>
        <v>1350.06</v>
      </c>
      <c r="J76" s="7"/>
      <c r="K76" s="8">
        <f t="shared" si="5"/>
        <v>0.1898</v>
      </c>
    </row>
    <row r="77" spans="2:11" ht="12">
      <c r="B77">
        <f>+Pharmacy!A72</f>
        <v>167</v>
      </c>
      <c r="C77" t="str">
        <f>+Pharmacy!B72</f>
        <v>FERRY COUNTY MEMORIAL HOSPITAL</v>
      </c>
      <c r="D77" s="6">
        <f>ROUND(+Pharmacy!S72,0)</f>
        <v>1420470</v>
      </c>
      <c r="E77" s="6">
        <f>ROUND(+Pharmacy!V72,0)</f>
        <v>560</v>
      </c>
      <c r="F77" s="7">
        <f t="shared" si="3"/>
        <v>2536.55</v>
      </c>
      <c r="G77" s="6">
        <f>ROUND(+Pharmacy!S174,0)</f>
        <v>1084882</v>
      </c>
      <c r="H77" s="6">
        <f>ROUND(+Pharmacy!V174,0)</f>
        <v>595</v>
      </c>
      <c r="I77" s="7">
        <f t="shared" si="4"/>
        <v>1823.33</v>
      </c>
      <c r="J77" s="7"/>
      <c r="K77" s="8">
        <f t="shared" si="5"/>
        <v>-0.2812</v>
      </c>
    </row>
    <row r="78" spans="2:11" ht="12">
      <c r="B78">
        <f>+Pharmacy!A73</f>
        <v>168</v>
      </c>
      <c r="C78" t="str">
        <f>+Pharmacy!B73</f>
        <v>CENTRAL WASHINGTON HOSPITAL</v>
      </c>
      <c r="D78" s="6">
        <f>ROUND(+Pharmacy!S73,0)</f>
        <v>33266549</v>
      </c>
      <c r="E78" s="6">
        <f>ROUND(+Pharmacy!V73,0)</f>
        <v>18831</v>
      </c>
      <c r="F78" s="7">
        <f t="shared" si="3"/>
        <v>1766.58</v>
      </c>
      <c r="G78" s="6">
        <f>ROUND(+Pharmacy!S175,0)</f>
        <v>35661440</v>
      </c>
      <c r="H78" s="6">
        <f>ROUND(+Pharmacy!V175,0)</f>
        <v>17915</v>
      </c>
      <c r="I78" s="7">
        <f t="shared" si="4"/>
        <v>1990.59</v>
      </c>
      <c r="J78" s="7"/>
      <c r="K78" s="8">
        <f t="shared" si="5"/>
        <v>0.1268</v>
      </c>
    </row>
    <row r="79" spans="2:11" ht="12">
      <c r="B79">
        <f>+Pharmacy!A74</f>
        <v>169</v>
      </c>
      <c r="C79" t="str">
        <f>+Pharmacy!B74</f>
        <v>GROUP HEALTH EASTSIDE</v>
      </c>
      <c r="D79" s="6">
        <f>ROUND(+Pharmacy!S74,0)</f>
        <v>2101186</v>
      </c>
      <c r="E79" s="6">
        <f>ROUND(+Pharmacy!V74,0)</f>
        <v>1590</v>
      </c>
      <c r="F79" s="7">
        <f t="shared" si="3"/>
        <v>1321.5</v>
      </c>
      <c r="G79" s="6">
        <f>ROUND(+Pharmacy!S176,0)</f>
        <v>0</v>
      </c>
      <c r="H79" s="6">
        <f>ROUND(+Pharmacy!V176,0)</f>
        <v>0</v>
      </c>
      <c r="I79" s="7">
        <f t="shared" si="4"/>
      </c>
      <c r="J79" s="7"/>
      <c r="K79" s="8">
        <f t="shared" si="5"/>
      </c>
    </row>
    <row r="80" spans="2:11" ht="12">
      <c r="B80">
        <f>+Pharmacy!A75</f>
        <v>170</v>
      </c>
      <c r="C80" t="str">
        <f>+Pharmacy!B75</f>
        <v>SOUTHWEST WASHINGTON MEDICAL CENTER</v>
      </c>
      <c r="D80" s="6">
        <f>ROUND(+Pharmacy!S75,0)</f>
        <v>113678562</v>
      </c>
      <c r="E80" s="6">
        <f>ROUND(+Pharmacy!V75,0)</f>
        <v>44834</v>
      </c>
      <c r="F80" s="7">
        <f t="shared" si="3"/>
        <v>2535.54</v>
      </c>
      <c r="G80" s="6">
        <f>ROUND(+Pharmacy!S177,0)</f>
        <v>123395147</v>
      </c>
      <c r="H80" s="6">
        <f>ROUND(+Pharmacy!V177,0)</f>
        <v>49418</v>
      </c>
      <c r="I80" s="7">
        <f t="shared" si="4"/>
        <v>2496.97</v>
      </c>
      <c r="J80" s="7"/>
      <c r="K80" s="8">
        <f t="shared" si="5"/>
        <v>-0.0152</v>
      </c>
    </row>
    <row r="81" spans="2:11" ht="12">
      <c r="B81">
        <f>+Pharmacy!A76</f>
        <v>172</v>
      </c>
      <c r="C81" t="str">
        <f>+Pharmacy!B76</f>
        <v>PULLMAN REGIONAL HOSPITAL</v>
      </c>
      <c r="D81" s="6">
        <f>ROUND(+Pharmacy!S76,0)</f>
        <v>4837535</v>
      </c>
      <c r="E81" s="6">
        <f>ROUND(+Pharmacy!V76,0)</f>
        <v>3616</v>
      </c>
      <c r="F81" s="7">
        <f t="shared" si="3"/>
        <v>1337.81</v>
      </c>
      <c r="G81" s="6">
        <f>ROUND(+Pharmacy!S178,0)</f>
        <v>5552023</v>
      </c>
      <c r="H81" s="6">
        <f>ROUND(+Pharmacy!V178,0)</f>
        <v>3480</v>
      </c>
      <c r="I81" s="7">
        <f t="shared" si="4"/>
        <v>1595.41</v>
      </c>
      <c r="J81" s="7"/>
      <c r="K81" s="8">
        <f t="shared" si="5"/>
        <v>0.1926</v>
      </c>
    </row>
    <row r="82" spans="2:11" ht="12">
      <c r="B82">
        <f>+Pharmacy!A77</f>
        <v>173</v>
      </c>
      <c r="C82" t="str">
        <f>+Pharmacy!B77</f>
        <v>MORTON GENERAL HOSPITAL</v>
      </c>
      <c r="D82" s="6">
        <f>ROUND(+Pharmacy!S77,0)</f>
        <v>1228657</v>
      </c>
      <c r="E82" s="6">
        <f>ROUND(+Pharmacy!V77,0)</f>
        <v>1442</v>
      </c>
      <c r="F82" s="7">
        <f t="shared" si="3"/>
        <v>852.05</v>
      </c>
      <c r="G82" s="6">
        <f>ROUND(+Pharmacy!S179,0)</f>
        <v>1335374</v>
      </c>
      <c r="H82" s="6">
        <f>ROUND(+Pharmacy!V179,0)</f>
        <v>1566</v>
      </c>
      <c r="I82" s="7">
        <f t="shared" si="4"/>
        <v>852.73</v>
      </c>
      <c r="J82" s="7"/>
      <c r="K82" s="8">
        <f t="shared" si="5"/>
        <v>0.0008</v>
      </c>
    </row>
    <row r="83" spans="2:11" ht="12">
      <c r="B83">
        <f>+Pharmacy!A78</f>
        <v>175</v>
      </c>
      <c r="C83" t="str">
        <f>+Pharmacy!B78</f>
        <v>MARY BRIDGE CHILDRENS HEALTH CENTER</v>
      </c>
      <c r="D83" s="6">
        <f>ROUND(+Pharmacy!S78,0)</f>
        <v>37590113</v>
      </c>
      <c r="E83" s="6">
        <f>ROUND(+Pharmacy!V78,0)</f>
        <v>9049</v>
      </c>
      <c r="F83" s="7">
        <f t="shared" si="3"/>
        <v>4154.06</v>
      </c>
      <c r="G83" s="6">
        <f>ROUND(+Pharmacy!S180,0)</f>
        <v>33851081</v>
      </c>
      <c r="H83" s="6">
        <f>ROUND(+Pharmacy!V180,0)</f>
        <v>8663</v>
      </c>
      <c r="I83" s="7">
        <f t="shared" si="4"/>
        <v>3907.55</v>
      </c>
      <c r="J83" s="7"/>
      <c r="K83" s="8">
        <f t="shared" si="5"/>
        <v>-0.0593</v>
      </c>
    </row>
    <row r="84" spans="2:11" ht="12">
      <c r="B84">
        <f>+Pharmacy!A79</f>
        <v>176</v>
      </c>
      <c r="C84" t="str">
        <f>+Pharmacy!B79</f>
        <v>TACOMA GENERAL ALLENMORE HOSPITAL</v>
      </c>
      <c r="D84" s="6">
        <f>ROUND(+Pharmacy!S79,0)</f>
        <v>163715936</v>
      </c>
      <c r="E84" s="6">
        <f>ROUND(+Pharmacy!V79,0)</f>
        <v>44461</v>
      </c>
      <c r="F84" s="7">
        <f t="shared" si="3"/>
        <v>3682.24</v>
      </c>
      <c r="G84" s="6">
        <f>ROUND(+Pharmacy!S181,0)</f>
        <v>165488552</v>
      </c>
      <c r="H84" s="6">
        <f>ROUND(+Pharmacy!V181,0)</f>
        <v>43169</v>
      </c>
      <c r="I84" s="7">
        <f t="shared" si="4"/>
        <v>3833.5</v>
      </c>
      <c r="J84" s="7"/>
      <c r="K84" s="8">
        <f t="shared" si="5"/>
        <v>0.0411</v>
      </c>
    </row>
    <row r="85" spans="2:11" ht="12">
      <c r="B85">
        <f>+Pharmacy!A80</f>
        <v>178</v>
      </c>
      <c r="C85" t="str">
        <f>+Pharmacy!B80</f>
        <v>DEER PARK HOSPITAL</v>
      </c>
      <c r="D85" s="6">
        <f>ROUND(+Pharmacy!S80,0)</f>
        <v>80670</v>
      </c>
      <c r="E85" s="6">
        <f>ROUND(+Pharmacy!V80,0)</f>
        <v>77</v>
      </c>
      <c r="F85" s="7">
        <f t="shared" si="3"/>
        <v>1047.66</v>
      </c>
      <c r="G85" s="6">
        <f>ROUND(+Pharmacy!S182,0)</f>
        <v>0</v>
      </c>
      <c r="H85" s="6">
        <f>ROUND(+Pharmacy!V182,0)</f>
        <v>0</v>
      </c>
      <c r="I85" s="7">
        <f t="shared" si="4"/>
      </c>
      <c r="J85" s="7"/>
      <c r="K85" s="8">
        <f t="shared" si="5"/>
      </c>
    </row>
    <row r="86" spans="2:11" ht="12">
      <c r="B86">
        <f>+Pharmacy!A81</f>
        <v>180</v>
      </c>
      <c r="C86" t="str">
        <f>+Pharmacy!B81</f>
        <v>VALLEY HOSPITAL AND MEDICAL CENTER</v>
      </c>
      <c r="D86" s="6">
        <f>ROUND(+Pharmacy!S81,0)</f>
        <v>14521372</v>
      </c>
      <c r="E86" s="6">
        <f>ROUND(+Pharmacy!V81,0)</f>
        <v>6682</v>
      </c>
      <c r="F86" s="7">
        <f t="shared" si="3"/>
        <v>2173.21</v>
      </c>
      <c r="G86" s="6">
        <f>ROUND(+Pharmacy!S183,0)</f>
        <v>24787761</v>
      </c>
      <c r="H86" s="6">
        <f>ROUND(+Pharmacy!V183,0)</f>
        <v>9834</v>
      </c>
      <c r="I86" s="7">
        <f t="shared" si="4"/>
        <v>2520.62</v>
      </c>
      <c r="J86" s="7"/>
      <c r="K86" s="8">
        <f t="shared" si="5"/>
        <v>0.1599</v>
      </c>
    </row>
    <row r="87" spans="2:11" ht="12">
      <c r="B87">
        <f>+Pharmacy!A82</f>
        <v>183</v>
      </c>
      <c r="C87" t="str">
        <f>+Pharmacy!B82</f>
        <v>AUBURN REGIONAL MEDICAL CENTER</v>
      </c>
      <c r="D87" s="6">
        <f>ROUND(+Pharmacy!S82,0)</f>
        <v>33122560</v>
      </c>
      <c r="E87" s="6">
        <f>ROUND(+Pharmacy!V82,0)</f>
        <v>13816</v>
      </c>
      <c r="F87" s="7">
        <f t="shared" si="3"/>
        <v>2397.41</v>
      </c>
      <c r="G87" s="6">
        <f>ROUND(+Pharmacy!S184,0)</f>
        <v>41728997</v>
      </c>
      <c r="H87" s="6">
        <f>ROUND(+Pharmacy!V184,0)</f>
        <v>12971</v>
      </c>
      <c r="I87" s="7">
        <f t="shared" si="4"/>
        <v>3217.1</v>
      </c>
      <c r="J87" s="7"/>
      <c r="K87" s="8">
        <f t="shared" si="5"/>
        <v>0.3419</v>
      </c>
    </row>
    <row r="88" spans="2:11" ht="12">
      <c r="B88">
        <f>+Pharmacy!A83</f>
        <v>186</v>
      </c>
      <c r="C88" t="str">
        <f>+Pharmacy!B83</f>
        <v>MARK REED HOSPITAL</v>
      </c>
      <c r="D88" s="6">
        <f>ROUND(+Pharmacy!S83,0)</f>
        <v>668215</v>
      </c>
      <c r="E88" s="6">
        <f>ROUND(+Pharmacy!V83,0)</f>
        <v>1135</v>
      </c>
      <c r="F88" s="7">
        <f t="shared" si="3"/>
        <v>588.74</v>
      </c>
      <c r="G88" s="6">
        <f>ROUND(+Pharmacy!S185,0)</f>
        <v>974195</v>
      </c>
      <c r="H88" s="6">
        <f>ROUND(+Pharmacy!V185,0)</f>
        <v>669</v>
      </c>
      <c r="I88" s="7">
        <f t="shared" si="4"/>
        <v>1456.2</v>
      </c>
      <c r="J88" s="7"/>
      <c r="K88" s="8">
        <f t="shared" si="5"/>
        <v>1.4734</v>
      </c>
    </row>
    <row r="89" spans="2:11" ht="12">
      <c r="B89">
        <f>+Pharmacy!A84</f>
        <v>191</v>
      </c>
      <c r="C89" t="str">
        <f>+Pharmacy!B84</f>
        <v>PROVIDENCE CENTRALIA HOSPITAL</v>
      </c>
      <c r="D89" s="6">
        <f>ROUND(+Pharmacy!S84,0)</f>
        <v>24603940</v>
      </c>
      <c r="E89" s="6">
        <f>ROUND(+Pharmacy!V84,0)</f>
        <v>11160</v>
      </c>
      <c r="F89" s="7">
        <f t="shared" si="3"/>
        <v>2204.65</v>
      </c>
      <c r="G89" s="6">
        <f>ROUND(+Pharmacy!S186,0)</f>
        <v>30188654</v>
      </c>
      <c r="H89" s="6">
        <f>ROUND(+Pharmacy!V186,0)</f>
        <v>10112</v>
      </c>
      <c r="I89" s="7">
        <f t="shared" si="4"/>
        <v>2985.43</v>
      </c>
      <c r="J89" s="7"/>
      <c r="K89" s="8">
        <f t="shared" si="5"/>
        <v>0.3542</v>
      </c>
    </row>
    <row r="90" spans="2:11" ht="12">
      <c r="B90">
        <f>+Pharmacy!A85</f>
        <v>193</v>
      </c>
      <c r="C90" t="str">
        <f>+Pharmacy!B85</f>
        <v>PROVIDENCE MOUNT CARMEL HOSPITAL</v>
      </c>
      <c r="D90" s="6">
        <f>ROUND(+Pharmacy!S85,0)</f>
        <v>3813161</v>
      </c>
      <c r="E90" s="6">
        <f>ROUND(+Pharmacy!V85,0)</f>
        <v>3267</v>
      </c>
      <c r="F90" s="7">
        <f t="shared" si="3"/>
        <v>1167.18</v>
      </c>
      <c r="G90" s="6">
        <f>ROUND(+Pharmacy!S187,0)</f>
        <v>3843812</v>
      </c>
      <c r="H90" s="6">
        <f>ROUND(+Pharmacy!V187,0)</f>
        <v>3245</v>
      </c>
      <c r="I90" s="7">
        <f t="shared" si="4"/>
        <v>1184.53</v>
      </c>
      <c r="J90" s="7"/>
      <c r="K90" s="8">
        <f t="shared" si="5"/>
        <v>0.0149</v>
      </c>
    </row>
    <row r="91" spans="2:11" ht="12">
      <c r="B91">
        <f>+Pharmacy!A86</f>
        <v>194</v>
      </c>
      <c r="C91" t="str">
        <f>+Pharmacy!B86</f>
        <v>PROVIDENCE SAINT JOSEPHS HOSPITAL</v>
      </c>
      <c r="D91" s="6">
        <f>ROUND(+Pharmacy!S86,0)</f>
        <v>1986696</v>
      </c>
      <c r="E91" s="6">
        <f>ROUND(+Pharmacy!V86,0)</f>
        <v>1530</v>
      </c>
      <c r="F91" s="7">
        <f t="shared" si="3"/>
        <v>1298.49</v>
      </c>
      <c r="G91" s="6">
        <f>ROUND(+Pharmacy!S188,0)</f>
        <v>2050697</v>
      </c>
      <c r="H91" s="6">
        <f>ROUND(+Pharmacy!V188,0)</f>
        <v>1130</v>
      </c>
      <c r="I91" s="7">
        <f t="shared" si="4"/>
        <v>1814.78</v>
      </c>
      <c r="J91" s="7"/>
      <c r="K91" s="8">
        <f t="shared" si="5"/>
        <v>0.3976</v>
      </c>
    </row>
    <row r="92" spans="2:11" ht="12">
      <c r="B92">
        <f>+Pharmacy!A87</f>
        <v>195</v>
      </c>
      <c r="C92" t="str">
        <f>+Pharmacy!B87</f>
        <v>SNOQUALMIE VALLEY HOSPITAL</v>
      </c>
      <c r="D92" s="6">
        <f>ROUND(+Pharmacy!S87,0)</f>
        <v>358103</v>
      </c>
      <c r="E92" s="6">
        <f>ROUND(+Pharmacy!V87,0)</f>
        <v>1252</v>
      </c>
      <c r="F92" s="7">
        <f t="shared" si="3"/>
        <v>286.02</v>
      </c>
      <c r="G92" s="6">
        <f>ROUND(+Pharmacy!S189,0)</f>
        <v>772133</v>
      </c>
      <c r="H92" s="6">
        <f>ROUND(+Pharmacy!V189,0)</f>
        <v>505</v>
      </c>
      <c r="I92" s="7">
        <f t="shared" si="4"/>
        <v>1528.98</v>
      </c>
      <c r="J92" s="7"/>
      <c r="K92" s="8">
        <f t="shared" si="5"/>
        <v>4.3457</v>
      </c>
    </row>
    <row r="93" spans="2:11" ht="12">
      <c r="B93">
        <f>+Pharmacy!A88</f>
        <v>197</v>
      </c>
      <c r="C93" t="str">
        <f>+Pharmacy!B88</f>
        <v>CAPITAL MEDICAL CENTER</v>
      </c>
      <c r="D93" s="6">
        <f>ROUND(+Pharmacy!S88,0)</f>
        <v>13299955</v>
      </c>
      <c r="E93" s="6">
        <f>ROUND(+Pharmacy!V88,0)</f>
        <v>7450</v>
      </c>
      <c r="F93" s="7">
        <f t="shared" si="3"/>
        <v>1785.23</v>
      </c>
      <c r="G93" s="6">
        <f>ROUND(+Pharmacy!S190,0)</f>
        <v>14524325</v>
      </c>
      <c r="H93" s="6">
        <f>ROUND(+Pharmacy!V190,0)</f>
        <v>8572</v>
      </c>
      <c r="I93" s="7">
        <f t="shared" si="4"/>
        <v>1694.39</v>
      </c>
      <c r="J93" s="7"/>
      <c r="K93" s="8">
        <f t="shared" si="5"/>
        <v>-0.0509</v>
      </c>
    </row>
    <row r="94" spans="2:11" ht="12">
      <c r="B94">
        <f>+Pharmacy!A89</f>
        <v>198</v>
      </c>
      <c r="C94" t="str">
        <f>+Pharmacy!B89</f>
        <v>SUNNYSIDE COMMUNITY HOSPITAL</v>
      </c>
      <c r="D94" s="6">
        <f>ROUND(+Pharmacy!S89,0)</f>
        <v>2487632</v>
      </c>
      <c r="E94" s="6">
        <f>ROUND(+Pharmacy!V89,0)</f>
        <v>3954</v>
      </c>
      <c r="F94" s="7">
        <f t="shared" si="3"/>
        <v>629.14</v>
      </c>
      <c r="G94" s="6">
        <f>ROUND(+Pharmacy!S191,0)</f>
        <v>2606365</v>
      </c>
      <c r="H94" s="6">
        <f>ROUND(+Pharmacy!V191,0)</f>
        <v>4341</v>
      </c>
      <c r="I94" s="7">
        <f t="shared" si="4"/>
        <v>600.41</v>
      </c>
      <c r="J94" s="7"/>
      <c r="K94" s="8">
        <f t="shared" si="5"/>
        <v>-0.0457</v>
      </c>
    </row>
    <row r="95" spans="2:11" ht="12">
      <c r="B95">
        <f>+Pharmacy!A90</f>
        <v>199</v>
      </c>
      <c r="C95" t="str">
        <f>+Pharmacy!B90</f>
        <v>TOPPENISH COMMUNITY HOSPITAL</v>
      </c>
      <c r="D95" s="6">
        <f>ROUND(+Pharmacy!S90,0)</f>
        <v>4316041</v>
      </c>
      <c r="E95" s="6">
        <f>ROUND(+Pharmacy!V90,0)</f>
        <v>3331</v>
      </c>
      <c r="F95" s="7">
        <f t="shared" si="3"/>
        <v>1295.72</v>
      </c>
      <c r="G95" s="6">
        <f>ROUND(+Pharmacy!S192,0)</f>
        <v>4533317</v>
      </c>
      <c r="H95" s="6">
        <f>ROUND(+Pharmacy!V192,0)</f>
        <v>3487</v>
      </c>
      <c r="I95" s="7">
        <f t="shared" si="4"/>
        <v>1300.06</v>
      </c>
      <c r="J95" s="7"/>
      <c r="K95" s="8">
        <f t="shared" si="5"/>
        <v>0.0033</v>
      </c>
    </row>
    <row r="96" spans="2:11" ht="12">
      <c r="B96">
        <f>+Pharmacy!A91</f>
        <v>201</v>
      </c>
      <c r="C96" t="str">
        <f>+Pharmacy!B91</f>
        <v>SAINT FRANCIS COMMUNITY HOSPITAL</v>
      </c>
      <c r="D96" s="6">
        <f>ROUND(+Pharmacy!S91,0)</f>
        <v>52388424</v>
      </c>
      <c r="E96" s="6">
        <f>ROUND(+Pharmacy!V91,0)</f>
        <v>15555</v>
      </c>
      <c r="F96" s="7">
        <f t="shared" si="3"/>
        <v>3367.95</v>
      </c>
      <c r="G96" s="6">
        <f>ROUND(+Pharmacy!S193,0)</f>
        <v>67645217</v>
      </c>
      <c r="H96" s="6">
        <f>ROUND(+Pharmacy!V193,0)</f>
        <v>16257</v>
      </c>
      <c r="I96" s="7">
        <f t="shared" si="4"/>
        <v>4160.99</v>
      </c>
      <c r="J96" s="7"/>
      <c r="K96" s="8">
        <f t="shared" si="5"/>
        <v>0.2355</v>
      </c>
    </row>
    <row r="97" spans="2:11" ht="12">
      <c r="B97">
        <f>+Pharmacy!A92</f>
        <v>202</v>
      </c>
      <c r="C97" t="str">
        <f>+Pharmacy!B92</f>
        <v>REGIONAL HOSP. FOR RESP. &amp; COMPLEX CARE</v>
      </c>
      <c r="D97" s="6">
        <f>ROUND(+Pharmacy!S92,0)</f>
        <v>12281240</v>
      </c>
      <c r="E97" s="6">
        <f>ROUND(+Pharmacy!V92,0)</f>
        <v>776</v>
      </c>
      <c r="F97" s="7">
        <f t="shared" si="3"/>
        <v>15826.34</v>
      </c>
      <c r="G97" s="6">
        <f>ROUND(+Pharmacy!S194,0)</f>
        <v>12416852</v>
      </c>
      <c r="H97" s="6">
        <f>ROUND(+Pharmacy!V194,0)</f>
        <v>897</v>
      </c>
      <c r="I97" s="7">
        <f t="shared" si="4"/>
        <v>13842.64</v>
      </c>
      <c r="J97" s="7"/>
      <c r="K97" s="8">
        <f t="shared" si="5"/>
        <v>-0.1253</v>
      </c>
    </row>
    <row r="98" spans="2:11" ht="12">
      <c r="B98">
        <f>+Pharmacy!A93</f>
        <v>204</v>
      </c>
      <c r="C98" t="str">
        <f>+Pharmacy!B93</f>
        <v>SEATTLE CANCER CARE ALLIANCE</v>
      </c>
      <c r="D98" s="6">
        <f>ROUND(+Pharmacy!S93,0)</f>
        <v>88558137</v>
      </c>
      <c r="E98" s="6">
        <f>ROUND(+Pharmacy!V93,0)</f>
        <v>12695</v>
      </c>
      <c r="F98" s="7">
        <f t="shared" si="3"/>
        <v>6975.83</v>
      </c>
      <c r="G98" s="6">
        <f>ROUND(+Pharmacy!S195,0)</f>
        <v>102860864</v>
      </c>
      <c r="H98" s="6">
        <f>ROUND(+Pharmacy!V195,0)</f>
        <v>12672</v>
      </c>
      <c r="I98" s="7">
        <f t="shared" si="4"/>
        <v>8117.18</v>
      </c>
      <c r="J98" s="7"/>
      <c r="K98" s="8">
        <f t="shared" si="5"/>
        <v>0.1636</v>
      </c>
    </row>
    <row r="99" spans="2:11" ht="12">
      <c r="B99">
        <f>+Pharmacy!A94</f>
        <v>205</v>
      </c>
      <c r="C99" t="str">
        <f>+Pharmacy!B94</f>
        <v>WENATCHEE VALLEY MEDICAL CENTER</v>
      </c>
      <c r="D99" s="6">
        <f>ROUND(+Pharmacy!S94,0)</f>
        <v>2254976</v>
      </c>
      <c r="E99" s="6">
        <f>ROUND(+Pharmacy!V94,0)</f>
        <v>7232</v>
      </c>
      <c r="F99" s="7">
        <f t="shared" si="3"/>
        <v>311.81</v>
      </c>
      <c r="G99" s="6">
        <f>ROUND(+Pharmacy!S196,0)</f>
        <v>2781765</v>
      </c>
      <c r="H99" s="6">
        <f>ROUND(+Pharmacy!V196,0)</f>
        <v>9260</v>
      </c>
      <c r="I99" s="7">
        <f t="shared" si="4"/>
        <v>300.41</v>
      </c>
      <c r="J99" s="7"/>
      <c r="K99" s="8">
        <f t="shared" si="5"/>
        <v>-0.0366</v>
      </c>
    </row>
    <row r="100" spans="2:11" ht="12">
      <c r="B100">
        <f>+Pharmacy!A95</f>
        <v>206</v>
      </c>
      <c r="C100" t="str">
        <f>+Pharmacy!B95</f>
        <v>UNITED GENERAL HOSPITAL</v>
      </c>
      <c r="D100" s="6">
        <f>ROUND(+Pharmacy!S95,0)</f>
        <v>11231049</v>
      </c>
      <c r="E100" s="6">
        <f>ROUND(+Pharmacy!V95,0)</f>
        <v>4763</v>
      </c>
      <c r="F100" s="7">
        <f t="shared" si="3"/>
        <v>2357.98</v>
      </c>
      <c r="G100" s="6">
        <f>ROUND(+Pharmacy!S197,0)</f>
        <v>10431790</v>
      </c>
      <c r="H100" s="6">
        <f>ROUND(+Pharmacy!V197,0)</f>
        <v>5095</v>
      </c>
      <c r="I100" s="7">
        <f t="shared" si="4"/>
        <v>2047.46</v>
      </c>
      <c r="J100" s="7"/>
      <c r="K100" s="8">
        <f t="shared" si="5"/>
        <v>-0.1317</v>
      </c>
    </row>
    <row r="101" spans="2:11" ht="12">
      <c r="B101">
        <f>+Pharmacy!A96</f>
        <v>207</v>
      </c>
      <c r="C101" t="str">
        <f>+Pharmacy!B96</f>
        <v>SKAGIT VALLEY HOSPITAL</v>
      </c>
      <c r="D101" s="6">
        <f>ROUND(+Pharmacy!S96,0)</f>
        <v>30225253</v>
      </c>
      <c r="E101" s="6">
        <f>ROUND(+Pharmacy!V96,0)</f>
        <v>16033</v>
      </c>
      <c r="F101" s="7">
        <f t="shared" si="3"/>
        <v>1885.19</v>
      </c>
      <c r="G101" s="6">
        <f>ROUND(+Pharmacy!S198,0)</f>
        <v>29244542</v>
      </c>
      <c r="H101" s="6">
        <f>ROUND(+Pharmacy!V198,0)</f>
        <v>15909</v>
      </c>
      <c r="I101" s="7">
        <f t="shared" si="4"/>
        <v>1838.24</v>
      </c>
      <c r="J101" s="7"/>
      <c r="K101" s="8">
        <f t="shared" si="5"/>
        <v>-0.0249</v>
      </c>
    </row>
    <row r="102" spans="2:11" ht="12">
      <c r="B102">
        <f>+Pharmacy!A97</f>
        <v>208</v>
      </c>
      <c r="C102" t="str">
        <f>+Pharmacy!B97</f>
        <v>LEGACY SALMON CREEK HOSPITAL</v>
      </c>
      <c r="D102" s="6">
        <f>ROUND(+Pharmacy!S97,0)</f>
        <v>23152098</v>
      </c>
      <c r="E102" s="6">
        <f>ROUND(+Pharmacy!V97,0)</f>
        <v>13830</v>
      </c>
      <c r="F102" s="7">
        <f t="shared" si="3"/>
        <v>1674.05</v>
      </c>
      <c r="G102" s="6">
        <f>ROUND(+Pharmacy!S199,0)</f>
        <v>25117784</v>
      </c>
      <c r="H102" s="6">
        <f>ROUND(+Pharmacy!V199,0)</f>
        <v>15387</v>
      </c>
      <c r="I102" s="7">
        <f t="shared" si="4"/>
        <v>1632.4</v>
      </c>
      <c r="J102" s="7"/>
      <c r="K102" s="8">
        <f t="shared" si="5"/>
        <v>-0.0249</v>
      </c>
    </row>
    <row r="103" spans="2:11" ht="12">
      <c r="B103">
        <f>+Pharmacy!A98</f>
        <v>209</v>
      </c>
      <c r="C103" t="str">
        <f>+Pharmacy!B98</f>
        <v>SAINT ANTHONY HOSPITAL</v>
      </c>
      <c r="D103" s="6">
        <f>ROUND(+Pharmacy!S98,0)</f>
        <v>0</v>
      </c>
      <c r="E103" s="6">
        <f>ROUND(+Pharmacy!V98,0)</f>
        <v>0</v>
      </c>
      <c r="F103" s="7">
        <f t="shared" si="3"/>
      </c>
      <c r="G103" s="6">
        <f>ROUND(+Pharmacy!S200,0)</f>
        <v>6330998</v>
      </c>
      <c r="H103" s="6">
        <f>ROUND(+Pharmacy!V200,0)</f>
        <v>1638</v>
      </c>
      <c r="I103" s="7">
        <f t="shared" si="4"/>
        <v>3865.08</v>
      </c>
      <c r="J103" s="7"/>
      <c r="K103" s="8">
        <f t="shared" si="5"/>
      </c>
    </row>
    <row r="104" spans="2:11" ht="12">
      <c r="B104">
        <f>+Pharmacy!A99</f>
        <v>904</v>
      </c>
      <c r="C104" t="str">
        <f>+Pharmacy!B99</f>
        <v>BHC FAIRFAX HOSPITAL</v>
      </c>
      <c r="D104" s="6">
        <f>ROUND(+Pharmacy!S99,0)</f>
        <v>4268555</v>
      </c>
      <c r="E104" s="6">
        <f>ROUND(+Pharmacy!V99,0)</f>
        <v>2105</v>
      </c>
      <c r="F104" s="7">
        <f t="shared" si="3"/>
        <v>2027.82</v>
      </c>
      <c r="G104" s="6">
        <f>ROUND(+Pharmacy!S201,0)</f>
        <v>4324217</v>
      </c>
      <c r="H104" s="6">
        <f>ROUND(+Pharmacy!V201,0)</f>
        <v>2056</v>
      </c>
      <c r="I104" s="7">
        <f t="shared" si="4"/>
        <v>2103.22</v>
      </c>
      <c r="J104" s="7"/>
      <c r="K104" s="8">
        <f t="shared" si="5"/>
        <v>0.0372</v>
      </c>
    </row>
    <row r="105" spans="2:11" ht="12">
      <c r="B105">
        <f>+Pharmacy!A100</f>
        <v>915</v>
      </c>
      <c r="C105" t="str">
        <f>+Pharmacy!B100</f>
        <v>LOURDES COUNSELING CENTER</v>
      </c>
      <c r="D105" s="6">
        <f>ROUND(+Pharmacy!S100,0)</f>
        <v>838181</v>
      </c>
      <c r="E105" s="6">
        <f>ROUND(+Pharmacy!V100,0)</f>
        <v>981</v>
      </c>
      <c r="F105" s="7">
        <f t="shared" si="3"/>
        <v>854.41</v>
      </c>
      <c r="G105" s="6">
        <f>ROUND(+Pharmacy!S202,0)</f>
        <v>751812</v>
      </c>
      <c r="H105" s="6">
        <f>ROUND(+Pharmacy!V202,0)</f>
        <v>926</v>
      </c>
      <c r="I105" s="7">
        <f t="shared" si="4"/>
        <v>811.89</v>
      </c>
      <c r="J105" s="7"/>
      <c r="K105" s="8">
        <f t="shared" si="5"/>
        <v>-0.0498</v>
      </c>
    </row>
    <row r="106" spans="2:11" ht="12">
      <c r="B106">
        <f>+Pharmacy!A101</f>
        <v>919</v>
      </c>
      <c r="C106" t="str">
        <f>+Pharmacy!B101</f>
        <v>NAVOS</v>
      </c>
      <c r="D106" s="6">
        <f>ROUND(+Pharmacy!S101,0)</f>
        <v>999031</v>
      </c>
      <c r="E106" s="6">
        <f>ROUND(+Pharmacy!V101,0)</f>
        <v>567</v>
      </c>
      <c r="F106" s="7">
        <f t="shared" si="3"/>
        <v>1761.96</v>
      </c>
      <c r="G106" s="6">
        <f>ROUND(+Pharmacy!S203,0)</f>
        <v>0</v>
      </c>
      <c r="H106" s="6">
        <f>ROUND(+Pharmacy!V203,0)</f>
        <v>547</v>
      </c>
      <c r="I106" s="7">
        <f t="shared" si="4"/>
      </c>
      <c r="J106" s="7"/>
      <c r="K106" s="8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9.875" style="0" bestFit="1" customWidth="1"/>
    <col min="5" max="5" width="7.875" style="0" bestFit="1" customWidth="1"/>
    <col min="6" max="6" width="10.875" style="0" bestFit="1" customWidth="1"/>
    <col min="7" max="7" width="9.875" style="0" bestFit="1" customWidth="1"/>
    <col min="8" max="8" width="7.875" style="0" bestFit="1" customWidth="1"/>
    <col min="9" max="9" width="10.875" style="0" bestFit="1" customWidth="1"/>
    <col min="10" max="10" width="2.625" style="0" customWidth="1"/>
    <col min="11" max="11" width="8.125" style="0" bestFit="1" customWidth="1"/>
  </cols>
  <sheetData>
    <row r="1" spans="1:10" ht="12">
      <c r="A1" s="3" t="s">
        <v>33</v>
      </c>
      <c r="B1" s="4"/>
      <c r="C1" s="4"/>
      <c r="D1" s="4"/>
      <c r="E1" s="4"/>
      <c r="F1" s="4"/>
      <c r="G1" s="4"/>
      <c r="H1" s="4"/>
      <c r="I1" s="4"/>
      <c r="J1" s="4"/>
    </row>
    <row r="2" spans="1:11" ht="1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42</v>
      </c>
    </row>
    <row r="3" spans="1:11" ht="12">
      <c r="A3" s="4"/>
      <c r="B3" s="4"/>
      <c r="C3" s="4"/>
      <c r="D3" s="4"/>
      <c r="E3" s="4"/>
      <c r="F3" s="3"/>
      <c r="G3" s="4"/>
      <c r="H3" s="4"/>
      <c r="I3" s="4"/>
      <c r="J3" s="4"/>
      <c r="K3">
        <v>298</v>
      </c>
    </row>
    <row r="4" spans="1:10" ht="12">
      <c r="A4" s="3" t="s">
        <v>43</v>
      </c>
      <c r="B4" s="4"/>
      <c r="C4" s="4"/>
      <c r="D4" s="5"/>
      <c r="E4" s="4"/>
      <c r="F4" s="4"/>
      <c r="G4" s="4"/>
      <c r="H4" s="4"/>
      <c r="I4" s="4"/>
      <c r="J4" s="4"/>
    </row>
    <row r="5" spans="1:10" ht="12">
      <c r="A5" s="3" t="s">
        <v>46</v>
      </c>
      <c r="B5" s="4"/>
      <c r="C5" s="4"/>
      <c r="D5" s="4"/>
      <c r="E5" s="4"/>
      <c r="F5" s="4"/>
      <c r="G5" s="4"/>
      <c r="H5" s="4"/>
      <c r="I5" s="4"/>
      <c r="J5" s="4"/>
    </row>
    <row r="7" spans="5:9" ht="12">
      <c r="E7" s="21">
        <f>ROUND(+Pharmacy!D5,0)</f>
        <v>2008</v>
      </c>
      <c r="F7" s="2">
        <f>+E7</f>
        <v>2008</v>
      </c>
      <c r="G7" s="2"/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F8" s="1" t="s">
        <v>2</v>
      </c>
      <c r="I8" s="1" t="s">
        <v>2</v>
      </c>
      <c r="J8" s="1"/>
      <c r="K8" s="2" t="s">
        <v>72</v>
      </c>
    </row>
    <row r="9" spans="1:11" ht="12">
      <c r="A9" s="2"/>
      <c r="B9" s="2" t="s">
        <v>40</v>
      </c>
      <c r="C9" s="2" t="s">
        <v>41</v>
      </c>
      <c r="D9" s="1" t="s">
        <v>10</v>
      </c>
      <c r="E9" s="1" t="s">
        <v>34</v>
      </c>
      <c r="F9" s="1" t="s">
        <v>35</v>
      </c>
      <c r="G9" s="1" t="s">
        <v>10</v>
      </c>
      <c r="H9" s="1" t="s">
        <v>34</v>
      </c>
      <c r="I9" s="1" t="s">
        <v>35</v>
      </c>
      <c r="J9" s="1"/>
      <c r="K9" s="2" t="s">
        <v>73</v>
      </c>
    </row>
    <row r="10" spans="2:11" ht="12">
      <c r="B10">
        <f>+Pharmacy!A5</f>
        <v>1</v>
      </c>
      <c r="C10" t="str">
        <f>+Pharmacy!B5</f>
        <v>SWEDISH HEALTH SERVICES</v>
      </c>
      <c r="D10" s="6">
        <f>ROUND(+Pharmacy!G5,0)</f>
        <v>9262467</v>
      </c>
      <c r="E10" s="7">
        <f>ROUND(+Pharmacy!E5,2)</f>
        <v>110</v>
      </c>
      <c r="F10" s="7">
        <f>IF(D10=0,"",IF(E10=0,"",ROUND(D10/E10,2)))</f>
        <v>84204.25</v>
      </c>
      <c r="G10" s="6">
        <f>ROUND(+Pharmacy!G107,0)</f>
        <v>9688082</v>
      </c>
      <c r="H10" s="7">
        <f>ROUND(+Pharmacy!E107,2)</f>
        <v>114</v>
      </c>
      <c r="I10" s="7">
        <f>IF(G10=0,"",IF(H10=0,"",ROUND(G10/H10,2)))</f>
        <v>84983.18</v>
      </c>
      <c r="J10" s="7"/>
      <c r="K10" s="8">
        <f>IF(D10=0,"",IF(E10=0,"",IF(G10=0,"",IF(H10=0,"",ROUND(I10/F10-1,4)))))</f>
        <v>0.0093</v>
      </c>
    </row>
    <row r="11" spans="2:11" ht="12">
      <c r="B11">
        <f>+Pharmacy!A6</f>
        <v>3</v>
      </c>
      <c r="C11" t="str">
        <f>+Pharmacy!B6</f>
        <v>SWEDISH MEDICAL CENTER CHERRY HILL</v>
      </c>
      <c r="D11" s="6">
        <f>ROUND(+Pharmacy!G6,0)</f>
        <v>2698339</v>
      </c>
      <c r="E11" s="7">
        <f>ROUND(+Pharmacy!E6,2)</f>
        <v>31</v>
      </c>
      <c r="F11" s="7">
        <f aca="true" t="shared" si="0" ref="F11:F74">IF(D11=0,"",IF(E11=0,"",ROUND(D11/E11,2)))</f>
        <v>87043.19</v>
      </c>
      <c r="G11" s="6">
        <f>ROUND(+Pharmacy!G108,0)</f>
        <v>2902283</v>
      </c>
      <c r="H11" s="7">
        <f>ROUND(+Pharmacy!E108,2)</f>
        <v>33</v>
      </c>
      <c r="I11" s="7">
        <f aca="true" t="shared" si="1" ref="I11:I74">IF(G11=0,"",IF(H11=0,"",ROUND(G11/H11,2)))</f>
        <v>87947.97</v>
      </c>
      <c r="J11" s="7"/>
      <c r="K11" s="8">
        <f aca="true" t="shared" si="2" ref="K11:K74">IF(D11=0,"",IF(E11=0,"",IF(G11=0,"",IF(H11=0,"",ROUND(I11/F11-1,4)))))</f>
        <v>0.0104</v>
      </c>
    </row>
    <row r="12" spans="2:11" ht="12">
      <c r="B12">
        <f>+Pharmacy!A7</f>
        <v>8</v>
      </c>
      <c r="C12" t="str">
        <f>+Pharmacy!B7</f>
        <v>KLICKITAT VALLEY HOSPITAL</v>
      </c>
      <c r="D12" s="6">
        <f>ROUND(+Pharmacy!G7,0)</f>
        <v>16337</v>
      </c>
      <c r="E12" s="7">
        <f>ROUND(+Pharmacy!E7,2)</f>
        <v>0.54</v>
      </c>
      <c r="F12" s="7">
        <f t="shared" si="0"/>
        <v>30253.7</v>
      </c>
      <c r="G12" s="6">
        <f>ROUND(+Pharmacy!G109,0)</f>
        <v>49159</v>
      </c>
      <c r="H12" s="7">
        <f>ROUND(+Pharmacy!E109,2)</f>
        <v>0.83</v>
      </c>
      <c r="I12" s="7">
        <f t="shared" si="1"/>
        <v>59227.71</v>
      </c>
      <c r="J12" s="7"/>
      <c r="K12" s="8">
        <f t="shared" si="2"/>
        <v>0.9577</v>
      </c>
    </row>
    <row r="13" spans="2:11" ht="12">
      <c r="B13">
        <f>+Pharmacy!A8</f>
        <v>10</v>
      </c>
      <c r="C13" t="str">
        <f>+Pharmacy!B8</f>
        <v>VIRGINIA MASON MEDICAL CENTER</v>
      </c>
      <c r="D13" s="6">
        <f>ROUND(+Pharmacy!G8,0)</f>
        <v>4934186</v>
      </c>
      <c r="E13" s="7">
        <f>ROUND(+Pharmacy!E8,2)</f>
        <v>62.97</v>
      </c>
      <c r="F13" s="7">
        <f t="shared" si="0"/>
        <v>78357.73</v>
      </c>
      <c r="G13" s="6">
        <f>ROUND(+Pharmacy!G110,0)</f>
        <v>5324750</v>
      </c>
      <c r="H13" s="7">
        <f>ROUND(+Pharmacy!E110,2)</f>
        <v>64.02</v>
      </c>
      <c r="I13" s="7">
        <f t="shared" si="1"/>
        <v>83173.23</v>
      </c>
      <c r="J13" s="7"/>
      <c r="K13" s="8">
        <f t="shared" si="2"/>
        <v>0.0615</v>
      </c>
    </row>
    <row r="14" spans="2:11" ht="12">
      <c r="B14">
        <f>+Pharmacy!A9</f>
        <v>14</v>
      </c>
      <c r="C14" t="str">
        <f>+Pharmacy!B9</f>
        <v>SEATTLE CHILDRENS HOSPITAL</v>
      </c>
      <c r="D14" s="6">
        <f>ROUND(+Pharmacy!G9,0)</f>
        <v>6375211</v>
      </c>
      <c r="E14" s="7">
        <f>ROUND(+Pharmacy!E9,2)</f>
        <v>86.06</v>
      </c>
      <c r="F14" s="7">
        <f t="shared" si="0"/>
        <v>74078.68</v>
      </c>
      <c r="G14" s="6">
        <f>ROUND(+Pharmacy!G111,0)</f>
        <v>7439726</v>
      </c>
      <c r="H14" s="7">
        <f>ROUND(+Pharmacy!E111,2)</f>
        <v>95.3</v>
      </c>
      <c r="I14" s="7">
        <f t="shared" si="1"/>
        <v>78066.38</v>
      </c>
      <c r="J14" s="7"/>
      <c r="K14" s="8">
        <f t="shared" si="2"/>
        <v>0.0538</v>
      </c>
    </row>
    <row r="15" spans="2:11" ht="12">
      <c r="B15">
        <f>+Pharmacy!A10</f>
        <v>20</v>
      </c>
      <c r="C15" t="str">
        <f>+Pharmacy!B10</f>
        <v>GROUP HEALTH CENTRAL</v>
      </c>
      <c r="D15" s="6">
        <f>ROUND(+Pharmacy!G10,0)</f>
        <v>1097051</v>
      </c>
      <c r="E15" s="7">
        <f>ROUND(+Pharmacy!E10,2)</f>
        <v>12.3</v>
      </c>
      <c r="F15" s="7">
        <f t="shared" si="0"/>
        <v>89191.14</v>
      </c>
      <c r="G15" s="6">
        <f>ROUND(+Pharmacy!G112,0)</f>
        <v>0</v>
      </c>
      <c r="H15" s="7">
        <f>ROUND(+Pharmacy!E112,2)</f>
        <v>0</v>
      </c>
      <c r="I15" s="7">
        <f t="shared" si="1"/>
      </c>
      <c r="J15" s="7"/>
      <c r="K15" s="8">
        <f t="shared" si="2"/>
      </c>
    </row>
    <row r="16" spans="2:11" ht="12">
      <c r="B16">
        <f>+Pharmacy!A11</f>
        <v>21</v>
      </c>
      <c r="C16" t="str">
        <f>+Pharmacy!B11</f>
        <v>NEWPORT COMMUNITY HOSPITAL</v>
      </c>
      <c r="D16" s="6">
        <f>ROUND(+Pharmacy!G11,0)</f>
        <v>135188</v>
      </c>
      <c r="E16" s="7">
        <f>ROUND(+Pharmacy!E11,2)</f>
        <v>2.29</v>
      </c>
      <c r="F16" s="7">
        <f t="shared" si="0"/>
        <v>59034.06</v>
      </c>
      <c r="G16" s="6">
        <f>ROUND(+Pharmacy!G113,0)</f>
        <v>113013</v>
      </c>
      <c r="H16" s="7">
        <f>ROUND(+Pharmacy!E113,2)</f>
        <v>1.6</v>
      </c>
      <c r="I16" s="7">
        <f t="shared" si="1"/>
        <v>70633.13</v>
      </c>
      <c r="J16" s="7"/>
      <c r="K16" s="8">
        <f t="shared" si="2"/>
        <v>0.1965</v>
      </c>
    </row>
    <row r="17" spans="2:11" ht="12">
      <c r="B17">
        <f>+Pharmacy!A12</f>
        <v>22</v>
      </c>
      <c r="C17" t="str">
        <f>+Pharmacy!B12</f>
        <v>LOURDES MEDICAL CENTER</v>
      </c>
      <c r="D17" s="6">
        <f>ROUND(+Pharmacy!G12,0)</f>
        <v>470516</v>
      </c>
      <c r="E17" s="7">
        <f>ROUND(+Pharmacy!E12,2)</f>
        <v>7.04</v>
      </c>
      <c r="F17" s="7">
        <f t="shared" si="0"/>
        <v>66834.66</v>
      </c>
      <c r="G17" s="6">
        <f>ROUND(+Pharmacy!G114,0)</f>
        <v>715576</v>
      </c>
      <c r="H17" s="7">
        <f>ROUND(+Pharmacy!E114,2)</f>
        <v>7.3</v>
      </c>
      <c r="I17" s="7">
        <f t="shared" si="1"/>
        <v>98024.11</v>
      </c>
      <c r="J17" s="7"/>
      <c r="K17" s="8">
        <f t="shared" si="2"/>
        <v>0.4667</v>
      </c>
    </row>
    <row r="18" spans="2:11" ht="12">
      <c r="B18">
        <f>+Pharmacy!A13</f>
        <v>23</v>
      </c>
      <c r="C18" t="str">
        <f>+Pharmacy!B13</f>
        <v>OKANOGAN-DOUGLAS DISTRICT HOSPITAL</v>
      </c>
      <c r="D18" s="6">
        <f>ROUND(+Pharmacy!G13,0)</f>
        <v>195251</v>
      </c>
      <c r="E18" s="7">
        <f>ROUND(+Pharmacy!E13,2)</f>
        <v>2.89</v>
      </c>
      <c r="F18" s="7">
        <f t="shared" si="0"/>
        <v>67560.9</v>
      </c>
      <c r="G18" s="6">
        <f>ROUND(+Pharmacy!G115,0)</f>
        <v>190307</v>
      </c>
      <c r="H18" s="7">
        <f>ROUND(+Pharmacy!E115,2)</f>
        <v>3.31</v>
      </c>
      <c r="I18" s="7">
        <f t="shared" si="1"/>
        <v>57494.56</v>
      </c>
      <c r="J18" s="7"/>
      <c r="K18" s="8">
        <f t="shared" si="2"/>
        <v>-0.149</v>
      </c>
    </row>
    <row r="19" spans="2:11" ht="12">
      <c r="B19">
        <f>+Pharmacy!A14</f>
        <v>26</v>
      </c>
      <c r="C19" t="str">
        <f>+Pharmacy!B14</f>
        <v>PEACEHEALTH SAINT JOHN MEDICAL CENTER</v>
      </c>
      <c r="D19" s="6">
        <f>ROUND(+Pharmacy!G14,0)</f>
        <v>2381013</v>
      </c>
      <c r="E19" s="7">
        <f>ROUND(+Pharmacy!E14,2)</f>
        <v>32.39</v>
      </c>
      <c r="F19" s="7">
        <f t="shared" si="0"/>
        <v>73510.74</v>
      </c>
      <c r="G19" s="6">
        <f>ROUND(+Pharmacy!G116,0)</f>
        <v>2420367</v>
      </c>
      <c r="H19" s="7">
        <f>ROUND(+Pharmacy!E116,2)</f>
        <v>32.75</v>
      </c>
      <c r="I19" s="7">
        <f t="shared" si="1"/>
        <v>73904.34</v>
      </c>
      <c r="J19" s="7"/>
      <c r="K19" s="8">
        <f t="shared" si="2"/>
        <v>0.0054</v>
      </c>
    </row>
    <row r="20" spans="2:11" ht="12">
      <c r="B20">
        <f>+Pharmacy!A15</f>
        <v>29</v>
      </c>
      <c r="C20" t="str">
        <f>+Pharmacy!B15</f>
        <v>HARBORVIEW MEDICAL CENTER</v>
      </c>
      <c r="D20" s="6">
        <f>ROUND(+Pharmacy!G15,0)</f>
        <v>15919096</v>
      </c>
      <c r="E20" s="7">
        <f>ROUND(+Pharmacy!E15,2)</f>
        <v>205.08</v>
      </c>
      <c r="F20" s="7">
        <f t="shared" si="0"/>
        <v>77623.83</v>
      </c>
      <c r="G20" s="6">
        <f>ROUND(+Pharmacy!G117,0)</f>
        <v>17191660</v>
      </c>
      <c r="H20" s="7">
        <f>ROUND(+Pharmacy!E117,2)</f>
        <v>218.75</v>
      </c>
      <c r="I20" s="7">
        <f t="shared" si="1"/>
        <v>78590.45</v>
      </c>
      <c r="J20" s="7"/>
      <c r="K20" s="8">
        <f t="shared" si="2"/>
        <v>0.0125</v>
      </c>
    </row>
    <row r="21" spans="2:11" ht="12">
      <c r="B21">
        <f>+Pharmacy!A16</f>
        <v>32</v>
      </c>
      <c r="C21" t="str">
        <f>+Pharmacy!B16</f>
        <v>SAINT JOSEPH MEDICAL CENTER</v>
      </c>
      <c r="D21" s="6">
        <f>ROUND(+Pharmacy!G16,0)</f>
        <v>8277987</v>
      </c>
      <c r="E21" s="7">
        <f>ROUND(+Pharmacy!E16,2)</f>
        <v>113</v>
      </c>
      <c r="F21" s="7">
        <f t="shared" si="0"/>
        <v>73256.52</v>
      </c>
      <c r="G21" s="6">
        <f>ROUND(+Pharmacy!G118,0)</f>
        <v>8335372</v>
      </c>
      <c r="H21" s="7">
        <f>ROUND(+Pharmacy!E118,2)</f>
        <v>109</v>
      </c>
      <c r="I21" s="7">
        <f t="shared" si="1"/>
        <v>76471.3</v>
      </c>
      <c r="J21" s="7"/>
      <c r="K21" s="8">
        <f t="shared" si="2"/>
        <v>0.0439</v>
      </c>
    </row>
    <row r="22" spans="2:11" ht="12">
      <c r="B22">
        <f>+Pharmacy!A17</f>
        <v>35</v>
      </c>
      <c r="C22" t="str">
        <f>+Pharmacy!B17</f>
        <v>ENUMCLAW REGIONAL HOSPITAL</v>
      </c>
      <c r="D22" s="6">
        <f>ROUND(+Pharmacy!G17,0)</f>
        <v>0</v>
      </c>
      <c r="E22" s="7">
        <f>ROUND(+Pharmacy!E17,2)</f>
        <v>0.03</v>
      </c>
      <c r="F22" s="7">
        <f t="shared" si="0"/>
      </c>
      <c r="G22" s="6">
        <f>ROUND(+Pharmacy!G119,0)</f>
        <v>173652</v>
      </c>
      <c r="H22" s="7">
        <f>ROUND(+Pharmacy!E119,2)</f>
        <v>2.34</v>
      </c>
      <c r="I22" s="7">
        <f t="shared" si="1"/>
        <v>74210.26</v>
      </c>
      <c r="J22" s="7"/>
      <c r="K22" s="8">
        <f t="shared" si="2"/>
      </c>
    </row>
    <row r="23" spans="2:11" ht="12">
      <c r="B23">
        <f>+Pharmacy!A18</f>
        <v>37</v>
      </c>
      <c r="C23" t="str">
        <f>+Pharmacy!B18</f>
        <v>DEACONESS MEDICAL CENTER</v>
      </c>
      <c r="D23" s="6">
        <f>ROUND(+Pharmacy!G18,0)</f>
        <v>2133287</v>
      </c>
      <c r="E23" s="7">
        <f>ROUND(+Pharmacy!E18,2)</f>
        <v>47.15</v>
      </c>
      <c r="F23" s="7">
        <f t="shared" si="0"/>
        <v>45244.69</v>
      </c>
      <c r="G23" s="6">
        <f>ROUND(+Pharmacy!G120,0)</f>
        <v>3376597</v>
      </c>
      <c r="H23" s="7">
        <f>ROUND(+Pharmacy!E120,2)</f>
        <v>43.33</v>
      </c>
      <c r="I23" s="7">
        <f t="shared" si="1"/>
        <v>77927.46</v>
      </c>
      <c r="J23" s="7"/>
      <c r="K23" s="8">
        <f t="shared" si="2"/>
        <v>0.7224</v>
      </c>
    </row>
    <row r="24" spans="2:11" ht="12">
      <c r="B24">
        <f>+Pharmacy!A19</f>
        <v>38</v>
      </c>
      <c r="C24" t="str">
        <f>+Pharmacy!B19</f>
        <v>OLYMPIC MEDICAL CENTER</v>
      </c>
      <c r="D24" s="6">
        <f>ROUND(+Pharmacy!G19,0)</f>
        <v>1103129</v>
      </c>
      <c r="E24" s="7">
        <f>ROUND(+Pharmacy!E19,2)</f>
        <v>14.2</v>
      </c>
      <c r="F24" s="7">
        <f t="shared" si="0"/>
        <v>77685.14</v>
      </c>
      <c r="G24" s="6">
        <f>ROUND(+Pharmacy!G121,0)</f>
        <v>1274034</v>
      </c>
      <c r="H24" s="7">
        <f>ROUND(+Pharmacy!E121,2)</f>
        <v>15.9</v>
      </c>
      <c r="I24" s="7">
        <f t="shared" si="1"/>
        <v>80127.92</v>
      </c>
      <c r="J24" s="7"/>
      <c r="K24" s="8">
        <f t="shared" si="2"/>
        <v>0.0314</v>
      </c>
    </row>
    <row r="25" spans="2:11" ht="12">
      <c r="B25">
        <f>+Pharmacy!A20</f>
        <v>39</v>
      </c>
      <c r="C25" t="str">
        <f>+Pharmacy!B20</f>
        <v>KENNEWICK GENERAL HOSPITAL</v>
      </c>
      <c r="D25" s="6">
        <f>ROUND(+Pharmacy!G20,0)</f>
        <v>906436</v>
      </c>
      <c r="E25" s="7">
        <f>ROUND(+Pharmacy!E20,2)</f>
        <v>10</v>
      </c>
      <c r="F25" s="7">
        <f t="shared" si="0"/>
        <v>90643.6</v>
      </c>
      <c r="G25" s="6">
        <f>ROUND(+Pharmacy!G122,0)</f>
        <v>904417</v>
      </c>
      <c r="H25" s="7">
        <f>ROUND(+Pharmacy!E122,2)</f>
        <v>10.1</v>
      </c>
      <c r="I25" s="7">
        <f t="shared" si="1"/>
        <v>89546.24</v>
      </c>
      <c r="J25" s="7"/>
      <c r="K25" s="8">
        <f t="shared" si="2"/>
        <v>-0.0121</v>
      </c>
    </row>
    <row r="26" spans="2:11" ht="12">
      <c r="B26">
        <f>+Pharmacy!A21</f>
        <v>43</v>
      </c>
      <c r="C26" t="str">
        <f>+Pharmacy!B21</f>
        <v>WALLA WALLA GENERAL HOSPITAL</v>
      </c>
      <c r="D26" s="6">
        <f>ROUND(+Pharmacy!G21,0)</f>
        <v>463447</v>
      </c>
      <c r="E26" s="7">
        <f>ROUND(+Pharmacy!E21,2)</f>
        <v>6.08</v>
      </c>
      <c r="F26" s="7">
        <f t="shared" si="0"/>
        <v>76224.84</v>
      </c>
      <c r="G26" s="6">
        <f>ROUND(+Pharmacy!G123,0)</f>
        <v>419937</v>
      </c>
      <c r="H26" s="7">
        <f>ROUND(+Pharmacy!E123,2)</f>
        <v>5.29</v>
      </c>
      <c r="I26" s="7">
        <f t="shared" si="1"/>
        <v>79383.18</v>
      </c>
      <c r="J26" s="7"/>
      <c r="K26" s="8">
        <f t="shared" si="2"/>
        <v>0.0414</v>
      </c>
    </row>
    <row r="27" spans="2:11" ht="12">
      <c r="B27">
        <f>+Pharmacy!A22</f>
        <v>45</v>
      </c>
      <c r="C27" t="str">
        <f>+Pharmacy!B22</f>
        <v>COLUMBIA BASIN HOSPITAL</v>
      </c>
      <c r="D27" s="6">
        <f>ROUND(+Pharmacy!G22,0)</f>
        <v>26993</v>
      </c>
      <c r="E27" s="7">
        <f>ROUND(+Pharmacy!E22,2)</f>
        <v>0.28</v>
      </c>
      <c r="F27" s="7">
        <f t="shared" si="0"/>
        <v>96403.57</v>
      </c>
      <c r="G27" s="6">
        <f>ROUND(+Pharmacy!G124,0)</f>
        <v>27775</v>
      </c>
      <c r="H27" s="7">
        <f>ROUND(+Pharmacy!E124,2)</f>
        <v>0.24</v>
      </c>
      <c r="I27" s="7">
        <f t="shared" si="1"/>
        <v>115729.17</v>
      </c>
      <c r="J27" s="7"/>
      <c r="K27" s="8">
        <f t="shared" si="2"/>
        <v>0.2005</v>
      </c>
    </row>
    <row r="28" spans="2:11" ht="12">
      <c r="B28">
        <f>+Pharmacy!A23</f>
        <v>46</v>
      </c>
      <c r="C28" t="str">
        <f>+Pharmacy!B23</f>
        <v>PROSSER MEMORIAL HOSPITAL</v>
      </c>
      <c r="D28" s="6">
        <f>ROUND(+Pharmacy!G23,0)</f>
        <v>54438</v>
      </c>
      <c r="E28" s="7">
        <f>ROUND(+Pharmacy!E23,2)</f>
        <v>1.35</v>
      </c>
      <c r="F28" s="7">
        <f t="shared" si="0"/>
        <v>40324.44</v>
      </c>
      <c r="G28" s="6">
        <f>ROUND(+Pharmacy!G125,0)</f>
        <v>39313</v>
      </c>
      <c r="H28" s="7">
        <f>ROUND(+Pharmacy!E125,2)</f>
        <v>1.05</v>
      </c>
      <c r="I28" s="7">
        <f t="shared" si="1"/>
        <v>37440.95</v>
      </c>
      <c r="J28" s="7"/>
      <c r="K28" s="8">
        <f t="shared" si="2"/>
        <v>-0.0715</v>
      </c>
    </row>
    <row r="29" spans="2:11" ht="12">
      <c r="B29">
        <f>+Pharmacy!A24</f>
        <v>50</v>
      </c>
      <c r="C29" t="str">
        <f>+Pharmacy!B24</f>
        <v>PROVIDENCE SAINT MARY MEDICAL CENTER</v>
      </c>
      <c r="D29" s="6">
        <f>ROUND(+Pharmacy!G24,0)</f>
        <v>1457816</v>
      </c>
      <c r="E29" s="7">
        <f>ROUND(+Pharmacy!E24,2)</f>
        <v>18</v>
      </c>
      <c r="F29" s="7">
        <f t="shared" si="0"/>
        <v>80989.78</v>
      </c>
      <c r="G29" s="6">
        <f>ROUND(+Pharmacy!G126,0)</f>
        <v>1627039</v>
      </c>
      <c r="H29" s="7">
        <f>ROUND(+Pharmacy!E126,2)</f>
        <v>20.26</v>
      </c>
      <c r="I29" s="7">
        <f t="shared" si="1"/>
        <v>80307.95</v>
      </c>
      <c r="J29" s="7"/>
      <c r="K29" s="8">
        <f t="shared" si="2"/>
        <v>-0.0084</v>
      </c>
    </row>
    <row r="30" spans="2:11" ht="12">
      <c r="B30">
        <f>+Pharmacy!A25</f>
        <v>54</v>
      </c>
      <c r="C30" t="str">
        <f>+Pharmacy!B25</f>
        <v>FORKS COMMUNITY HOSPITAL</v>
      </c>
      <c r="D30" s="6">
        <f>ROUND(+Pharmacy!G25,0)</f>
        <v>144651</v>
      </c>
      <c r="E30" s="7">
        <f>ROUND(+Pharmacy!E25,2)</f>
        <v>2.84</v>
      </c>
      <c r="F30" s="7">
        <f t="shared" si="0"/>
        <v>50933.45</v>
      </c>
      <c r="G30" s="6">
        <f>ROUND(+Pharmacy!G127,0)</f>
        <v>178089</v>
      </c>
      <c r="H30" s="7">
        <f>ROUND(+Pharmacy!E127,2)</f>
        <v>2.96</v>
      </c>
      <c r="I30" s="7">
        <f t="shared" si="1"/>
        <v>60165.2</v>
      </c>
      <c r="J30" s="7"/>
      <c r="K30" s="8">
        <f t="shared" si="2"/>
        <v>0.1813</v>
      </c>
    </row>
    <row r="31" spans="2:11" ht="12">
      <c r="B31">
        <f>+Pharmacy!A26</f>
        <v>56</v>
      </c>
      <c r="C31" t="str">
        <f>+Pharmacy!B26</f>
        <v>WILLAPA HARBOR HOSPITAL</v>
      </c>
      <c r="D31" s="6">
        <f>ROUND(+Pharmacy!G26,0)</f>
        <v>0</v>
      </c>
      <c r="E31" s="7">
        <f>ROUND(+Pharmacy!E26,2)</f>
        <v>0</v>
      </c>
      <c r="F31" s="7">
        <f t="shared" si="0"/>
      </c>
      <c r="G31" s="6">
        <f>ROUND(+Pharmacy!G128,0)</f>
        <v>0</v>
      </c>
      <c r="H31" s="7">
        <f>ROUND(+Pharmacy!E128,2)</f>
        <v>0</v>
      </c>
      <c r="I31" s="7">
        <f t="shared" si="1"/>
      </c>
      <c r="J31" s="7"/>
      <c r="K31" s="8">
        <f t="shared" si="2"/>
      </c>
    </row>
    <row r="32" spans="2:11" ht="12">
      <c r="B32">
        <f>+Pharmacy!A27</f>
        <v>58</v>
      </c>
      <c r="C32" t="str">
        <f>+Pharmacy!B27</f>
        <v>YAKIMA VALLEY MEMORIAL HOSPITAL</v>
      </c>
      <c r="D32" s="6">
        <f>ROUND(+Pharmacy!G27,0)</f>
        <v>3585338</v>
      </c>
      <c r="E32" s="7">
        <f>ROUND(+Pharmacy!E27,2)</f>
        <v>56.36</v>
      </c>
      <c r="F32" s="7">
        <f t="shared" si="0"/>
        <v>63614.94</v>
      </c>
      <c r="G32" s="6">
        <f>ROUND(+Pharmacy!G129,0)</f>
        <v>3716148</v>
      </c>
      <c r="H32" s="7">
        <f>ROUND(+Pharmacy!E129,2)</f>
        <v>56.89</v>
      </c>
      <c r="I32" s="7">
        <f t="shared" si="1"/>
        <v>65321.64</v>
      </c>
      <c r="J32" s="7"/>
      <c r="K32" s="8">
        <f t="shared" si="2"/>
        <v>0.0268</v>
      </c>
    </row>
    <row r="33" spans="2:11" ht="12">
      <c r="B33">
        <f>+Pharmacy!A28</f>
        <v>63</v>
      </c>
      <c r="C33" t="str">
        <f>+Pharmacy!B28</f>
        <v>GRAYS HARBOR COMMUNITY HOSPITAL</v>
      </c>
      <c r="D33" s="6">
        <f>ROUND(+Pharmacy!G28,0)</f>
        <v>1105899</v>
      </c>
      <c r="E33" s="7">
        <f>ROUND(+Pharmacy!E28,2)</f>
        <v>17.02</v>
      </c>
      <c r="F33" s="7">
        <f t="shared" si="0"/>
        <v>64976.44</v>
      </c>
      <c r="G33" s="6">
        <f>ROUND(+Pharmacy!G130,0)</f>
        <v>1181449</v>
      </c>
      <c r="H33" s="7">
        <f>ROUND(+Pharmacy!E130,2)</f>
        <v>16.98</v>
      </c>
      <c r="I33" s="7">
        <f t="shared" si="1"/>
        <v>69578.86</v>
      </c>
      <c r="J33" s="7"/>
      <c r="K33" s="8">
        <f t="shared" si="2"/>
        <v>0.0708</v>
      </c>
    </row>
    <row r="34" spans="2:11" ht="12">
      <c r="B34">
        <f>+Pharmacy!A29</f>
        <v>78</v>
      </c>
      <c r="C34" t="str">
        <f>+Pharmacy!B29</f>
        <v>SAMARITAN HOSPITAL</v>
      </c>
      <c r="D34" s="6">
        <f>ROUND(+Pharmacy!G29,0)</f>
        <v>757497</v>
      </c>
      <c r="E34" s="7">
        <f>ROUND(+Pharmacy!E29,2)</f>
        <v>9.76</v>
      </c>
      <c r="F34" s="7">
        <f t="shared" si="0"/>
        <v>77612.4</v>
      </c>
      <c r="G34" s="6">
        <f>ROUND(+Pharmacy!G131,0)</f>
        <v>850761</v>
      </c>
      <c r="H34" s="7">
        <f>ROUND(+Pharmacy!E131,2)</f>
        <v>9.9</v>
      </c>
      <c r="I34" s="7">
        <f t="shared" si="1"/>
        <v>85935.45</v>
      </c>
      <c r="J34" s="7"/>
      <c r="K34" s="8">
        <f t="shared" si="2"/>
        <v>0.1072</v>
      </c>
    </row>
    <row r="35" spans="2:11" ht="12">
      <c r="B35">
        <f>+Pharmacy!A30</f>
        <v>79</v>
      </c>
      <c r="C35" t="str">
        <f>+Pharmacy!B30</f>
        <v>OCEAN BEACH HOSPITAL</v>
      </c>
      <c r="D35" s="6">
        <f>ROUND(+Pharmacy!G30,0)</f>
        <v>186865</v>
      </c>
      <c r="E35" s="7">
        <f>ROUND(+Pharmacy!E30,2)</f>
        <v>1.44</v>
      </c>
      <c r="F35" s="7">
        <f t="shared" si="0"/>
        <v>129767.36</v>
      </c>
      <c r="G35" s="6">
        <f>ROUND(+Pharmacy!G132,0)</f>
        <v>177469</v>
      </c>
      <c r="H35" s="7">
        <f>ROUND(+Pharmacy!E132,2)</f>
        <v>1.4</v>
      </c>
      <c r="I35" s="7">
        <f t="shared" si="1"/>
        <v>126763.57</v>
      </c>
      <c r="J35" s="7"/>
      <c r="K35" s="8">
        <f t="shared" si="2"/>
        <v>-0.0231</v>
      </c>
    </row>
    <row r="36" spans="2:11" ht="12">
      <c r="B36">
        <f>+Pharmacy!A31</f>
        <v>80</v>
      </c>
      <c r="C36" t="str">
        <f>+Pharmacy!B31</f>
        <v>ODESSA MEMORIAL HOSPITAL</v>
      </c>
      <c r="D36" s="6">
        <f>ROUND(+Pharmacy!G31,0)</f>
        <v>9424</v>
      </c>
      <c r="E36" s="7">
        <f>ROUND(+Pharmacy!E31,2)</f>
        <v>0.11</v>
      </c>
      <c r="F36" s="7">
        <f t="shared" si="0"/>
        <v>85672.73</v>
      </c>
      <c r="G36" s="6">
        <f>ROUND(+Pharmacy!G133,0)</f>
        <v>2673</v>
      </c>
      <c r="H36" s="7">
        <f>ROUND(+Pharmacy!E133,2)</f>
        <v>0.03</v>
      </c>
      <c r="I36" s="7">
        <f t="shared" si="1"/>
        <v>89100</v>
      </c>
      <c r="J36" s="7"/>
      <c r="K36" s="8">
        <f t="shared" si="2"/>
        <v>0.04</v>
      </c>
    </row>
    <row r="37" spans="2:11" ht="12">
      <c r="B37">
        <f>+Pharmacy!A32</f>
        <v>81</v>
      </c>
      <c r="C37" t="str">
        <f>+Pharmacy!B32</f>
        <v>GOOD SAMARITAN HOSPITAL</v>
      </c>
      <c r="D37" s="6">
        <f>ROUND(+Pharmacy!G32,0)</f>
        <v>3404590</v>
      </c>
      <c r="E37" s="7">
        <f>ROUND(+Pharmacy!E32,2)</f>
        <v>41.5</v>
      </c>
      <c r="F37" s="7">
        <f t="shared" si="0"/>
        <v>82038.31</v>
      </c>
      <c r="G37" s="6">
        <f>ROUND(+Pharmacy!G134,0)</f>
        <v>4992173</v>
      </c>
      <c r="H37" s="7">
        <f>ROUND(+Pharmacy!E134,2)</f>
        <v>62.29</v>
      </c>
      <c r="I37" s="7">
        <f t="shared" si="1"/>
        <v>80144.05</v>
      </c>
      <c r="J37" s="7"/>
      <c r="K37" s="8">
        <f t="shared" si="2"/>
        <v>-0.0231</v>
      </c>
    </row>
    <row r="38" spans="2:11" ht="12">
      <c r="B38">
        <f>+Pharmacy!A33</f>
        <v>82</v>
      </c>
      <c r="C38" t="str">
        <f>+Pharmacy!B33</f>
        <v>GARFIELD COUNTY MEMORIAL HOSPITAL</v>
      </c>
      <c r="D38" s="6">
        <f>ROUND(+Pharmacy!G33,0)</f>
        <v>729</v>
      </c>
      <c r="E38" s="7">
        <f>ROUND(+Pharmacy!E33,2)</f>
        <v>0.03</v>
      </c>
      <c r="F38" s="7">
        <f t="shared" si="0"/>
        <v>24300</v>
      </c>
      <c r="G38" s="6">
        <f>ROUND(+Pharmacy!G135,0)</f>
        <v>0</v>
      </c>
      <c r="H38" s="7">
        <f>ROUND(+Pharmacy!E135,2)</f>
        <v>0</v>
      </c>
      <c r="I38" s="7">
        <f t="shared" si="1"/>
      </c>
      <c r="J38" s="7"/>
      <c r="K38" s="8">
        <f t="shared" si="2"/>
      </c>
    </row>
    <row r="39" spans="2:11" ht="12">
      <c r="B39">
        <f>+Pharmacy!A34</f>
        <v>84</v>
      </c>
      <c r="C39" t="str">
        <f>+Pharmacy!B34</f>
        <v>PROVIDENCE REGIONAL MEDICAL CENTER EVERETT</v>
      </c>
      <c r="D39" s="6">
        <f>ROUND(+Pharmacy!G34,0)</f>
        <v>5855963</v>
      </c>
      <c r="E39" s="7">
        <f>ROUND(+Pharmacy!E34,2)</f>
        <v>81.98</v>
      </c>
      <c r="F39" s="7">
        <f t="shared" si="0"/>
        <v>71431.61</v>
      </c>
      <c r="G39" s="6">
        <f>ROUND(+Pharmacy!G136,0)</f>
        <v>7235485</v>
      </c>
      <c r="H39" s="7">
        <f>ROUND(+Pharmacy!E136,2)</f>
        <v>86.61</v>
      </c>
      <c r="I39" s="7">
        <f t="shared" si="1"/>
        <v>83540.99</v>
      </c>
      <c r="J39" s="7"/>
      <c r="K39" s="8">
        <f t="shared" si="2"/>
        <v>0.1695</v>
      </c>
    </row>
    <row r="40" spans="2:11" ht="12">
      <c r="B40">
        <f>+Pharmacy!A35</f>
        <v>85</v>
      </c>
      <c r="C40" t="str">
        <f>+Pharmacy!B35</f>
        <v>JEFFERSON HEALTHCARE HOSPITAL</v>
      </c>
      <c r="D40" s="6">
        <f>ROUND(+Pharmacy!G35,0)</f>
        <v>658106</v>
      </c>
      <c r="E40" s="7">
        <f>ROUND(+Pharmacy!E35,2)</f>
        <v>7.16</v>
      </c>
      <c r="F40" s="7">
        <f t="shared" si="0"/>
        <v>91914.25</v>
      </c>
      <c r="G40" s="6">
        <f>ROUND(+Pharmacy!G137,0)</f>
        <v>619091</v>
      </c>
      <c r="H40" s="7">
        <f>ROUND(+Pharmacy!E137,2)</f>
        <v>6.26</v>
      </c>
      <c r="I40" s="7">
        <f t="shared" si="1"/>
        <v>98896.33</v>
      </c>
      <c r="J40" s="7"/>
      <c r="K40" s="8">
        <f t="shared" si="2"/>
        <v>0.076</v>
      </c>
    </row>
    <row r="41" spans="2:11" ht="12">
      <c r="B41">
        <f>+Pharmacy!A36</f>
        <v>96</v>
      </c>
      <c r="C41" t="str">
        <f>+Pharmacy!B36</f>
        <v>SKYLINE HOSPITAL</v>
      </c>
      <c r="D41" s="6">
        <f>ROUND(+Pharmacy!G36,0)</f>
        <v>190249</v>
      </c>
      <c r="E41" s="7">
        <f>ROUND(+Pharmacy!E36,2)</f>
        <v>2.22</v>
      </c>
      <c r="F41" s="7">
        <f t="shared" si="0"/>
        <v>85697.75</v>
      </c>
      <c r="G41" s="6">
        <f>ROUND(+Pharmacy!G138,0)</f>
        <v>274360</v>
      </c>
      <c r="H41" s="7">
        <f>ROUND(+Pharmacy!E138,2)</f>
        <v>2.96</v>
      </c>
      <c r="I41" s="7">
        <f t="shared" si="1"/>
        <v>92689.19</v>
      </c>
      <c r="J41" s="7"/>
      <c r="K41" s="8">
        <f t="shared" si="2"/>
        <v>0.0816</v>
      </c>
    </row>
    <row r="42" spans="2:11" ht="12">
      <c r="B42">
        <f>+Pharmacy!A37</f>
        <v>102</v>
      </c>
      <c r="C42" t="str">
        <f>+Pharmacy!B37</f>
        <v>YAKIMA REGIONAL MEDICAL AND CARDIAC CENTER</v>
      </c>
      <c r="D42" s="6">
        <f>ROUND(+Pharmacy!G37,0)</f>
        <v>1379595</v>
      </c>
      <c r="E42" s="7">
        <f>ROUND(+Pharmacy!E37,2)</f>
        <v>16.79</v>
      </c>
      <c r="F42" s="7">
        <f t="shared" si="0"/>
        <v>82167.66</v>
      </c>
      <c r="G42" s="6">
        <f>ROUND(+Pharmacy!G139,0)</f>
        <v>1442410</v>
      </c>
      <c r="H42" s="7">
        <f>ROUND(+Pharmacy!E139,2)</f>
        <v>17.44</v>
      </c>
      <c r="I42" s="7">
        <f t="shared" si="1"/>
        <v>82707</v>
      </c>
      <c r="J42" s="7"/>
      <c r="K42" s="8">
        <f t="shared" si="2"/>
        <v>0.0066</v>
      </c>
    </row>
    <row r="43" spans="2:11" ht="12">
      <c r="B43">
        <f>+Pharmacy!A38</f>
        <v>104</v>
      </c>
      <c r="C43" t="str">
        <f>+Pharmacy!B38</f>
        <v>VALLEY GENERAL HOSPITAL</v>
      </c>
      <c r="D43" s="6">
        <f>ROUND(+Pharmacy!G38,0)</f>
        <v>551901</v>
      </c>
      <c r="E43" s="7">
        <f>ROUND(+Pharmacy!E38,2)</f>
        <v>7</v>
      </c>
      <c r="F43" s="7">
        <f t="shared" si="0"/>
        <v>78843</v>
      </c>
      <c r="G43" s="6">
        <f>ROUND(+Pharmacy!G140,0)</f>
        <v>530764</v>
      </c>
      <c r="H43" s="7">
        <f>ROUND(+Pharmacy!E140,2)</f>
        <v>6.56</v>
      </c>
      <c r="I43" s="7">
        <f t="shared" si="1"/>
        <v>80909.15</v>
      </c>
      <c r="J43" s="7"/>
      <c r="K43" s="8">
        <f t="shared" si="2"/>
        <v>0.0262</v>
      </c>
    </row>
    <row r="44" spans="2:11" ht="12">
      <c r="B44">
        <f>+Pharmacy!A39</f>
        <v>106</v>
      </c>
      <c r="C44" t="str">
        <f>+Pharmacy!B39</f>
        <v>CASCADE VALLEY HOSPITAL</v>
      </c>
      <c r="D44" s="6">
        <f>ROUND(+Pharmacy!G39,0)</f>
        <v>522581</v>
      </c>
      <c r="E44" s="7">
        <f>ROUND(+Pharmacy!E39,2)</f>
        <v>6.72</v>
      </c>
      <c r="F44" s="7">
        <f t="shared" si="0"/>
        <v>77765.03</v>
      </c>
      <c r="G44" s="6">
        <f>ROUND(+Pharmacy!G141,0)</f>
        <v>577681</v>
      </c>
      <c r="H44" s="7">
        <f>ROUND(+Pharmacy!E141,2)</f>
        <v>7.02</v>
      </c>
      <c r="I44" s="7">
        <f t="shared" si="1"/>
        <v>82290.74</v>
      </c>
      <c r="J44" s="7"/>
      <c r="K44" s="8">
        <f t="shared" si="2"/>
        <v>0.0582</v>
      </c>
    </row>
    <row r="45" spans="2:11" ht="12">
      <c r="B45">
        <f>+Pharmacy!A40</f>
        <v>107</v>
      </c>
      <c r="C45" t="str">
        <f>+Pharmacy!B40</f>
        <v>NORTH VALLEY HOSPITAL</v>
      </c>
      <c r="D45" s="6">
        <f>ROUND(+Pharmacy!G40,0)</f>
        <v>32104</v>
      </c>
      <c r="E45" s="7">
        <f>ROUND(+Pharmacy!E40,2)</f>
        <v>0.62</v>
      </c>
      <c r="F45" s="7">
        <f t="shared" si="0"/>
        <v>51780.65</v>
      </c>
      <c r="G45" s="6">
        <f>ROUND(+Pharmacy!G142,0)</f>
        <v>79882</v>
      </c>
      <c r="H45" s="7">
        <f>ROUND(+Pharmacy!E142,2)</f>
        <v>0.63</v>
      </c>
      <c r="I45" s="7">
        <f t="shared" si="1"/>
        <v>126796.83</v>
      </c>
      <c r="J45" s="7"/>
      <c r="K45" s="8">
        <f t="shared" si="2"/>
        <v>1.4487</v>
      </c>
    </row>
    <row r="46" spans="2:11" ht="12">
      <c r="B46">
        <f>+Pharmacy!A41</f>
        <v>108</v>
      </c>
      <c r="C46" t="str">
        <f>+Pharmacy!B41</f>
        <v>TRI-STATE MEMORIAL HOSPITAL</v>
      </c>
      <c r="D46" s="6">
        <f>ROUND(+Pharmacy!G41,0)</f>
        <v>375265</v>
      </c>
      <c r="E46" s="7">
        <f>ROUND(+Pharmacy!E41,2)</f>
        <v>4.64</v>
      </c>
      <c r="F46" s="7">
        <f t="shared" si="0"/>
        <v>80876.08</v>
      </c>
      <c r="G46" s="6">
        <f>ROUND(+Pharmacy!G143,0)</f>
        <v>0</v>
      </c>
      <c r="H46" s="7">
        <f>ROUND(+Pharmacy!E143,2)</f>
        <v>0</v>
      </c>
      <c r="I46" s="7">
        <f t="shared" si="1"/>
      </c>
      <c r="J46" s="7"/>
      <c r="K46" s="8">
        <f t="shared" si="2"/>
      </c>
    </row>
    <row r="47" spans="2:11" ht="12">
      <c r="B47">
        <f>+Pharmacy!A42</f>
        <v>111</v>
      </c>
      <c r="C47" t="str">
        <f>+Pharmacy!B42</f>
        <v>EAST ADAMS RURAL HOSPITAL</v>
      </c>
      <c r="D47" s="6">
        <f>ROUND(+Pharmacy!G42,0)</f>
        <v>10161</v>
      </c>
      <c r="E47" s="7">
        <f>ROUND(+Pharmacy!E42,2)</f>
        <v>0.15</v>
      </c>
      <c r="F47" s="7">
        <f t="shared" si="0"/>
        <v>67740</v>
      </c>
      <c r="G47" s="6">
        <f>ROUND(+Pharmacy!G144,0)</f>
        <v>5521</v>
      </c>
      <c r="H47" s="7">
        <f>ROUND(+Pharmacy!E144,2)</f>
        <v>0.04</v>
      </c>
      <c r="I47" s="7">
        <f t="shared" si="1"/>
        <v>138025</v>
      </c>
      <c r="J47" s="7"/>
      <c r="K47" s="8">
        <f t="shared" si="2"/>
        <v>1.0376</v>
      </c>
    </row>
    <row r="48" spans="2:11" ht="12">
      <c r="B48">
        <f>+Pharmacy!A43</f>
        <v>125</v>
      </c>
      <c r="C48" t="str">
        <f>+Pharmacy!B43</f>
        <v>OTHELLO COMMUNITY HOSPITAL</v>
      </c>
      <c r="D48" s="6">
        <f>ROUND(+Pharmacy!G43,0)</f>
        <v>52772</v>
      </c>
      <c r="E48" s="7">
        <f>ROUND(+Pharmacy!E43,2)</f>
        <v>0.58</v>
      </c>
      <c r="F48" s="7">
        <f t="shared" si="0"/>
        <v>90986.21</v>
      </c>
      <c r="G48" s="6">
        <f>ROUND(+Pharmacy!G145,0)</f>
        <v>54924</v>
      </c>
      <c r="H48" s="7">
        <f>ROUND(+Pharmacy!E145,2)</f>
        <v>0.59</v>
      </c>
      <c r="I48" s="7">
        <f t="shared" si="1"/>
        <v>93091.53</v>
      </c>
      <c r="J48" s="7"/>
      <c r="K48" s="8">
        <f t="shared" si="2"/>
        <v>0.0231</v>
      </c>
    </row>
    <row r="49" spans="2:11" ht="12">
      <c r="B49">
        <f>+Pharmacy!A44</f>
        <v>126</v>
      </c>
      <c r="C49" t="str">
        <f>+Pharmacy!B44</f>
        <v>HIGHLINE MEDICAL CENTER</v>
      </c>
      <c r="D49" s="6">
        <f>ROUND(+Pharmacy!G44,0)</f>
        <v>2861260</v>
      </c>
      <c r="E49" s="7">
        <f>ROUND(+Pharmacy!E44,2)</f>
        <v>33.97</v>
      </c>
      <c r="F49" s="7">
        <f t="shared" si="0"/>
        <v>84229.03</v>
      </c>
      <c r="G49" s="6">
        <f>ROUND(+Pharmacy!G146,0)</f>
        <v>2857469</v>
      </c>
      <c r="H49" s="7">
        <f>ROUND(+Pharmacy!E146,2)</f>
        <v>34.73</v>
      </c>
      <c r="I49" s="7">
        <f t="shared" si="1"/>
        <v>82276.68</v>
      </c>
      <c r="J49" s="7"/>
      <c r="K49" s="8">
        <f t="shared" si="2"/>
        <v>-0.0232</v>
      </c>
    </row>
    <row r="50" spans="2:11" ht="12">
      <c r="B50">
        <f>+Pharmacy!A45</f>
        <v>128</v>
      </c>
      <c r="C50" t="str">
        <f>+Pharmacy!B45</f>
        <v>UNIVERSITY OF WASHINGTON MEDICAL CENTER</v>
      </c>
      <c r="D50" s="6">
        <f>ROUND(+Pharmacy!G45,0)</f>
        <v>12967117</v>
      </c>
      <c r="E50" s="7">
        <f>ROUND(+Pharmacy!E45,2)</f>
        <v>132.71</v>
      </c>
      <c r="F50" s="7">
        <f t="shared" si="0"/>
        <v>97710.17</v>
      </c>
      <c r="G50" s="6">
        <f>ROUND(+Pharmacy!G147,0)</f>
        <v>13532667</v>
      </c>
      <c r="H50" s="7">
        <f>ROUND(+Pharmacy!E147,2)</f>
        <v>135.74</v>
      </c>
      <c r="I50" s="7">
        <f t="shared" si="1"/>
        <v>99695.5</v>
      </c>
      <c r="J50" s="7"/>
      <c r="K50" s="8">
        <f t="shared" si="2"/>
        <v>0.0203</v>
      </c>
    </row>
    <row r="51" spans="2:11" ht="12">
      <c r="B51">
        <f>+Pharmacy!A46</f>
        <v>129</v>
      </c>
      <c r="C51" t="str">
        <f>+Pharmacy!B46</f>
        <v>QUINCY VALLEY MEDICAL CENTER</v>
      </c>
      <c r="D51" s="6">
        <f>ROUND(+Pharmacy!G46,0)</f>
        <v>86649</v>
      </c>
      <c r="E51" s="7">
        <f>ROUND(+Pharmacy!E46,2)</f>
        <v>0.98</v>
      </c>
      <c r="F51" s="7">
        <f t="shared" si="0"/>
        <v>88417.35</v>
      </c>
      <c r="G51" s="6">
        <f>ROUND(+Pharmacy!G148,0)</f>
        <v>6462</v>
      </c>
      <c r="H51" s="7">
        <f>ROUND(+Pharmacy!E148,2)</f>
        <v>0.21</v>
      </c>
      <c r="I51" s="7">
        <f t="shared" si="1"/>
        <v>30771.43</v>
      </c>
      <c r="J51" s="7"/>
      <c r="K51" s="8">
        <f t="shared" si="2"/>
        <v>-0.652</v>
      </c>
    </row>
    <row r="52" spans="2:11" ht="12">
      <c r="B52">
        <f>+Pharmacy!A47</f>
        <v>130</v>
      </c>
      <c r="C52" t="str">
        <f>+Pharmacy!B47</f>
        <v>NORTHWEST HOSPITAL &amp; MEDICAL CENTER</v>
      </c>
      <c r="D52" s="6">
        <f>ROUND(+Pharmacy!G47,0)</f>
        <v>2552922</v>
      </c>
      <c r="E52" s="7">
        <f>ROUND(+Pharmacy!E47,2)</f>
        <v>29.33</v>
      </c>
      <c r="F52" s="7">
        <f t="shared" si="0"/>
        <v>87041.32</v>
      </c>
      <c r="G52" s="6">
        <f>ROUND(+Pharmacy!G149,0)</f>
        <v>2694243</v>
      </c>
      <c r="H52" s="7">
        <f>ROUND(+Pharmacy!E149,2)</f>
        <v>30.73</v>
      </c>
      <c r="I52" s="7">
        <f t="shared" si="1"/>
        <v>87674.68</v>
      </c>
      <c r="J52" s="7"/>
      <c r="K52" s="8">
        <f t="shared" si="2"/>
        <v>0.0073</v>
      </c>
    </row>
    <row r="53" spans="2:11" ht="12">
      <c r="B53">
        <f>+Pharmacy!A48</f>
        <v>131</v>
      </c>
      <c r="C53" t="str">
        <f>+Pharmacy!B48</f>
        <v>OVERLAKE HOSPITAL MEDICAL CENTER</v>
      </c>
      <c r="D53" s="6">
        <f>ROUND(+Pharmacy!G48,0)</f>
        <v>3534392</v>
      </c>
      <c r="E53" s="7">
        <f>ROUND(+Pharmacy!E48,2)</f>
        <v>42.97</v>
      </c>
      <c r="F53" s="7">
        <f t="shared" si="0"/>
        <v>82252.55</v>
      </c>
      <c r="G53" s="6">
        <f>ROUND(+Pharmacy!G150,0)</f>
        <v>3928345</v>
      </c>
      <c r="H53" s="7">
        <f>ROUND(+Pharmacy!E150,2)</f>
        <v>47.98</v>
      </c>
      <c r="I53" s="7">
        <f t="shared" si="1"/>
        <v>81874.64</v>
      </c>
      <c r="J53" s="7"/>
      <c r="K53" s="8">
        <f t="shared" si="2"/>
        <v>-0.0046</v>
      </c>
    </row>
    <row r="54" spans="2:11" ht="12">
      <c r="B54">
        <f>+Pharmacy!A49</f>
        <v>132</v>
      </c>
      <c r="C54" t="str">
        <f>+Pharmacy!B49</f>
        <v>SAINT CLARE HOSPITAL</v>
      </c>
      <c r="D54" s="6">
        <f>ROUND(+Pharmacy!G49,0)</f>
        <v>2008342</v>
      </c>
      <c r="E54" s="7">
        <f>ROUND(+Pharmacy!E49,2)</f>
        <v>24.5</v>
      </c>
      <c r="F54" s="7">
        <f t="shared" si="0"/>
        <v>81973.14</v>
      </c>
      <c r="G54" s="6">
        <f>ROUND(+Pharmacy!G151,0)</f>
        <v>2344391</v>
      </c>
      <c r="H54" s="7">
        <f>ROUND(+Pharmacy!E151,2)</f>
        <v>29.06</v>
      </c>
      <c r="I54" s="7">
        <f t="shared" si="1"/>
        <v>80674.16</v>
      </c>
      <c r="J54" s="7"/>
      <c r="K54" s="8">
        <f t="shared" si="2"/>
        <v>-0.0158</v>
      </c>
    </row>
    <row r="55" spans="2:11" ht="12">
      <c r="B55">
        <f>+Pharmacy!A50</f>
        <v>134</v>
      </c>
      <c r="C55" t="str">
        <f>+Pharmacy!B50</f>
        <v>ISLAND HOSPITAL</v>
      </c>
      <c r="D55" s="6">
        <f>ROUND(+Pharmacy!G50,0)</f>
        <v>678844</v>
      </c>
      <c r="E55" s="7">
        <f>ROUND(+Pharmacy!E50,2)</f>
        <v>7.55</v>
      </c>
      <c r="F55" s="7">
        <f t="shared" si="0"/>
        <v>89913.11</v>
      </c>
      <c r="G55" s="6">
        <f>ROUND(+Pharmacy!G152,0)</f>
        <v>662741</v>
      </c>
      <c r="H55" s="7">
        <f>ROUND(+Pharmacy!E152,2)</f>
        <v>8.66</v>
      </c>
      <c r="I55" s="7">
        <f t="shared" si="1"/>
        <v>76528.98</v>
      </c>
      <c r="J55" s="7"/>
      <c r="K55" s="8">
        <f t="shared" si="2"/>
        <v>-0.1489</v>
      </c>
    </row>
    <row r="56" spans="2:11" ht="12">
      <c r="B56">
        <f>+Pharmacy!A51</f>
        <v>137</v>
      </c>
      <c r="C56" t="str">
        <f>+Pharmacy!B51</f>
        <v>LINCOLN HOSPITAL</v>
      </c>
      <c r="D56" s="6">
        <f>ROUND(+Pharmacy!G51,0)</f>
        <v>145895</v>
      </c>
      <c r="E56" s="7">
        <f>ROUND(+Pharmacy!E51,2)</f>
        <v>1.76</v>
      </c>
      <c r="F56" s="7">
        <f t="shared" si="0"/>
        <v>82894.89</v>
      </c>
      <c r="G56" s="6">
        <f>ROUND(+Pharmacy!G153,0)</f>
        <v>140546</v>
      </c>
      <c r="H56" s="7">
        <f>ROUND(+Pharmacy!E153,2)</f>
        <v>1.7</v>
      </c>
      <c r="I56" s="7">
        <f t="shared" si="1"/>
        <v>82674.12</v>
      </c>
      <c r="J56" s="7"/>
      <c r="K56" s="8">
        <f t="shared" si="2"/>
        <v>-0.0027</v>
      </c>
    </row>
    <row r="57" spans="2:11" ht="12">
      <c r="B57">
        <f>+Pharmacy!A52</f>
        <v>138</v>
      </c>
      <c r="C57" t="str">
        <f>+Pharmacy!B52</f>
        <v>SWEDISH EDMONDS</v>
      </c>
      <c r="D57" s="6">
        <f>ROUND(+Pharmacy!G52,0)</f>
        <v>1706358</v>
      </c>
      <c r="E57" s="7">
        <f>ROUND(+Pharmacy!E52,2)</f>
        <v>22.15</v>
      </c>
      <c r="F57" s="7">
        <f t="shared" si="0"/>
        <v>77036.48</v>
      </c>
      <c r="G57" s="6">
        <f>ROUND(+Pharmacy!G154,0)</f>
        <v>1836289</v>
      </c>
      <c r="H57" s="7">
        <f>ROUND(+Pharmacy!E154,2)</f>
        <v>23.26</v>
      </c>
      <c r="I57" s="7">
        <f t="shared" si="1"/>
        <v>78946.22</v>
      </c>
      <c r="J57" s="7"/>
      <c r="K57" s="8">
        <f t="shared" si="2"/>
        <v>0.0248</v>
      </c>
    </row>
    <row r="58" spans="2:11" ht="12">
      <c r="B58">
        <f>+Pharmacy!A53</f>
        <v>139</v>
      </c>
      <c r="C58" t="str">
        <f>+Pharmacy!B53</f>
        <v>PROVIDENCE HOLY FAMILY HOSPITAL</v>
      </c>
      <c r="D58" s="6">
        <f>ROUND(+Pharmacy!G53,0)</f>
        <v>2196665</v>
      </c>
      <c r="E58" s="7">
        <f>ROUND(+Pharmacy!E53,2)</f>
        <v>25.06</v>
      </c>
      <c r="F58" s="7">
        <f t="shared" si="0"/>
        <v>87656.23</v>
      </c>
      <c r="G58" s="6">
        <f>ROUND(+Pharmacy!G155,0)</f>
        <v>2420538</v>
      </c>
      <c r="H58" s="7">
        <f>ROUND(+Pharmacy!E155,2)</f>
        <v>26.84</v>
      </c>
      <c r="I58" s="7">
        <f t="shared" si="1"/>
        <v>90183.98</v>
      </c>
      <c r="J58" s="7"/>
      <c r="K58" s="8">
        <f t="shared" si="2"/>
        <v>0.0288</v>
      </c>
    </row>
    <row r="59" spans="2:11" ht="12">
      <c r="B59">
        <f>+Pharmacy!A54</f>
        <v>140</v>
      </c>
      <c r="C59" t="str">
        <f>+Pharmacy!B54</f>
        <v>KITTITAS VALLEY HOSPITAL</v>
      </c>
      <c r="D59" s="6">
        <f>ROUND(+Pharmacy!G54,0)</f>
        <v>463798</v>
      </c>
      <c r="E59" s="7">
        <f>ROUND(+Pharmacy!E54,2)</f>
        <v>5.45</v>
      </c>
      <c r="F59" s="7">
        <f t="shared" si="0"/>
        <v>85100.55</v>
      </c>
      <c r="G59" s="6">
        <f>ROUND(+Pharmacy!G156,0)</f>
        <v>499519</v>
      </c>
      <c r="H59" s="7">
        <f>ROUND(+Pharmacy!E156,2)</f>
        <v>5.52</v>
      </c>
      <c r="I59" s="7">
        <f t="shared" si="1"/>
        <v>90492.57</v>
      </c>
      <c r="J59" s="7"/>
      <c r="K59" s="8">
        <f t="shared" si="2"/>
        <v>0.0634</v>
      </c>
    </row>
    <row r="60" spans="2:11" ht="12">
      <c r="B60">
        <f>+Pharmacy!A55</f>
        <v>141</v>
      </c>
      <c r="C60" t="str">
        <f>+Pharmacy!B55</f>
        <v>DAYTON GENERAL HOSPITAL</v>
      </c>
      <c r="D60" s="6">
        <f>ROUND(+Pharmacy!G55,0)</f>
        <v>0</v>
      </c>
      <c r="E60" s="7">
        <f>ROUND(+Pharmacy!E55,2)</f>
        <v>0</v>
      </c>
      <c r="F60" s="7">
        <f t="shared" si="0"/>
      </c>
      <c r="G60" s="6">
        <f>ROUND(+Pharmacy!G157,0)</f>
        <v>0</v>
      </c>
      <c r="H60" s="7">
        <f>ROUND(+Pharmacy!E157,2)</f>
        <v>0</v>
      </c>
      <c r="I60" s="7">
        <f t="shared" si="1"/>
      </c>
      <c r="J60" s="7"/>
      <c r="K60" s="8">
        <f t="shared" si="2"/>
      </c>
    </row>
    <row r="61" spans="2:11" ht="12">
      <c r="B61">
        <f>+Pharmacy!A56</f>
        <v>142</v>
      </c>
      <c r="C61" t="str">
        <f>+Pharmacy!B56</f>
        <v>HARRISON MEDICAL CENTER</v>
      </c>
      <c r="D61" s="6">
        <f>ROUND(+Pharmacy!G56,0)</f>
        <v>3709892</v>
      </c>
      <c r="E61" s="7">
        <f>ROUND(+Pharmacy!E56,2)</f>
        <v>48.39</v>
      </c>
      <c r="F61" s="7">
        <f t="shared" si="0"/>
        <v>76666.5</v>
      </c>
      <c r="G61" s="6">
        <f>ROUND(+Pharmacy!G158,0)</f>
        <v>3720345</v>
      </c>
      <c r="H61" s="7">
        <f>ROUND(+Pharmacy!E158,2)</f>
        <v>51.54</v>
      </c>
      <c r="I61" s="7">
        <f t="shared" si="1"/>
        <v>72183.64</v>
      </c>
      <c r="J61" s="7"/>
      <c r="K61" s="8">
        <f t="shared" si="2"/>
        <v>-0.0585</v>
      </c>
    </row>
    <row r="62" spans="2:11" ht="12">
      <c r="B62">
        <f>+Pharmacy!A57</f>
        <v>145</v>
      </c>
      <c r="C62" t="str">
        <f>+Pharmacy!B57</f>
        <v>PEACEHEALTH SAINT JOSEPH HOSPITAL</v>
      </c>
      <c r="D62" s="6">
        <f>ROUND(+Pharmacy!G57,0)</f>
        <v>3986720</v>
      </c>
      <c r="E62" s="7">
        <f>ROUND(+Pharmacy!E57,2)</f>
        <v>46.65</v>
      </c>
      <c r="F62" s="7">
        <f t="shared" si="0"/>
        <v>85460.24</v>
      </c>
      <c r="G62" s="6">
        <f>ROUND(+Pharmacy!G159,0)</f>
        <v>4293933</v>
      </c>
      <c r="H62" s="7">
        <f>ROUND(+Pharmacy!E159,2)</f>
        <v>49.67</v>
      </c>
      <c r="I62" s="7">
        <f t="shared" si="1"/>
        <v>86449.22</v>
      </c>
      <c r="J62" s="7"/>
      <c r="K62" s="8">
        <f t="shared" si="2"/>
        <v>0.0116</v>
      </c>
    </row>
    <row r="63" spans="2:11" ht="12">
      <c r="B63">
        <f>+Pharmacy!A58</f>
        <v>147</v>
      </c>
      <c r="C63" t="str">
        <f>+Pharmacy!B58</f>
        <v>MID VALLEY HOSPITAL</v>
      </c>
      <c r="D63" s="6">
        <f>ROUND(+Pharmacy!G58,0)</f>
        <v>170357</v>
      </c>
      <c r="E63" s="7">
        <f>ROUND(+Pharmacy!E58,2)</f>
        <v>3</v>
      </c>
      <c r="F63" s="7">
        <f t="shared" si="0"/>
        <v>56785.67</v>
      </c>
      <c r="G63" s="6">
        <f>ROUND(+Pharmacy!G160,0)</f>
        <v>175176</v>
      </c>
      <c r="H63" s="7">
        <f>ROUND(+Pharmacy!E160,2)</f>
        <v>2.89</v>
      </c>
      <c r="I63" s="7">
        <f t="shared" si="1"/>
        <v>60614.53</v>
      </c>
      <c r="J63" s="7"/>
      <c r="K63" s="8">
        <f t="shared" si="2"/>
        <v>0.0674</v>
      </c>
    </row>
    <row r="64" spans="2:11" ht="12">
      <c r="B64">
        <f>+Pharmacy!A59</f>
        <v>148</v>
      </c>
      <c r="C64" t="str">
        <f>+Pharmacy!B59</f>
        <v>KINDRED HOSPITAL - SEATTLE</v>
      </c>
      <c r="D64" s="6">
        <f>ROUND(+Pharmacy!G59,0)</f>
        <v>0</v>
      </c>
      <c r="E64" s="7">
        <f>ROUND(+Pharmacy!E59,2)</f>
        <v>0</v>
      </c>
      <c r="F64" s="7">
        <f t="shared" si="0"/>
      </c>
      <c r="G64" s="6">
        <f>ROUND(+Pharmacy!G161,0)</f>
        <v>0</v>
      </c>
      <c r="H64" s="7">
        <f>ROUND(+Pharmacy!E161,2)</f>
        <v>0</v>
      </c>
      <c r="I64" s="7">
        <f t="shared" si="1"/>
      </c>
      <c r="J64" s="7"/>
      <c r="K64" s="8">
        <f t="shared" si="2"/>
      </c>
    </row>
    <row r="65" spans="2:11" ht="12">
      <c r="B65">
        <f>+Pharmacy!A60</f>
        <v>150</v>
      </c>
      <c r="C65" t="str">
        <f>+Pharmacy!B60</f>
        <v>COULEE COMMUNITY HOSPITAL</v>
      </c>
      <c r="D65" s="6">
        <f>ROUND(+Pharmacy!G60,0)</f>
        <v>94963</v>
      </c>
      <c r="E65" s="7">
        <f>ROUND(+Pharmacy!E60,2)</f>
        <v>1.3</v>
      </c>
      <c r="F65" s="7">
        <f t="shared" si="0"/>
        <v>73048.46</v>
      </c>
      <c r="G65" s="6">
        <f>ROUND(+Pharmacy!G162,0)</f>
        <v>91830</v>
      </c>
      <c r="H65" s="7">
        <f>ROUND(+Pharmacy!E162,2)</f>
        <v>1.15</v>
      </c>
      <c r="I65" s="7">
        <f t="shared" si="1"/>
        <v>79852.17</v>
      </c>
      <c r="J65" s="7"/>
      <c r="K65" s="8">
        <f t="shared" si="2"/>
        <v>0.0931</v>
      </c>
    </row>
    <row r="66" spans="2:11" ht="12">
      <c r="B66">
        <f>+Pharmacy!A61</f>
        <v>152</v>
      </c>
      <c r="C66" t="str">
        <f>+Pharmacy!B61</f>
        <v>MASON GENERAL HOSPITAL</v>
      </c>
      <c r="D66" s="6">
        <f>ROUND(+Pharmacy!G61,0)</f>
        <v>654260</v>
      </c>
      <c r="E66" s="7">
        <f>ROUND(+Pharmacy!E61,2)</f>
        <v>8.06</v>
      </c>
      <c r="F66" s="7">
        <f t="shared" si="0"/>
        <v>81173.7</v>
      </c>
      <c r="G66" s="6">
        <f>ROUND(+Pharmacy!G163,0)</f>
        <v>689254</v>
      </c>
      <c r="H66" s="7">
        <f>ROUND(+Pharmacy!E163,2)</f>
        <v>7.9</v>
      </c>
      <c r="I66" s="7">
        <f t="shared" si="1"/>
        <v>87247.34</v>
      </c>
      <c r="J66" s="7"/>
      <c r="K66" s="8">
        <f t="shared" si="2"/>
        <v>0.0748</v>
      </c>
    </row>
    <row r="67" spans="2:11" ht="12">
      <c r="B67">
        <f>+Pharmacy!A62</f>
        <v>153</v>
      </c>
      <c r="C67" t="str">
        <f>+Pharmacy!B62</f>
        <v>WHITMAN HOSPITAL AND MEDICAL CENTER</v>
      </c>
      <c r="D67" s="6">
        <f>ROUND(+Pharmacy!G62,0)</f>
        <v>131154</v>
      </c>
      <c r="E67" s="7">
        <f>ROUND(+Pharmacy!E62,2)</f>
        <v>1.14</v>
      </c>
      <c r="F67" s="7">
        <f t="shared" si="0"/>
        <v>115047.37</v>
      </c>
      <c r="G67" s="6">
        <f>ROUND(+Pharmacy!G164,0)</f>
        <v>141768</v>
      </c>
      <c r="H67" s="7">
        <f>ROUND(+Pharmacy!E164,2)</f>
        <v>1.14</v>
      </c>
      <c r="I67" s="7">
        <f t="shared" si="1"/>
        <v>124357.89</v>
      </c>
      <c r="J67" s="7"/>
      <c r="K67" s="8">
        <f t="shared" si="2"/>
        <v>0.0809</v>
      </c>
    </row>
    <row r="68" spans="2:11" ht="12">
      <c r="B68">
        <f>+Pharmacy!A63</f>
        <v>155</v>
      </c>
      <c r="C68" t="str">
        <f>+Pharmacy!B63</f>
        <v>VALLEY MEDICAL CENTER</v>
      </c>
      <c r="D68" s="6">
        <f>ROUND(+Pharmacy!G63,0)</f>
        <v>3404210</v>
      </c>
      <c r="E68" s="7">
        <f>ROUND(+Pharmacy!E63,2)</f>
        <v>44.05</v>
      </c>
      <c r="F68" s="7">
        <f t="shared" si="0"/>
        <v>77280.59</v>
      </c>
      <c r="G68" s="6">
        <f>ROUND(+Pharmacy!G165,0)</f>
        <v>3661581</v>
      </c>
      <c r="H68" s="7">
        <f>ROUND(+Pharmacy!E165,2)</f>
        <v>46.56</v>
      </c>
      <c r="I68" s="7">
        <f t="shared" si="1"/>
        <v>78642.2</v>
      </c>
      <c r="J68" s="7"/>
      <c r="K68" s="8">
        <f t="shared" si="2"/>
        <v>0.0176</v>
      </c>
    </row>
    <row r="69" spans="2:11" ht="12">
      <c r="B69">
        <f>+Pharmacy!A64</f>
        <v>156</v>
      </c>
      <c r="C69" t="str">
        <f>+Pharmacy!B64</f>
        <v>WHIDBEY GENERAL HOSPITAL</v>
      </c>
      <c r="D69" s="6">
        <f>ROUND(+Pharmacy!G64,0)</f>
        <v>643836</v>
      </c>
      <c r="E69" s="7">
        <f>ROUND(+Pharmacy!E64,2)</f>
        <v>7.68</v>
      </c>
      <c r="F69" s="7">
        <f t="shared" si="0"/>
        <v>83832.81</v>
      </c>
      <c r="G69" s="6">
        <f>ROUND(+Pharmacy!G166,0)</f>
        <v>659346</v>
      </c>
      <c r="H69" s="7">
        <f>ROUND(+Pharmacy!E166,2)</f>
        <v>8.53</v>
      </c>
      <c r="I69" s="7">
        <f t="shared" si="1"/>
        <v>77297.3</v>
      </c>
      <c r="J69" s="7"/>
      <c r="K69" s="8">
        <f t="shared" si="2"/>
        <v>-0.078</v>
      </c>
    </row>
    <row r="70" spans="2:11" ht="12">
      <c r="B70">
        <f>+Pharmacy!A65</f>
        <v>157</v>
      </c>
      <c r="C70" t="str">
        <f>+Pharmacy!B65</f>
        <v>SAINT LUKES REHABILIATION INSTITUTE</v>
      </c>
      <c r="D70" s="6">
        <f>ROUND(+Pharmacy!G65,0)</f>
        <v>559492</v>
      </c>
      <c r="E70" s="7">
        <f>ROUND(+Pharmacy!E65,2)</f>
        <v>7.63</v>
      </c>
      <c r="F70" s="7">
        <f t="shared" si="0"/>
        <v>73327.92</v>
      </c>
      <c r="G70" s="6">
        <f>ROUND(+Pharmacy!G167,0)</f>
        <v>578655</v>
      </c>
      <c r="H70" s="7">
        <f>ROUND(+Pharmacy!E167,2)</f>
        <v>7.49</v>
      </c>
      <c r="I70" s="7">
        <f t="shared" si="1"/>
        <v>77257.01</v>
      </c>
      <c r="J70" s="7"/>
      <c r="K70" s="8">
        <f t="shared" si="2"/>
        <v>0.0536</v>
      </c>
    </row>
    <row r="71" spans="2:11" ht="12">
      <c r="B71">
        <f>+Pharmacy!A66</f>
        <v>158</v>
      </c>
      <c r="C71" t="str">
        <f>+Pharmacy!B66</f>
        <v>CASCADE MEDICAL CENTER</v>
      </c>
      <c r="D71" s="6">
        <f>ROUND(+Pharmacy!G66,0)</f>
        <v>0</v>
      </c>
      <c r="E71" s="7">
        <f>ROUND(+Pharmacy!E66,2)</f>
        <v>0</v>
      </c>
      <c r="F71" s="7">
        <f t="shared" si="0"/>
      </c>
      <c r="G71" s="6">
        <f>ROUND(+Pharmacy!G168,0)</f>
        <v>37429</v>
      </c>
      <c r="H71" s="7">
        <f>ROUND(+Pharmacy!E168,2)</f>
        <v>0.18</v>
      </c>
      <c r="I71" s="7">
        <f t="shared" si="1"/>
        <v>207938.89</v>
      </c>
      <c r="J71" s="7"/>
      <c r="K71" s="8">
        <f t="shared" si="2"/>
      </c>
    </row>
    <row r="72" spans="2:11" ht="12">
      <c r="B72">
        <f>+Pharmacy!A67</f>
        <v>159</v>
      </c>
      <c r="C72" t="str">
        <f>+Pharmacy!B67</f>
        <v>PROVIDENCE SAINT PETER HOSPITAL</v>
      </c>
      <c r="D72" s="6">
        <f>ROUND(+Pharmacy!G67,0)</f>
        <v>3313727</v>
      </c>
      <c r="E72" s="7">
        <f>ROUND(+Pharmacy!E67,2)</f>
        <v>45</v>
      </c>
      <c r="F72" s="7">
        <f t="shared" si="0"/>
        <v>73638.38</v>
      </c>
      <c r="G72" s="6">
        <f>ROUND(+Pharmacy!G169,0)</f>
        <v>4240594</v>
      </c>
      <c r="H72" s="7">
        <f>ROUND(+Pharmacy!E169,2)</f>
        <v>56</v>
      </c>
      <c r="I72" s="7">
        <f t="shared" si="1"/>
        <v>75724.89</v>
      </c>
      <c r="J72" s="7"/>
      <c r="K72" s="8">
        <f t="shared" si="2"/>
        <v>0.0283</v>
      </c>
    </row>
    <row r="73" spans="2:11" ht="12">
      <c r="B73">
        <f>+Pharmacy!A68</f>
        <v>161</v>
      </c>
      <c r="C73" t="str">
        <f>+Pharmacy!B68</f>
        <v>KADLEC REGIONAL MEDICAL CENTER</v>
      </c>
      <c r="D73" s="6">
        <f>ROUND(+Pharmacy!G68,0)</f>
        <v>2366744</v>
      </c>
      <c r="E73" s="7">
        <f>ROUND(+Pharmacy!E68,2)</f>
        <v>30.9</v>
      </c>
      <c r="F73" s="7">
        <f t="shared" si="0"/>
        <v>76593.66</v>
      </c>
      <c r="G73" s="6">
        <f>ROUND(+Pharmacy!G170,0)</f>
        <v>2843550</v>
      </c>
      <c r="H73" s="7">
        <f>ROUND(+Pharmacy!E170,2)</f>
        <v>35.54</v>
      </c>
      <c r="I73" s="7">
        <f t="shared" si="1"/>
        <v>80009.85</v>
      </c>
      <c r="J73" s="7"/>
      <c r="K73" s="8">
        <f t="shared" si="2"/>
        <v>0.0446</v>
      </c>
    </row>
    <row r="74" spans="2:11" ht="12">
      <c r="B74">
        <f>+Pharmacy!A69</f>
        <v>162</v>
      </c>
      <c r="C74" t="str">
        <f>+Pharmacy!B69</f>
        <v>PROVIDENCE SACRED HEART MEDICAL CENTER</v>
      </c>
      <c r="D74" s="6">
        <f>ROUND(+Pharmacy!G69,0)</f>
        <v>8332846</v>
      </c>
      <c r="E74" s="7">
        <f>ROUND(+Pharmacy!E69,2)</f>
        <v>109</v>
      </c>
      <c r="F74" s="7">
        <f t="shared" si="0"/>
        <v>76448.13</v>
      </c>
      <c r="G74" s="6">
        <f>ROUND(+Pharmacy!G171,0)</f>
        <v>8823435</v>
      </c>
      <c r="H74" s="7">
        <f>ROUND(+Pharmacy!E171,2)</f>
        <v>107.85</v>
      </c>
      <c r="I74" s="7">
        <f t="shared" si="1"/>
        <v>81812.1</v>
      </c>
      <c r="J74" s="7"/>
      <c r="K74" s="8">
        <f t="shared" si="2"/>
        <v>0.0702</v>
      </c>
    </row>
    <row r="75" spans="2:11" ht="12">
      <c r="B75">
        <f>+Pharmacy!A70</f>
        <v>164</v>
      </c>
      <c r="C75" t="str">
        <f>+Pharmacy!B70</f>
        <v>EVERGREEN HOSPITAL MEDICAL CENTER</v>
      </c>
      <c r="D75" s="6">
        <f>ROUND(+Pharmacy!G70,0)</f>
        <v>3904783</v>
      </c>
      <c r="E75" s="7">
        <f>ROUND(+Pharmacy!E70,2)</f>
        <v>47.04</v>
      </c>
      <c r="F75" s="7">
        <f aca="true" t="shared" si="3" ref="F75:F106">IF(D75=0,"",IF(E75=0,"",ROUND(D75/E75,2)))</f>
        <v>83009.84</v>
      </c>
      <c r="G75" s="6">
        <f>ROUND(+Pharmacy!G172,0)</f>
        <v>4011176</v>
      </c>
      <c r="H75" s="7">
        <f>ROUND(+Pharmacy!E172,2)</f>
        <v>46.88</v>
      </c>
      <c r="I75" s="7">
        <f aca="true" t="shared" si="4" ref="I75:I106">IF(G75=0,"",IF(H75=0,"",ROUND(G75/H75,2)))</f>
        <v>85562.63</v>
      </c>
      <c r="J75" s="7"/>
      <c r="K75" s="8">
        <f aca="true" t="shared" si="5" ref="K75:K106">IF(D75=0,"",IF(E75=0,"",IF(G75=0,"",IF(H75=0,"",ROUND(I75/F75-1,4)))))</f>
        <v>0.0308</v>
      </c>
    </row>
    <row r="76" spans="2:11" ht="12">
      <c r="B76">
        <f>+Pharmacy!A71</f>
        <v>165</v>
      </c>
      <c r="C76" t="str">
        <f>+Pharmacy!B71</f>
        <v>LAKE CHELAN COMMUNITY HOSPITAL</v>
      </c>
      <c r="D76" s="6">
        <f>ROUND(+Pharmacy!G71,0)</f>
        <v>104138</v>
      </c>
      <c r="E76" s="7">
        <f>ROUND(+Pharmacy!E71,2)</f>
        <v>1.2</v>
      </c>
      <c r="F76" s="7">
        <f t="shared" si="3"/>
        <v>86781.67</v>
      </c>
      <c r="G76" s="6">
        <f>ROUND(+Pharmacy!G173,0)</f>
        <v>165837</v>
      </c>
      <c r="H76" s="7">
        <f>ROUND(+Pharmacy!E173,2)</f>
        <v>1.79</v>
      </c>
      <c r="I76" s="7">
        <f t="shared" si="4"/>
        <v>92646.37</v>
      </c>
      <c r="J76" s="7"/>
      <c r="K76" s="8">
        <f t="shared" si="5"/>
        <v>0.0676</v>
      </c>
    </row>
    <row r="77" spans="2:11" ht="12">
      <c r="B77">
        <f>+Pharmacy!A72</f>
        <v>167</v>
      </c>
      <c r="C77" t="str">
        <f>+Pharmacy!B72</f>
        <v>FERRY COUNTY MEMORIAL HOSPITAL</v>
      </c>
      <c r="D77" s="6">
        <f>ROUND(+Pharmacy!G72,0)</f>
        <v>7117</v>
      </c>
      <c r="E77" s="7">
        <f>ROUND(+Pharmacy!E72,2)</f>
        <v>0.1</v>
      </c>
      <c r="F77" s="7">
        <f t="shared" si="3"/>
        <v>71170</v>
      </c>
      <c r="G77" s="6">
        <f>ROUND(+Pharmacy!G174,0)</f>
        <v>3346</v>
      </c>
      <c r="H77" s="7">
        <f>ROUND(+Pharmacy!E174,2)</f>
        <v>0.14</v>
      </c>
      <c r="I77" s="7">
        <f t="shared" si="4"/>
        <v>23900</v>
      </c>
      <c r="J77" s="7"/>
      <c r="K77" s="8">
        <f t="shared" si="5"/>
        <v>-0.6642</v>
      </c>
    </row>
    <row r="78" spans="2:11" ht="12">
      <c r="B78">
        <f>+Pharmacy!A73</f>
        <v>168</v>
      </c>
      <c r="C78" t="str">
        <f>+Pharmacy!B73</f>
        <v>CENTRAL WASHINGTON HOSPITAL</v>
      </c>
      <c r="D78" s="6">
        <f>ROUND(+Pharmacy!G73,0)</f>
        <v>2879138</v>
      </c>
      <c r="E78" s="7">
        <f>ROUND(+Pharmacy!E73,2)</f>
        <v>40.86</v>
      </c>
      <c r="F78" s="7">
        <f t="shared" si="3"/>
        <v>70463.49</v>
      </c>
      <c r="G78" s="6">
        <f>ROUND(+Pharmacy!G175,0)</f>
        <v>3179246</v>
      </c>
      <c r="H78" s="7">
        <f>ROUND(+Pharmacy!E175,2)</f>
        <v>42.59</v>
      </c>
      <c r="I78" s="7">
        <f t="shared" si="4"/>
        <v>74647.71</v>
      </c>
      <c r="J78" s="7"/>
      <c r="K78" s="8">
        <f t="shared" si="5"/>
        <v>0.0594</v>
      </c>
    </row>
    <row r="79" spans="2:11" ht="12">
      <c r="B79">
        <f>+Pharmacy!A74</f>
        <v>169</v>
      </c>
      <c r="C79" t="str">
        <f>+Pharmacy!B74</f>
        <v>GROUP HEALTH EASTSIDE</v>
      </c>
      <c r="D79" s="6">
        <f>ROUND(+Pharmacy!G74,0)</f>
        <v>468984</v>
      </c>
      <c r="E79" s="7">
        <f>ROUND(+Pharmacy!E74,2)</f>
        <v>14.2</v>
      </c>
      <c r="F79" s="7">
        <f t="shared" si="3"/>
        <v>33027.04</v>
      </c>
      <c r="G79" s="6">
        <f>ROUND(+Pharmacy!G176,0)</f>
        <v>0</v>
      </c>
      <c r="H79" s="7">
        <f>ROUND(+Pharmacy!E176,2)</f>
        <v>0</v>
      </c>
      <c r="I79" s="7">
        <f t="shared" si="4"/>
      </c>
      <c r="J79" s="7"/>
      <c r="K79" s="8">
        <f t="shared" si="5"/>
      </c>
    </row>
    <row r="80" spans="2:11" ht="12">
      <c r="B80">
        <f>+Pharmacy!A75</f>
        <v>170</v>
      </c>
      <c r="C80" t="str">
        <f>+Pharmacy!B75</f>
        <v>SOUTHWEST WASHINGTON MEDICAL CENTER</v>
      </c>
      <c r="D80" s="6">
        <f>ROUND(+Pharmacy!G75,0)</f>
        <v>5348286</v>
      </c>
      <c r="E80" s="7">
        <f>ROUND(+Pharmacy!E75,2)</f>
        <v>71.92</v>
      </c>
      <c r="F80" s="7">
        <f t="shared" si="3"/>
        <v>74364.38</v>
      </c>
      <c r="G80" s="6">
        <f>ROUND(+Pharmacy!G177,0)</f>
        <v>6078390</v>
      </c>
      <c r="H80" s="7">
        <f>ROUND(+Pharmacy!E177,2)</f>
        <v>77.37</v>
      </c>
      <c r="I80" s="7">
        <f t="shared" si="4"/>
        <v>78562.62</v>
      </c>
      <c r="J80" s="7"/>
      <c r="K80" s="8">
        <f t="shared" si="5"/>
        <v>0.0565</v>
      </c>
    </row>
    <row r="81" spans="2:11" ht="12">
      <c r="B81">
        <f>+Pharmacy!A76</f>
        <v>172</v>
      </c>
      <c r="C81" t="str">
        <f>+Pharmacy!B76</f>
        <v>PULLMAN REGIONAL HOSPITAL</v>
      </c>
      <c r="D81" s="6">
        <f>ROUND(+Pharmacy!G76,0)</f>
        <v>513780</v>
      </c>
      <c r="E81" s="7">
        <f>ROUND(+Pharmacy!E76,2)</f>
        <v>5.85</v>
      </c>
      <c r="F81" s="7">
        <f t="shared" si="3"/>
        <v>87825.64</v>
      </c>
      <c r="G81" s="6">
        <f>ROUND(+Pharmacy!G178,0)</f>
        <v>535679</v>
      </c>
      <c r="H81" s="7">
        <f>ROUND(+Pharmacy!E178,2)</f>
        <v>6</v>
      </c>
      <c r="I81" s="7">
        <f t="shared" si="4"/>
        <v>89279.83</v>
      </c>
      <c r="J81" s="7"/>
      <c r="K81" s="8">
        <f t="shared" si="5"/>
        <v>0.0166</v>
      </c>
    </row>
    <row r="82" spans="2:11" ht="12">
      <c r="B82">
        <f>+Pharmacy!A77</f>
        <v>173</v>
      </c>
      <c r="C82" t="str">
        <f>+Pharmacy!B77</f>
        <v>MORTON GENERAL HOSPITAL</v>
      </c>
      <c r="D82" s="6">
        <f>ROUND(+Pharmacy!G77,0)</f>
        <v>141813</v>
      </c>
      <c r="E82" s="7">
        <f>ROUND(+Pharmacy!E77,2)</f>
        <v>1.81</v>
      </c>
      <c r="F82" s="7">
        <f t="shared" si="3"/>
        <v>78349.72</v>
      </c>
      <c r="G82" s="6">
        <f>ROUND(+Pharmacy!G179,0)</f>
        <v>121330</v>
      </c>
      <c r="H82" s="7">
        <f>ROUND(+Pharmacy!E179,2)</f>
        <v>1.65</v>
      </c>
      <c r="I82" s="7">
        <f t="shared" si="4"/>
        <v>73533.33</v>
      </c>
      <c r="J82" s="7"/>
      <c r="K82" s="8">
        <f t="shared" si="5"/>
        <v>-0.0615</v>
      </c>
    </row>
    <row r="83" spans="2:11" ht="12">
      <c r="B83">
        <f>+Pharmacy!A78</f>
        <v>175</v>
      </c>
      <c r="C83" t="str">
        <f>+Pharmacy!B78</f>
        <v>MARY BRIDGE CHILDRENS HEALTH CENTER</v>
      </c>
      <c r="D83" s="6">
        <f>ROUND(+Pharmacy!G78,0)</f>
        <v>1545339</v>
      </c>
      <c r="E83" s="7">
        <f>ROUND(+Pharmacy!E78,2)</f>
        <v>19.96</v>
      </c>
      <c r="F83" s="7">
        <f t="shared" si="3"/>
        <v>77421.79</v>
      </c>
      <c r="G83" s="6">
        <f>ROUND(+Pharmacy!G180,0)</f>
        <v>1539405</v>
      </c>
      <c r="H83" s="7">
        <f>ROUND(+Pharmacy!E180,2)</f>
        <v>19.27</v>
      </c>
      <c r="I83" s="7">
        <f t="shared" si="4"/>
        <v>79886.09</v>
      </c>
      <c r="J83" s="7"/>
      <c r="K83" s="8">
        <f t="shared" si="5"/>
        <v>0.0318</v>
      </c>
    </row>
    <row r="84" spans="2:11" ht="12">
      <c r="B84">
        <f>+Pharmacy!A79</f>
        <v>176</v>
      </c>
      <c r="C84" t="str">
        <f>+Pharmacy!B79</f>
        <v>TACOMA GENERAL ALLENMORE HOSPITAL</v>
      </c>
      <c r="D84" s="6">
        <f>ROUND(+Pharmacy!G79,0)</f>
        <v>9701484</v>
      </c>
      <c r="E84" s="7">
        <f>ROUND(+Pharmacy!E79,2)</f>
        <v>117.15</v>
      </c>
      <c r="F84" s="7">
        <f t="shared" si="3"/>
        <v>82812.5</v>
      </c>
      <c r="G84" s="6">
        <f>ROUND(+Pharmacy!G181,0)</f>
        <v>10703022</v>
      </c>
      <c r="H84" s="7">
        <f>ROUND(+Pharmacy!E181,2)</f>
        <v>121.75</v>
      </c>
      <c r="I84" s="7">
        <f t="shared" si="4"/>
        <v>87909.83</v>
      </c>
      <c r="J84" s="7"/>
      <c r="K84" s="8">
        <f t="shared" si="5"/>
        <v>0.0616</v>
      </c>
    </row>
    <row r="85" spans="2:11" ht="12">
      <c r="B85">
        <f>+Pharmacy!A80</f>
        <v>178</v>
      </c>
      <c r="C85" t="str">
        <f>+Pharmacy!B80</f>
        <v>DEER PARK HOSPITAL</v>
      </c>
      <c r="D85" s="6">
        <f>ROUND(+Pharmacy!G80,0)</f>
        <v>3792</v>
      </c>
      <c r="E85" s="7">
        <f>ROUND(+Pharmacy!E80,2)</f>
        <v>0.03</v>
      </c>
      <c r="F85" s="7">
        <f t="shared" si="3"/>
        <v>126400</v>
      </c>
      <c r="G85" s="6">
        <f>ROUND(+Pharmacy!G182,0)</f>
        <v>0</v>
      </c>
      <c r="H85" s="7">
        <f>ROUND(+Pharmacy!E182,2)</f>
        <v>0</v>
      </c>
      <c r="I85" s="7">
        <f t="shared" si="4"/>
      </c>
      <c r="J85" s="7"/>
      <c r="K85" s="8">
        <f t="shared" si="5"/>
      </c>
    </row>
    <row r="86" spans="2:11" ht="12">
      <c r="B86">
        <f>+Pharmacy!A81</f>
        <v>180</v>
      </c>
      <c r="C86" t="str">
        <f>+Pharmacy!B81</f>
        <v>VALLEY HOSPITAL AND MEDICAL CENTER</v>
      </c>
      <c r="D86" s="6">
        <f>ROUND(+Pharmacy!G81,0)</f>
        <v>541507</v>
      </c>
      <c r="E86" s="7">
        <f>ROUND(+Pharmacy!E81,2)</f>
        <v>9.81</v>
      </c>
      <c r="F86" s="7">
        <f t="shared" si="3"/>
        <v>55199.49</v>
      </c>
      <c r="G86" s="6">
        <f>ROUND(+Pharmacy!G183,0)</f>
        <v>799574</v>
      </c>
      <c r="H86" s="7">
        <f>ROUND(+Pharmacy!E183,2)</f>
        <v>10.56</v>
      </c>
      <c r="I86" s="7">
        <f t="shared" si="4"/>
        <v>75717.23</v>
      </c>
      <c r="J86" s="7"/>
      <c r="K86" s="8">
        <f t="shared" si="5"/>
        <v>0.3717</v>
      </c>
    </row>
    <row r="87" spans="2:11" ht="12">
      <c r="B87">
        <f>+Pharmacy!A82</f>
        <v>183</v>
      </c>
      <c r="C87" t="str">
        <f>+Pharmacy!B82</f>
        <v>AUBURN REGIONAL MEDICAL CENTER</v>
      </c>
      <c r="D87" s="6">
        <f>ROUND(+Pharmacy!G82,0)</f>
        <v>959595</v>
      </c>
      <c r="E87" s="7">
        <f>ROUND(+Pharmacy!E82,2)</f>
        <v>11.93</v>
      </c>
      <c r="F87" s="7">
        <f t="shared" si="3"/>
        <v>80435.46</v>
      </c>
      <c r="G87" s="6">
        <f>ROUND(+Pharmacy!G184,0)</f>
        <v>1104302</v>
      </c>
      <c r="H87" s="7">
        <f>ROUND(+Pharmacy!E184,2)</f>
        <v>14.09</v>
      </c>
      <c r="I87" s="7">
        <f t="shared" si="4"/>
        <v>78374.88</v>
      </c>
      <c r="J87" s="7"/>
      <c r="K87" s="8">
        <f t="shared" si="5"/>
        <v>-0.0256</v>
      </c>
    </row>
    <row r="88" spans="2:11" ht="12">
      <c r="B88">
        <f>+Pharmacy!A83</f>
        <v>186</v>
      </c>
      <c r="C88" t="str">
        <f>+Pharmacy!B83</f>
        <v>MARK REED HOSPITAL</v>
      </c>
      <c r="D88" s="6">
        <f>ROUND(+Pharmacy!G83,0)</f>
        <v>0</v>
      </c>
      <c r="E88" s="7">
        <f>ROUND(+Pharmacy!E83,2)</f>
        <v>0</v>
      </c>
      <c r="F88" s="7">
        <f t="shared" si="3"/>
      </c>
      <c r="G88" s="6">
        <f>ROUND(+Pharmacy!G185,0)</f>
        <v>0</v>
      </c>
      <c r="H88" s="7">
        <f>ROUND(+Pharmacy!E185,2)</f>
        <v>0</v>
      </c>
      <c r="I88" s="7">
        <f t="shared" si="4"/>
      </c>
      <c r="J88" s="7"/>
      <c r="K88" s="8">
        <f t="shared" si="5"/>
      </c>
    </row>
    <row r="89" spans="2:11" ht="12">
      <c r="B89">
        <f>+Pharmacy!A84</f>
        <v>191</v>
      </c>
      <c r="C89" t="str">
        <f>+Pharmacy!B84</f>
        <v>PROVIDENCE CENTRALIA HOSPITAL</v>
      </c>
      <c r="D89" s="6">
        <f>ROUND(+Pharmacy!G84,0)</f>
        <v>1027703</v>
      </c>
      <c r="E89" s="7">
        <f>ROUND(+Pharmacy!E84,2)</f>
        <v>13.96</v>
      </c>
      <c r="F89" s="7">
        <f t="shared" si="3"/>
        <v>73617.69</v>
      </c>
      <c r="G89" s="6">
        <f>ROUND(+Pharmacy!G186,0)</f>
        <v>1281026</v>
      </c>
      <c r="H89" s="7">
        <f>ROUND(+Pharmacy!E186,2)</f>
        <v>17.1</v>
      </c>
      <c r="I89" s="7">
        <f t="shared" si="4"/>
        <v>74913.8</v>
      </c>
      <c r="J89" s="7"/>
      <c r="K89" s="8">
        <f t="shared" si="5"/>
        <v>0.0176</v>
      </c>
    </row>
    <row r="90" spans="2:11" ht="12">
      <c r="B90">
        <f>+Pharmacy!A85</f>
        <v>193</v>
      </c>
      <c r="C90" t="str">
        <f>+Pharmacy!B85</f>
        <v>PROVIDENCE MOUNT CARMEL HOSPITAL</v>
      </c>
      <c r="D90" s="6">
        <f>ROUND(+Pharmacy!G85,0)</f>
        <v>555543</v>
      </c>
      <c r="E90" s="7">
        <f>ROUND(+Pharmacy!E85,2)</f>
        <v>6.4</v>
      </c>
      <c r="F90" s="7">
        <f t="shared" si="3"/>
        <v>86803.59</v>
      </c>
      <c r="G90" s="6">
        <f>ROUND(+Pharmacy!G187,0)</f>
        <v>666680</v>
      </c>
      <c r="H90" s="7">
        <f>ROUND(+Pharmacy!E187,2)</f>
        <v>6.65</v>
      </c>
      <c r="I90" s="7">
        <f t="shared" si="4"/>
        <v>100252.63</v>
      </c>
      <c r="J90" s="7"/>
      <c r="K90" s="8">
        <f t="shared" si="5"/>
        <v>0.1549</v>
      </c>
    </row>
    <row r="91" spans="2:11" ht="12">
      <c r="B91">
        <f>+Pharmacy!A86</f>
        <v>194</v>
      </c>
      <c r="C91" t="str">
        <f>+Pharmacy!B86</f>
        <v>PROVIDENCE SAINT JOSEPHS HOSPITAL</v>
      </c>
      <c r="D91" s="6">
        <f>ROUND(+Pharmacy!G86,0)</f>
        <v>199725</v>
      </c>
      <c r="E91" s="7">
        <f>ROUND(+Pharmacy!E86,2)</f>
        <v>2.35</v>
      </c>
      <c r="F91" s="7">
        <f t="shared" si="3"/>
        <v>84989.36</v>
      </c>
      <c r="G91" s="6">
        <f>ROUND(+Pharmacy!G188,0)</f>
        <v>187250</v>
      </c>
      <c r="H91" s="7">
        <f>ROUND(+Pharmacy!E188,2)</f>
        <v>1.96</v>
      </c>
      <c r="I91" s="7">
        <f t="shared" si="4"/>
        <v>95535.71</v>
      </c>
      <c r="J91" s="7"/>
      <c r="K91" s="8">
        <f t="shared" si="5"/>
        <v>0.1241</v>
      </c>
    </row>
    <row r="92" spans="2:11" ht="12">
      <c r="B92">
        <f>+Pharmacy!A87</f>
        <v>195</v>
      </c>
      <c r="C92" t="str">
        <f>+Pharmacy!B87</f>
        <v>SNOQUALMIE VALLEY HOSPITAL</v>
      </c>
      <c r="D92" s="6">
        <f>ROUND(+Pharmacy!G87,0)</f>
        <v>301834</v>
      </c>
      <c r="E92" s="7">
        <f>ROUND(+Pharmacy!E87,2)</f>
        <v>5.3</v>
      </c>
      <c r="F92" s="7">
        <f t="shared" si="3"/>
        <v>56949.81</v>
      </c>
      <c r="G92" s="6">
        <f>ROUND(+Pharmacy!G189,0)</f>
        <v>372493</v>
      </c>
      <c r="H92" s="7">
        <f>ROUND(+Pharmacy!E189,2)</f>
        <v>5.4</v>
      </c>
      <c r="I92" s="7">
        <f t="shared" si="4"/>
        <v>68980.19</v>
      </c>
      <c r="J92" s="7"/>
      <c r="K92" s="8">
        <f t="shared" si="5"/>
        <v>0.2112</v>
      </c>
    </row>
    <row r="93" spans="2:11" ht="12">
      <c r="B93">
        <f>+Pharmacy!A88</f>
        <v>197</v>
      </c>
      <c r="C93" t="str">
        <f>+Pharmacy!B88</f>
        <v>CAPITAL MEDICAL CENTER</v>
      </c>
      <c r="D93" s="6">
        <f>ROUND(+Pharmacy!G88,0)</f>
        <v>821494</v>
      </c>
      <c r="E93" s="7">
        <f>ROUND(+Pharmacy!E88,2)</f>
        <v>8.49</v>
      </c>
      <c r="F93" s="7">
        <f t="shared" si="3"/>
        <v>96760.19</v>
      </c>
      <c r="G93" s="6">
        <f>ROUND(+Pharmacy!G190,0)</f>
        <v>921990</v>
      </c>
      <c r="H93" s="7">
        <f>ROUND(+Pharmacy!E190,2)</f>
        <v>9.28</v>
      </c>
      <c r="I93" s="7">
        <f t="shared" si="4"/>
        <v>99352.37</v>
      </c>
      <c r="J93" s="7"/>
      <c r="K93" s="8">
        <f t="shared" si="5"/>
        <v>0.0268</v>
      </c>
    </row>
    <row r="94" spans="2:11" ht="12">
      <c r="B94">
        <f>+Pharmacy!A89</f>
        <v>198</v>
      </c>
      <c r="C94" t="str">
        <f>+Pharmacy!B89</f>
        <v>SUNNYSIDE COMMUNITY HOSPITAL</v>
      </c>
      <c r="D94" s="6">
        <f>ROUND(+Pharmacy!G89,0)</f>
        <v>312154</v>
      </c>
      <c r="E94" s="7">
        <f>ROUND(+Pharmacy!E89,2)</f>
        <v>3.88</v>
      </c>
      <c r="F94" s="7">
        <f t="shared" si="3"/>
        <v>80452.06</v>
      </c>
      <c r="G94" s="6">
        <f>ROUND(+Pharmacy!G191,0)</f>
        <v>323896</v>
      </c>
      <c r="H94" s="7">
        <f>ROUND(+Pharmacy!E191,2)</f>
        <v>3.93</v>
      </c>
      <c r="I94" s="7">
        <f t="shared" si="4"/>
        <v>82416.28</v>
      </c>
      <c r="J94" s="7"/>
      <c r="K94" s="8">
        <f t="shared" si="5"/>
        <v>0.0244</v>
      </c>
    </row>
    <row r="95" spans="2:11" ht="12">
      <c r="B95">
        <f>+Pharmacy!A90</f>
        <v>199</v>
      </c>
      <c r="C95" t="str">
        <f>+Pharmacy!B90</f>
        <v>TOPPENISH COMMUNITY HOSPITAL</v>
      </c>
      <c r="D95" s="6">
        <f>ROUND(+Pharmacy!G90,0)</f>
        <v>326067</v>
      </c>
      <c r="E95" s="7">
        <f>ROUND(+Pharmacy!E90,2)</f>
        <v>3.8</v>
      </c>
      <c r="F95" s="7">
        <f t="shared" si="3"/>
        <v>85807.11</v>
      </c>
      <c r="G95" s="6">
        <f>ROUND(+Pharmacy!G192,0)</f>
        <v>334813</v>
      </c>
      <c r="H95" s="7">
        <f>ROUND(+Pharmacy!E192,2)</f>
        <v>3.6</v>
      </c>
      <c r="I95" s="7">
        <f t="shared" si="4"/>
        <v>93003.61</v>
      </c>
      <c r="J95" s="7"/>
      <c r="K95" s="8">
        <f t="shared" si="5"/>
        <v>0.0839</v>
      </c>
    </row>
    <row r="96" spans="2:11" ht="12">
      <c r="B96">
        <f>+Pharmacy!A91</f>
        <v>201</v>
      </c>
      <c r="C96" t="str">
        <f>+Pharmacy!B91</f>
        <v>SAINT FRANCIS COMMUNITY HOSPITAL</v>
      </c>
      <c r="D96" s="6">
        <f>ROUND(+Pharmacy!G91,0)</f>
        <v>1820471</v>
      </c>
      <c r="E96" s="7">
        <f>ROUND(+Pharmacy!E91,2)</f>
        <v>22.25</v>
      </c>
      <c r="F96" s="7">
        <f t="shared" si="3"/>
        <v>81818.92</v>
      </c>
      <c r="G96" s="6">
        <f>ROUND(+Pharmacy!G193,0)</f>
        <v>2136852</v>
      </c>
      <c r="H96" s="7">
        <f>ROUND(+Pharmacy!E193,2)</f>
        <v>26.17</v>
      </c>
      <c r="I96" s="7">
        <f t="shared" si="4"/>
        <v>81652.73</v>
      </c>
      <c r="J96" s="7"/>
      <c r="K96" s="8">
        <f t="shared" si="5"/>
        <v>-0.002</v>
      </c>
    </row>
    <row r="97" spans="2:11" ht="12">
      <c r="B97">
        <f>+Pharmacy!A92</f>
        <v>202</v>
      </c>
      <c r="C97" t="str">
        <f>+Pharmacy!B92</f>
        <v>REGIONAL HOSP. FOR RESP. &amp; COMPLEX CARE</v>
      </c>
      <c r="D97" s="6">
        <f>ROUND(+Pharmacy!G92,0)</f>
        <v>0</v>
      </c>
      <c r="E97" s="7">
        <f>ROUND(+Pharmacy!E92,2)</f>
        <v>0</v>
      </c>
      <c r="F97" s="7">
        <f t="shared" si="3"/>
      </c>
      <c r="G97" s="6">
        <f>ROUND(+Pharmacy!G194,0)</f>
        <v>87</v>
      </c>
      <c r="H97" s="7">
        <f>ROUND(+Pharmacy!E194,2)</f>
        <v>0</v>
      </c>
      <c r="I97" s="7">
        <f t="shared" si="4"/>
      </c>
      <c r="J97" s="7"/>
      <c r="K97" s="8">
        <f t="shared" si="5"/>
      </c>
    </row>
    <row r="98" spans="2:11" ht="12">
      <c r="B98">
        <f>+Pharmacy!A93</f>
        <v>204</v>
      </c>
      <c r="C98" t="str">
        <f>+Pharmacy!B93</f>
        <v>SEATTLE CANCER CARE ALLIANCE</v>
      </c>
      <c r="D98" s="6">
        <f>ROUND(+Pharmacy!G93,0)</f>
        <v>632263</v>
      </c>
      <c r="E98" s="7">
        <f>ROUND(+Pharmacy!E93,2)</f>
        <v>16.78</v>
      </c>
      <c r="F98" s="7">
        <f t="shared" si="3"/>
        <v>37679.56</v>
      </c>
      <c r="G98" s="6">
        <f>ROUND(+Pharmacy!G195,0)</f>
        <v>712260</v>
      </c>
      <c r="H98" s="7">
        <f>ROUND(+Pharmacy!E195,2)</f>
        <v>15.8</v>
      </c>
      <c r="I98" s="7">
        <f t="shared" si="4"/>
        <v>45079.75</v>
      </c>
      <c r="J98" s="7"/>
      <c r="K98" s="8">
        <f t="shared" si="5"/>
        <v>0.1964</v>
      </c>
    </row>
    <row r="99" spans="2:11" ht="12">
      <c r="B99">
        <f>+Pharmacy!A94</f>
        <v>205</v>
      </c>
      <c r="C99" t="str">
        <f>+Pharmacy!B94</f>
        <v>WENATCHEE VALLEY MEDICAL CENTER</v>
      </c>
      <c r="D99" s="6">
        <f>ROUND(+Pharmacy!G94,0)</f>
        <v>551645</v>
      </c>
      <c r="E99" s="7">
        <f>ROUND(+Pharmacy!E94,2)</f>
        <v>7.39</v>
      </c>
      <c r="F99" s="7">
        <f t="shared" si="3"/>
        <v>74647.5</v>
      </c>
      <c r="G99" s="6">
        <f>ROUND(+Pharmacy!G196,0)</f>
        <v>521451</v>
      </c>
      <c r="H99" s="7">
        <f>ROUND(+Pharmacy!E196,2)</f>
        <v>6.33</v>
      </c>
      <c r="I99" s="7">
        <f t="shared" si="4"/>
        <v>82377.73</v>
      </c>
      <c r="J99" s="7"/>
      <c r="K99" s="8">
        <f t="shared" si="5"/>
        <v>0.1036</v>
      </c>
    </row>
    <row r="100" spans="2:11" ht="12">
      <c r="B100">
        <f>+Pharmacy!A95</f>
        <v>206</v>
      </c>
      <c r="C100" t="str">
        <f>+Pharmacy!B95</f>
        <v>UNITED GENERAL HOSPITAL</v>
      </c>
      <c r="D100" s="6">
        <f>ROUND(+Pharmacy!G95,0)</f>
        <v>654544</v>
      </c>
      <c r="E100" s="7">
        <f>ROUND(+Pharmacy!E95,2)</f>
        <v>7.35</v>
      </c>
      <c r="F100" s="7">
        <f t="shared" si="3"/>
        <v>89053.61</v>
      </c>
      <c r="G100" s="6">
        <f>ROUND(+Pharmacy!G197,0)</f>
        <v>729400</v>
      </c>
      <c r="H100" s="7">
        <f>ROUND(+Pharmacy!E197,2)</f>
        <v>7.59</v>
      </c>
      <c r="I100" s="7">
        <f t="shared" si="4"/>
        <v>96100.13</v>
      </c>
      <c r="J100" s="7"/>
      <c r="K100" s="8">
        <f t="shared" si="5"/>
        <v>0.0791</v>
      </c>
    </row>
    <row r="101" spans="2:11" ht="12">
      <c r="B101">
        <f>+Pharmacy!A96</f>
        <v>207</v>
      </c>
      <c r="C101" t="str">
        <f>+Pharmacy!B96</f>
        <v>SKAGIT VALLEY HOSPITAL</v>
      </c>
      <c r="D101" s="6">
        <f>ROUND(+Pharmacy!G96,0)</f>
        <v>2134946</v>
      </c>
      <c r="E101" s="7">
        <f>ROUND(+Pharmacy!E96,2)</f>
        <v>27.39</v>
      </c>
      <c r="F101" s="7">
        <f t="shared" si="3"/>
        <v>77946.18</v>
      </c>
      <c r="G101" s="6">
        <f>ROUND(+Pharmacy!G198,0)</f>
        <v>2014676</v>
      </c>
      <c r="H101" s="7">
        <f>ROUND(+Pharmacy!E198,2)</f>
        <v>26.24</v>
      </c>
      <c r="I101" s="7">
        <f t="shared" si="4"/>
        <v>76778.81</v>
      </c>
      <c r="J101" s="7"/>
      <c r="K101" s="8">
        <f t="shared" si="5"/>
        <v>-0.015</v>
      </c>
    </row>
    <row r="102" spans="2:11" ht="12">
      <c r="B102">
        <f>+Pharmacy!A97</f>
        <v>208</v>
      </c>
      <c r="C102" t="str">
        <f>+Pharmacy!B97</f>
        <v>LEGACY SALMON CREEK HOSPITAL</v>
      </c>
      <c r="D102" s="6">
        <f>ROUND(+Pharmacy!G97,0)</f>
        <v>1955524</v>
      </c>
      <c r="E102" s="7">
        <f>ROUND(+Pharmacy!E97,2)</f>
        <v>26.14</v>
      </c>
      <c r="F102" s="7">
        <f t="shared" si="3"/>
        <v>74809.64</v>
      </c>
      <c r="G102" s="6">
        <f>ROUND(+Pharmacy!G199,0)</f>
        <v>2168288</v>
      </c>
      <c r="H102" s="7">
        <f>ROUND(+Pharmacy!E199,2)</f>
        <v>29.83</v>
      </c>
      <c r="I102" s="7">
        <f t="shared" si="4"/>
        <v>72688.17</v>
      </c>
      <c r="J102" s="7"/>
      <c r="K102" s="8">
        <f t="shared" si="5"/>
        <v>-0.0284</v>
      </c>
    </row>
    <row r="103" spans="2:11" ht="12">
      <c r="B103">
        <f>+Pharmacy!A98</f>
        <v>209</v>
      </c>
      <c r="C103" t="str">
        <f>+Pharmacy!B98</f>
        <v>SAINT ANTHONY HOSPITAL</v>
      </c>
      <c r="D103" s="6">
        <f>ROUND(+Pharmacy!G98,0)</f>
        <v>0</v>
      </c>
      <c r="E103" s="7">
        <f>ROUND(+Pharmacy!E98,2)</f>
        <v>0</v>
      </c>
      <c r="F103" s="7">
        <f t="shared" si="3"/>
      </c>
      <c r="G103" s="6">
        <f>ROUND(+Pharmacy!G200,0)</f>
        <v>786416</v>
      </c>
      <c r="H103" s="7">
        <f>ROUND(+Pharmacy!E200,2)</f>
        <v>7.92</v>
      </c>
      <c r="I103" s="7">
        <f t="shared" si="4"/>
        <v>99294.95</v>
      </c>
      <c r="J103" s="7"/>
      <c r="K103" s="8">
        <f t="shared" si="5"/>
      </c>
    </row>
    <row r="104" spans="2:11" ht="12">
      <c r="B104">
        <f>+Pharmacy!A99</f>
        <v>904</v>
      </c>
      <c r="C104" t="str">
        <f>+Pharmacy!B99</f>
        <v>BHC FAIRFAX HOSPITAL</v>
      </c>
      <c r="D104" s="6">
        <f>ROUND(+Pharmacy!G99,0)</f>
        <v>135363</v>
      </c>
      <c r="E104" s="7">
        <f>ROUND(+Pharmacy!E99,2)</f>
        <v>1.84</v>
      </c>
      <c r="F104" s="7">
        <f t="shared" si="3"/>
        <v>73566.85</v>
      </c>
      <c r="G104" s="6">
        <f>ROUND(+Pharmacy!G201,0)</f>
        <v>159927</v>
      </c>
      <c r="H104" s="7">
        <f>ROUND(+Pharmacy!E201,2)</f>
        <v>1.95</v>
      </c>
      <c r="I104" s="7">
        <f t="shared" si="4"/>
        <v>82013.85</v>
      </c>
      <c r="J104" s="7"/>
      <c r="K104" s="8">
        <f t="shared" si="5"/>
        <v>0.1148</v>
      </c>
    </row>
    <row r="105" spans="2:11" ht="12">
      <c r="B105">
        <f>+Pharmacy!A100</f>
        <v>915</v>
      </c>
      <c r="C105" t="str">
        <f>+Pharmacy!B100</f>
        <v>LOURDES COUNSELING CENTER</v>
      </c>
      <c r="D105" s="6">
        <f>ROUND(+Pharmacy!G100,0)</f>
        <v>0</v>
      </c>
      <c r="E105" s="7">
        <f>ROUND(+Pharmacy!E100,2)</f>
        <v>0</v>
      </c>
      <c r="F105" s="7">
        <f t="shared" si="3"/>
      </c>
      <c r="G105" s="6">
        <f>ROUND(+Pharmacy!G202,0)</f>
        <v>0</v>
      </c>
      <c r="H105" s="7">
        <f>ROUND(+Pharmacy!E202,2)</f>
        <v>0</v>
      </c>
      <c r="I105" s="7">
        <f t="shared" si="4"/>
      </c>
      <c r="J105" s="7"/>
      <c r="K105" s="8">
        <f t="shared" si="5"/>
      </c>
    </row>
    <row r="106" spans="2:11" ht="12">
      <c r="B106">
        <f>+Pharmacy!A101</f>
        <v>919</v>
      </c>
      <c r="C106" t="str">
        <f>+Pharmacy!B101</f>
        <v>NAVOS</v>
      </c>
      <c r="D106" s="6">
        <f>ROUND(+Pharmacy!G101,0)</f>
        <v>0</v>
      </c>
      <c r="E106" s="7">
        <f>ROUND(+Pharmacy!E101,2)</f>
        <v>0</v>
      </c>
      <c r="F106" s="7">
        <f t="shared" si="3"/>
      </c>
      <c r="G106" s="6">
        <f>ROUND(+Pharmacy!G203,0)</f>
        <v>30706</v>
      </c>
      <c r="H106" s="7">
        <f>ROUND(+Pharmacy!E203,2)</f>
        <v>0.45</v>
      </c>
      <c r="I106" s="7">
        <f t="shared" si="4"/>
        <v>68235.56</v>
      </c>
      <c r="J106" s="7"/>
      <c r="K106" s="8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0.125" style="0" bestFit="1" customWidth="1"/>
    <col min="5" max="5" width="7.875" style="0" bestFit="1" customWidth="1"/>
    <col min="6" max="6" width="6.875" style="0" bestFit="1" customWidth="1"/>
    <col min="7" max="7" width="10.125" style="0" bestFit="1" customWidth="1"/>
    <col min="8" max="8" width="7.875" style="0" bestFit="1" customWidth="1"/>
    <col min="9" max="9" width="6.875" style="0" bestFit="1" customWidth="1"/>
    <col min="10" max="10" width="2.625" style="0" customWidth="1"/>
    <col min="11" max="11" width="8.125" style="0" bestFit="1" customWidth="1"/>
  </cols>
  <sheetData>
    <row r="1" spans="1:10" ht="12">
      <c r="A1" s="3" t="s">
        <v>36</v>
      </c>
      <c r="B1" s="4"/>
      <c r="C1" s="4"/>
      <c r="D1" s="4"/>
      <c r="E1" s="4"/>
      <c r="F1" s="4"/>
      <c r="G1" s="4"/>
      <c r="H1" s="4"/>
      <c r="I1" s="4"/>
      <c r="J1" s="4"/>
    </row>
    <row r="2" spans="1:11" ht="1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42</v>
      </c>
    </row>
    <row r="3" spans="1:11" ht="12">
      <c r="A3" s="4"/>
      <c r="B3" s="4"/>
      <c r="C3" s="4"/>
      <c r="D3" s="4"/>
      <c r="E3" s="4"/>
      <c r="F3" s="3"/>
      <c r="G3" s="4"/>
      <c r="H3" s="4"/>
      <c r="I3" s="4"/>
      <c r="J3" s="4"/>
      <c r="K3">
        <v>300</v>
      </c>
    </row>
    <row r="4" spans="1:10" ht="12">
      <c r="A4" s="3" t="s">
        <v>43</v>
      </c>
      <c r="B4" s="4"/>
      <c r="C4" s="4"/>
      <c r="D4" s="5"/>
      <c r="E4" s="4"/>
      <c r="F4" s="4"/>
      <c r="G4" s="4"/>
      <c r="H4" s="4"/>
      <c r="I4" s="4"/>
      <c r="J4" s="4"/>
    </row>
    <row r="5" spans="1:10" ht="12">
      <c r="A5" s="3" t="s">
        <v>47</v>
      </c>
      <c r="B5" s="4"/>
      <c r="C5" s="4"/>
      <c r="D5" s="4"/>
      <c r="E5" s="4"/>
      <c r="F5" s="4"/>
      <c r="G5" s="4"/>
      <c r="H5" s="4"/>
      <c r="I5" s="4"/>
      <c r="J5" s="4"/>
    </row>
    <row r="7" spans="5:9" ht="12">
      <c r="E7" s="21">
        <f>ROUND(+Pharmacy!D5,0)</f>
        <v>2008</v>
      </c>
      <c r="F7" s="2">
        <f>+E7</f>
        <v>2008</v>
      </c>
      <c r="G7" s="2"/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D8" s="1" t="s">
        <v>13</v>
      </c>
      <c r="F8" s="1" t="s">
        <v>2</v>
      </c>
      <c r="G8" s="1" t="s">
        <v>13</v>
      </c>
      <c r="I8" s="1" t="s">
        <v>2</v>
      </c>
      <c r="J8" s="1"/>
      <c r="K8" s="2" t="s">
        <v>72</v>
      </c>
    </row>
    <row r="9" spans="1:11" ht="12">
      <c r="A9" s="2"/>
      <c r="B9" s="2" t="s">
        <v>40</v>
      </c>
      <c r="C9" s="2" t="s">
        <v>41</v>
      </c>
      <c r="D9" s="1" t="s">
        <v>14</v>
      </c>
      <c r="E9" s="1" t="s">
        <v>34</v>
      </c>
      <c r="F9" s="1" t="s">
        <v>35</v>
      </c>
      <c r="G9" s="1" t="s">
        <v>14</v>
      </c>
      <c r="H9" s="1" t="s">
        <v>34</v>
      </c>
      <c r="I9" s="1" t="s">
        <v>35</v>
      </c>
      <c r="J9" s="1"/>
      <c r="K9" s="2" t="s">
        <v>73</v>
      </c>
    </row>
    <row r="10" spans="2:11" ht="12">
      <c r="B10">
        <f>+Pharmacy!A5</f>
        <v>1</v>
      </c>
      <c r="C10" t="str">
        <f>+Pharmacy!B5</f>
        <v>SWEDISH HEALTH SERVICES</v>
      </c>
      <c r="D10" s="6">
        <f>ROUND(+Pharmacy!H5,0)</f>
        <v>2765069</v>
      </c>
      <c r="E10" s="6">
        <f>ROUND(+Pharmacy!V5,0)</f>
        <v>64206</v>
      </c>
      <c r="F10" s="7">
        <f>IF(D10=0,"",IF(E10=0,"",ROUND(D10/E10,2)))</f>
        <v>43.07</v>
      </c>
      <c r="G10" s="6">
        <f>ROUND(+Pharmacy!H107,0)</f>
        <v>3751332</v>
      </c>
      <c r="H10" s="6">
        <f>ROUND(+Pharmacy!V107,2)</f>
        <v>65434</v>
      </c>
      <c r="I10" s="7">
        <f>IF(G10=0,"",IF(H10=0,"",ROUND(G10/H10,2)))</f>
        <v>57.33</v>
      </c>
      <c r="J10" s="7"/>
      <c r="K10" s="8">
        <f>IF(D10=0,"",IF(E10=0,"",IF(G10=0,"",IF(H10=0,"",ROUND(I10/F10-1,4)))))</f>
        <v>0.3311</v>
      </c>
    </row>
    <row r="11" spans="2:11" ht="12">
      <c r="B11">
        <f>+Pharmacy!A6</f>
        <v>3</v>
      </c>
      <c r="C11" t="str">
        <f>+Pharmacy!B6</f>
        <v>SWEDISH MEDICAL CENTER CHERRY HILL</v>
      </c>
      <c r="D11" s="6">
        <f>ROUND(+Pharmacy!H6,0)</f>
        <v>781617</v>
      </c>
      <c r="E11" s="6">
        <f>ROUND(+Pharmacy!V6,0)</f>
        <v>25431</v>
      </c>
      <c r="F11" s="7">
        <f aca="true" t="shared" si="0" ref="F11:F74">IF(D11=0,"",IF(E11=0,"",ROUND(D11/E11,2)))</f>
        <v>30.73</v>
      </c>
      <c r="G11" s="6">
        <f>ROUND(+Pharmacy!H108,0)</f>
        <v>1102138</v>
      </c>
      <c r="H11" s="6">
        <f>ROUND(+Pharmacy!V108,2)</f>
        <v>27098</v>
      </c>
      <c r="I11" s="7">
        <f aca="true" t="shared" si="1" ref="I11:I74">IF(G11=0,"",IF(H11=0,"",ROUND(G11/H11,2)))</f>
        <v>40.67</v>
      </c>
      <c r="J11" s="7"/>
      <c r="K11" s="8">
        <f aca="true" t="shared" si="2" ref="K11:K74">IF(D11=0,"",IF(E11=0,"",IF(G11=0,"",IF(H11=0,"",ROUND(I11/F11-1,4)))))</f>
        <v>0.3235</v>
      </c>
    </row>
    <row r="12" spans="2:11" ht="12">
      <c r="B12">
        <f>+Pharmacy!A7</f>
        <v>8</v>
      </c>
      <c r="C12" t="str">
        <f>+Pharmacy!B7</f>
        <v>KLICKITAT VALLEY HOSPITAL</v>
      </c>
      <c r="D12" s="6">
        <f>ROUND(+Pharmacy!H7,0)</f>
        <v>1657</v>
      </c>
      <c r="E12" s="6">
        <f>ROUND(+Pharmacy!V7,0)</f>
        <v>1629</v>
      </c>
      <c r="F12" s="7">
        <f t="shared" si="0"/>
        <v>1.02</v>
      </c>
      <c r="G12" s="6">
        <f>ROUND(+Pharmacy!H109,0)</f>
        <v>4220</v>
      </c>
      <c r="H12" s="6">
        <f>ROUND(+Pharmacy!V109,2)</f>
        <v>1645</v>
      </c>
      <c r="I12" s="7">
        <f t="shared" si="1"/>
        <v>2.57</v>
      </c>
      <c r="J12" s="7"/>
      <c r="K12" s="8">
        <f t="shared" si="2"/>
        <v>1.5196</v>
      </c>
    </row>
    <row r="13" spans="2:11" ht="12">
      <c r="B13">
        <f>+Pharmacy!A8</f>
        <v>10</v>
      </c>
      <c r="C13" t="str">
        <f>+Pharmacy!B8</f>
        <v>VIRGINIA MASON MEDICAL CENTER</v>
      </c>
      <c r="D13" s="6">
        <f>ROUND(+Pharmacy!H8,0)</f>
        <v>823977</v>
      </c>
      <c r="E13" s="6">
        <f>ROUND(+Pharmacy!V8,0)</f>
        <v>76904</v>
      </c>
      <c r="F13" s="7">
        <f t="shared" si="0"/>
        <v>10.71</v>
      </c>
      <c r="G13" s="6">
        <f>ROUND(+Pharmacy!H110,0)</f>
        <v>1016166</v>
      </c>
      <c r="H13" s="6">
        <f>ROUND(+Pharmacy!V110,2)</f>
        <v>79237</v>
      </c>
      <c r="I13" s="7">
        <f t="shared" si="1"/>
        <v>12.82</v>
      </c>
      <c r="J13" s="7"/>
      <c r="K13" s="8">
        <f t="shared" si="2"/>
        <v>0.197</v>
      </c>
    </row>
    <row r="14" spans="2:11" ht="12">
      <c r="B14">
        <f>+Pharmacy!A9</f>
        <v>14</v>
      </c>
      <c r="C14" t="str">
        <f>+Pharmacy!B9</f>
        <v>SEATTLE CHILDRENS HOSPITAL</v>
      </c>
      <c r="D14" s="6">
        <f>ROUND(+Pharmacy!H9,0)</f>
        <v>1784066</v>
      </c>
      <c r="E14" s="6">
        <f>ROUND(+Pharmacy!V9,0)</f>
        <v>26512</v>
      </c>
      <c r="F14" s="7">
        <f t="shared" si="0"/>
        <v>67.29</v>
      </c>
      <c r="G14" s="6">
        <f>ROUND(+Pharmacy!H111,0)</f>
        <v>2102310</v>
      </c>
      <c r="H14" s="6">
        <f>ROUND(+Pharmacy!V111,2)</f>
        <v>28361</v>
      </c>
      <c r="I14" s="7">
        <f t="shared" si="1"/>
        <v>74.13</v>
      </c>
      <c r="J14" s="7"/>
      <c r="K14" s="8">
        <f t="shared" si="2"/>
        <v>0.1016</v>
      </c>
    </row>
    <row r="15" spans="2:11" ht="12">
      <c r="B15">
        <f>+Pharmacy!A10</f>
        <v>20</v>
      </c>
      <c r="C15" t="str">
        <f>+Pharmacy!B10</f>
        <v>GROUP HEALTH CENTRAL</v>
      </c>
      <c r="D15" s="6">
        <f>ROUND(+Pharmacy!H10,0)</f>
        <v>-938115</v>
      </c>
      <c r="E15" s="6">
        <f>ROUND(+Pharmacy!V10,0)</f>
        <v>1208</v>
      </c>
      <c r="F15" s="7">
        <f t="shared" si="0"/>
        <v>-776.59</v>
      </c>
      <c r="G15" s="6">
        <f>ROUND(+Pharmacy!H112,0)</f>
        <v>0</v>
      </c>
      <c r="H15" s="6">
        <f>ROUND(+Pharmacy!V112,2)</f>
        <v>1122</v>
      </c>
      <c r="I15" s="7">
        <f t="shared" si="1"/>
      </c>
      <c r="J15" s="7"/>
      <c r="K15" s="8">
        <f t="shared" si="2"/>
      </c>
    </row>
    <row r="16" spans="2:11" ht="12">
      <c r="B16">
        <f>+Pharmacy!A11</f>
        <v>21</v>
      </c>
      <c r="C16" t="str">
        <f>+Pharmacy!B11</f>
        <v>NEWPORT COMMUNITY HOSPITAL</v>
      </c>
      <c r="D16" s="6">
        <f>ROUND(+Pharmacy!H11,0)</f>
        <v>32262</v>
      </c>
      <c r="E16" s="6">
        <f>ROUND(+Pharmacy!V11,0)</f>
        <v>2926</v>
      </c>
      <c r="F16" s="7">
        <f t="shared" si="0"/>
        <v>11.03</v>
      </c>
      <c r="G16" s="6">
        <f>ROUND(+Pharmacy!H113,0)</f>
        <v>23393</v>
      </c>
      <c r="H16" s="6">
        <f>ROUND(+Pharmacy!V113,2)</f>
        <v>2664</v>
      </c>
      <c r="I16" s="7">
        <f t="shared" si="1"/>
        <v>8.78</v>
      </c>
      <c r="J16" s="7"/>
      <c r="K16" s="8">
        <f t="shared" si="2"/>
        <v>-0.204</v>
      </c>
    </row>
    <row r="17" spans="2:11" ht="12">
      <c r="B17">
        <f>+Pharmacy!A12</f>
        <v>22</v>
      </c>
      <c r="C17" t="str">
        <f>+Pharmacy!B12</f>
        <v>LOURDES MEDICAL CENTER</v>
      </c>
      <c r="D17" s="6">
        <f>ROUND(+Pharmacy!H12,0)</f>
        <v>119387</v>
      </c>
      <c r="E17" s="6">
        <f>ROUND(+Pharmacy!V12,0)</f>
        <v>4975</v>
      </c>
      <c r="F17" s="7">
        <f t="shared" si="0"/>
        <v>24</v>
      </c>
      <c r="G17" s="6">
        <f>ROUND(+Pharmacy!H114,0)</f>
        <v>196482</v>
      </c>
      <c r="H17" s="6">
        <f>ROUND(+Pharmacy!V114,2)</f>
        <v>4807</v>
      </c>
      <c r="I17" s="7">
        <f t="shared" si="1"/>
        <v>40.87</v>
      </c>
      <c r="J17" s="7"/>
      <c r="K17" s="8">
        <f t="shared" si="2"/>
        <v>0.7029</v>
      </c>
    </row>
    <row r="18" spans="2:11" ht="12">
      <c r="B18">
        <f>+Pharmacy!A13</f>
        <v>23</v>
      </c>
      <c r="C18" t="str">
        <f>+Pharmacy!B13</f>
        <v>OKANOGAN-DOUGLAS DISTRICT HOSPITAL</v>
      </c>
      <c r="D18" s="6">
        <f>ROUND(+Pharmacy!H13,0)</f>
        <v>42758</v>
      </c>
      <c r="E18" s="6">
        <f>ROUND(+Pharmacy!V13,0)</f>
        <v>1506</v>
      </c>
      <c r="F18" s="7">
        <f t="shared" si="0"/>
        <v>28.39</v>
      </c>
      <c r="G18" s="6">
        <f>ROUND(+Pharmacy!H115,0)</f>
        <v>44650</v>
      </c>
      <c r="H18" s="6">
        <f>ROUND(+Pharmacy!V115,2)</f>
        <v>1454</v>
      </c>
      <c r="I18" s="7">
        <f t="shared" si="1"/>
        <v>30.71</v>
      </c>
      <c r="J18" s="7"/>
      <c r="K18" s="8">
        <f t="shared" si="2"/>
        <v>0.0817</v>
      </c>
    </row>
    <row r="19" spans="2:11" ht="12">
      <c r="B19">
        <f>+Pharmacy!A14</f>
        <v>26</v>
      </c>
      <c r="C19" t="str">
        <f>+Pharmacy!B14</f>
        <v>PEACEHEALTH SAINT JOHN MEDICAL CENTER</v>
      </c>
      <c r="D19" s="6">
        <f>ROUND(+Pharmacy!H14,0)</f>
        <v>492019</v>
      </c>
      <c r="E19" s="6">
        <f>ROUND(+Pharmacy!V14,0)</f>
        <v>23290</v>
      </c>
      <c r="F19" s="7">
        <f t="shared" si="0"/>
        <v>21.13</v>
      </c>
      <c r="G19" s="6">
        <f>ROUND(+Pharmacy!H116,0)</f>
        <v>504697</v>
      </c>
      <c r="H19" s="6">
        <f>ROUND(+Pharmacy!V116,2)</f>
        <v>24570</v>
      </c>
      <c r="I19" s="7">
        <f t="shared" si="1"/>
        <v>20.54</v>
      </c>
      <c r="J19" s="7"/>
      <c r="K19" s="8">
        <f t="shared" si="2"/>
        <v>-0.0279</v>
      </c>
    </row>
    <row r="20" spans="2:11" ht="12">
      <c r="B20">
        <f>+Pharmacy!A15</f>
        <v>29</v>
      </c>
      <c r="C20" t="str">
        <f>+Pharmacy!B15</f>
        <v>HARBORVIEW MEDICAL CENTER</v>
      </c>
      <c r="D20" s="6">
        <f>ROUND(+Pharmacy!H15,0)</f>
        <v>4576740</v>
      </c>
      <c r="E20" s="6">
        <f>ROUND(+Pharmacy!V15,0)</f>
        <v>43532</v>
      </c>
      <c r="F20" s="7">
        <f t="shared" si="0"/>
        <v>105.14</v>
      </c>
      <c r="G20" s="6">
        <f>ROUND(+Pharmacy!H117,0)</f>
        <v>4584449</v>
      </c>
      <c r="H20" s="6">
        <f>ROUND(+Pharmacy!V117,2)</f>
        <v>43020</v>
      </c>
      <c r="I20" s="7">
        <f t="shared" si="1"/>
        <v>106.57</v>
      </c>
      <c r="J20" s="7"/>
      <c r="K20" s="8">
        <f t="shared" si="2"/>
        <v>0.0136</v>
      </c>
    </row>
    <row r="21" spans="2:11" ht="12">
      <c r="B21">
        <f>+Pharmacy!A16</f>
        <v>32</v>
      </c>
      <c r="C21" t="str">
        <f>+Pharmacy!B16</f>
        <v>SAINT JOSEPH MEDICAL CENTER</v>
      </c>
      <c r="D21" s="6">
        <f>ROUND(+Pharmacy!H16,0)</f>
        <v>2076633</v>
      </c>
      <c r="E21" s="6">
        <f>ROUND(+Pharmacy!V16,0)</f>
        <v>46717</v>
      </c>
      <c r="F21" s="7">
        <f t="shared" si="0"/>
        <v>44.45</v>
      </c>
      <c r="G21" s="6">
        <f>ROUND(+Pharmacy!H118,0)</f>
        <v>2005484</v>
      </c>
      <c r="H21" s="6">
        <f>ROUND(+Pharmacy!V118,2)</f>
        <v>43072</v>
      </c>
      <c r="I21" s="7">
        <f t="shared" si="1"/>
        <v>46.56</v>
      </c>
      <c r="J21" s="7"/>
      <c r="K21" s="8">
        <f t="shared" si="2"/>
        <v>0.0475</v>
      </c>
    </row>
    <row r="22" spans="2:11" ht="12">
      <c r="B22">
        <f>+Pharmacy!A17</f>
        <v>35</v>
      </c>
      <c r="C22" t="str">
        <f>+Pharmacy!B17</f>
        <v>ENUMCLAW REGIONAL HOSPITAL</v>
      </c>
      <c r="D22" s="6">
        <f>ROUND(+Pharmacy!H17,0)</f>
        <v>0</v>
      </c>
      <c r="E22" s="6">
        <f>ROUND(+Pharmacy!V17,0)</f>
        <v>3584</v>
      </c>
      <c r="F22" s="7">
        <f t="shared" si="0"/>
      </c>
      <c r="G22" s="6">
        <f>ROUND(+Pharmacy!H119,0)</f>
        <v>34872</v>
      </c>
      <c r="H22" s="6">
        <f>ROUND(+Pharmacy!V119,2)</f>
        <v>3826</v>
      </c>
      <c r="I22" s="7">
        <f t="shared" si="1"/>
        <v>9.11</v>
      </c>
      <c r="J22" s="7"/>
      <c r="K22" s="8">
        <f t="shared" si="2"/>
      </c>
    </row>
    <row r="23" spans="2:11" ht="12">
      <c r="B23">
        <f>+Pharmacy!A18</f>
        <v>37</v>
      </c>
      <c r="C23" t="str">
        <f>+Pharmacy!B18</f>
        <v>DEACONESS MEDICAL CENTER</v>
      </c>
      <c r="D23" s="6">
        <f>ROUND(+Pharmacy!H18,0)</f>
        <v>503908</v>
      </c>
      <c r="E23" s="6">
        <f>ROUND(+Pharmacy!V18,0)</f>
        <v>18891</v>
      </c>
      <c r="F23" s="7">
        <f t="shared" si="0"/>
        <v>26.67</v>
      </c>
      <c r="G23" s="6">
        <f>ROUND(+Pharmacy!H120,0)</f>
        <v>812034</v>
      </c>
      <c r="H23" s="6">
        <f>ROUND(+Pharmacy!V120,2)</f>
        <v>24058</v>
      </c>
      <c r="I23" s="7">
        <f t="shared" si="1"/>
        <v>33.75</v>
      </c>
      <c r="J23" s="7"/>
      <c r="K23" s="8">
        <f t="shared" si="2"/>
        <v>0.2655</v>
      </c>
    </row>
    <row r="24" spans="2:11" ht="12">
      <c r="B24">
        <f>+Pharmacy!A19</f>
        <v>38</v>
      </c>
      <c r="C24" t="str">
        <f>+Pharmacy!B19</f>
        <v>OLYMPIC MEDICAL CENTER</v>
      </c>
      <c r="D24" s="6">
        <f>ROUND(+Pharmacy!H19,0)</f>
        <v>314390</v>
      </c>
      <c r="E24" s="6">
        <f>ROUND(+Pharmacy!V19,0)</f>
        <v>13147</v>
      </c>
      <c r="F24" s="7">
        <f t="shared" si="0"/>
        <v>23.91</v>
      </c>
      <c r="G24" s="6">
        <f>ROUND(+Pharmacy!H121,0)</f>
        <v>370510</v>
      </c>
      <c r="H24" s="6">
        <f>ROUND(+Pharmacy!V121,2)</f>
        <v>13521</v>
      </c>
      <c r="I24" s="7">
        <f t="shared" si="1"/>
        <v>27.4</v>
      </c>
      <c r="J24" s="7"/>
      <c r="K24" s="8">
        <f t="shared" si="2"/>
        <v>0.146</v>
      </c>
    </row>
    <row r="25" spans="2:11" ht="12">
      <c r="B25">
        <f>+Pharmacy!A20</f>
        <v>39</v>
      </c>
      <c r="C25" t="str">
        <f>+Pharmacy!B20</f>
        <v>KENNEWICK GENERAL HOSPITAL</v>
      </c>
      <c r="D25" s="6">
        <f>ROUND(+Pharmacy!H20,0)</f>
        <v>218508</v>
      </c>
      <c r="E25" s="6">
        <f>ROUND(+Pharmacy!V20,0)</f>
        <v>11240</v>
      </c>
      <c r="F25" s="7">
        <f t="shared" si="0"/>
        <v>19.44</v>
      </c>
      <c r="G25" s="6">
        <f>ROUND(+Pharmacy!H122,0)</f>
        <v>147508</v>
      </c>
      <c r="H25" s="6">
        <f>ROUND(+Pharmacy!V122,2)</f>
        <v>11618</v>
      </c>
      <c r="I25" s="7">
        <f t="shared" si="1"/>
        <v>12.7</v>
      </c>
      <c r="J25" s="7"/>
      <c r="K25" s="8">
        <f t="shared" si="2"/>
        <v>-0.3467</v>
      </c>
    </row>
    <row r="26" spans="2:11" ht="12">
      <c r="B26">
        <f>+Pharmacy!A21</f>
        <v>43</v>
      </c>
      <c r="C26" t="str">
        <f>+Pharmacy!B21</f>
        <v>WALLA WALLA GENERAL HOSPITAL</v>
      </c>
      <c r="D26" s="6">
        <f>ROUND(+Pharmacy!H21,0)</f>
        <v>114946</v>
      </c>
      <c r="E26" s="6">
        <f>ROUND(+Pharmacy!V21,0)</f>
        <v>3984</v>
      </c>
      <c r="F26" s="7">
        <f t="shared" si="0"/>
        <v>28.85</v>
      </c>
      <c r="G26" s="6">
        <f>ROUND(+Pharmacy!H123,0)</f>
        <v>145053</v>
      </c>
      <c r="H26" s="6">
        <f>ROUND(+Pharmacy!V123,2)</f>
        <v>4221</v>
      </c>
      <c r="I26" s="7">
        <f t="shared" si="1"/>
        <v>34.36</v>
      </c>
      <c r="J26" s="7"/>
      <c r="K26" s="8">
        <f t="shared" si="2"/>
        <v>0.191</v>
      </c>
    </row>
    <row r="27" spans="2:11" ht="12">
      <c r="B27">
        <f>+Pharmacy!A22</f>
        <v>45</v>
      </c>
      <c r="C27" t="str">
        <f>+Pharmacy!B22</f>
        <v>COLUMBIA BASIN HOSPITAL</v>
      </c>
      <c r="D27" s="6">
        <f>ROUND(+Pharmacy!H22,0)</f>
        <v>6214</v>
      </c>
      <c r="E27" s="6">
        <f>ROUND(+Pharmacy!V22,0)</f>
        <v>1214</v>
      </c>
      <c r="F27" s="7">
        <f t="shared" si="0"/>
        <v>5.12</v>
      </c>
      <c r="G27" s="6">
        <f>ROUND(+Pharmacy!H124,0)</f>
        <v>6128</v>
      </c>
      <c r="H27" s="6">
        <f>ROUND(+Pharmacy!V124,2)</f>
        <v>1212</v>
      </c>
      <c r="I27" s="7">
        <f t="shared" si="1"/>
        <v>5.06</v>
      </c>
      <c r="J27" s="7"/>
      <c r="K27" s="8">
        <f t="shared" si="2"/>
        <v>-0.0117</v>
      </c>
    </row>
    <row r="28" spans="2:11" ht="12">
      <c r="B28">
        <f>+Pharmacy!A23</f>
        <v>46</v>
      </c>
      <c r="C28" t="str">
        <f>+Pharmacy!B23</f>
        <v>PROSSER MEMORIAL HOSPITAL</v>
      </c>
      <c r="D28" s="6">
        <f>ROUND(+Pharmacy!H23,0)</f>
        <v>10668</v>
      </c>
      <c r="E28" s="6">
        <f>ROUND(+Pharmacy!V23,0)</f>
        <v>2419</v>
      </c>
      <c r="F28" s="7">
        <f t="shared" si="0"/>
        <v>4.41</v>
      </c>
      <c r="G28" s="6">
        <f>ROUND(+Pharmacy!H125,0)</f>
        <v>7698</v>
      </c>
      <c r="H28" s="6">
        <f>ROUND(+Pharmacy!V125,2)</f>
        <v>1940</v>
      </c>
      <c r="I28" s="7">
        <f t="shared" si="1"/>
        <v>3.97</v>
      </c>
      <c r="J28" s="7"/>
      <c r="K28" s="8">
        <f t="shared" si="2"/>
        <v>-0.0998</v>
      </c>
    </row>
    <row r="29" spans="2:11" ht="12">
      <c r="B29">
        <f>+Pharmacy!A24</f>
        <v>50</v>
      </c>
      <c r="C29" t="str">
        <f>+Pharmacy!B24</f>
        <v>PROVIDENCE SAINT MARY MEDICAL CENTER</v>
      </c>
      <c r="D29" s="6">
        <f>ROUND(+Pharmacy!H24,0)</f>
        <v>352080</v>
      </c>
      <c r="E29" s="6">
        <f>ROUND(+Pharmacy!V24,0)</f>
        <v>13790</v>
      </c>
      <c r="F29" s="7">
        <f t="shared" si="0"/>
        <v>25.53</v>
      </c>
      <c r="G29" s="6">
        <f>ROUND(+Pharmacy!H126,0)</f>
        <v>51096</v>
      </c>
      <c r="H29" s="6">
        <f>ROUND(+Pharmacy!V126,2)</f>
        <v>13198</v>
      </c>
      <c r="I29" s="7">
        <f t="shared" si="1"/>
        <v>3.87</v>
      </c>
      <c r="J29" s="7"/>
      <c r="K29" s="8">
        <f t="shared" si="2"/>
        <v>-0.8484</v>
      </c>
    </row>
    <row r="30" spans="2:11" ht="12">
      <c r="B30">
        <f>+Pharmacy!A25</f>
        <v>54</v>
      </c>
      <c r="C30" t="str">
        <f>+Pharmacy!B25</f>
        <v>FORKS COMMUNITY HOSPITAL</v>
      </c>
      <c r="D30" s="6">
        <f>ROUND(+Pharmacy!H25,0)</f>
        <v>40904</v>
      </c>
      <c r="E30" s="6">
        <f>ROUND(+Pharmacy!V25,0)</f>
        <v>2002</v>
      </c>
      <c r="F30" s="7">
        <f t="shared" si="0"/>
        <v>20.43</v>
      </c>
      <c r="G30" s="6">
        <f>ROUND(+Pharmacy!H127,0)</f>
        <v>54344</v>
      </c>
      <c r="H30" s="6">
        <f>ROUND(+Pharmacy!V127,2)</f>
        <v>1817</v>
      </c>
      <c r="I30" s="7">
        <f t="shared" si="1"/>
        <v>29.91</v>
      </c>
      <c r="J30" s="7"/>
      <c r="K30" s="8">
        <f t="shared" si="2"/>
        <v>0.464</v>
      </c>
    </row>
    <row r="31" spans="2:11" ht="12">
      <c r="B31">
        <f>+Pharmacy!A26</f>
        <v>56</v>
      </c>
      <c r="C31" t="str">
        <f>+Pharmacy!B26</f>
        <v>WILLAPA HARBOR HOSPITAL</v>
      </c>
      <c r="D31" s="6">
        <f>ROUND(+Pharmacy!H26,0)</f>
        <v>0</v>
      </c>
      <c r="E31" s="6">
        <f>ROUND(+Pharmacy!V26,0)</f>
        <v>1630</v>
      </c>
      <c r="F31" s="7">
        <f t="shared" si="0"/>
      </c>
      <c r="G31" s="6">
        <f>ROUND(+Pharmacy!H128,0)</f>
        <v>0</v>
      </c>
      <c r="H31" s="6">
        <f>ROUND(+Pharmacy!V128,2)</f>
        <v>1521</v>
      </c>
      <c r="I31" s="7">
        <f t="shared" si="1"/>
      </c>
      <c r="J31" s="7"/>
      <c r="K31" s="8">
        <f t="shared" si="2"/>
      </c>
    </row>
    <row r="32" spans="2:11" ht="12">
      <c r="B32">
        <f>+Pharmacy!A27</f>
        <v>58</v>
      </c>
      <c r="C32" t="str">
        <f>+Pharmacy!B27</f>
        <v>YAKIMA VALLEY MEMORIAL HOSPITAL</v>
      </c>
      <c r="D32" s="6">
        <f>ROUND(+Pharmacy!H27,0)</f>
        <v>952649</v>
      </c>
      <c r="E32" s="6">
        <f>ROUND(+Pharmacy!V27,0)</f>
        <v>31658</v>
      </c>
      <c r="F32" s="7">
        <f t="shared" si="0"/>
        <v>30.09</v>
      </c>
      <c r="G32" s="6">
        <f>ROUND(+Pharmacy!H129,0)</f>
        <v>983481</v>
      </c>
      <c r="H32" s="6">
        <f>ROUND(+Pharmacy!V129,2)</f>
        <v>33827</v>
      </c>
      <c r="I32" s="7">
        <f t="shared" si="1"/>
        <v>29.07</v>
      </c>
      <c r="J32" s="7"/>
      <c r="K32" s="8">
        <f t="shared" si="2"/>
        <v>-0.0339</v>
      </c>
    </row>
    <row r="33" spans="2:11" ht="12">
      <c r="B33">
        <f>+Pharmacy!A28</f>
        <v>63</v>
      </c>
      <c r="C33" t="str">
        <f>+Pharmacy!B28</f>
        <v>GRAYS HARBOR COMMUNITY HOSPITAL</v>
      </c>
      <c r="D33" s="6">
        <f>ROUND(+Pharmacy!H28,0)</f>
        <v>425260</v>
      </c>
      <c r="E33" s="6">
        <f>ROUND(+Pharmacy!V28,0)</f>
        <v>11731</v>
      </c>
      <c r="F33" s="7">
        <f t="shared" si="0"/>
        <v>36.25</v>
      </c>
      <c r="G33" s="6">
        <f>ROUND(+Pharmacy!H130,0)</f>
        <v>423526</v>
      </c>
      <c r="H33" s="6">
        <f>ROUND(+Pharmacy!V130,2)</f>
        <v>12132</v>
      </c>
      <c r="I33" s="7">
        <f t="shared" si="1"/>
        <v>34.91</v>
      </c>
      <c r="J33" s="7"/>
      <c r="K33" s="8">
        <f t="shared" si="2"/>
        <v>-0.037</v>
      </c>
    </row>
    <row r="34" spans="2:11" ht="12">
      <c r="B34">
        <f>+Pharmacy!A29</f>
        <v>78</v>
      </c>
      <c r="C34" t="str">
        <f>+Pharmacy!B29</f>
        <v>SAMARITAN HOSPITAL</v>
      </c>
      <c r="D34" s="6">
        <f>ROUND(+Pharmacy!H29,0)</f>
        <v>188651</v>
      </c>
      <c r="E34" s="6">
        <f>ROUND(+Pharmacy!V29,0)</f>
        <v>6208</v>
      </c>
      <c r="F34" s="7">
        <f t="shared" si="0"/>
        <v>30.39</v>
      </c>
      <c r="G34" s="6">
        <f>ROUND(+Pharmacy!H131,0)</f>
        <v>223552</v>
      </c>
      <c r="H34" s="6">
        <f>ROUND(+Pharmacy!V131,2)</f>
        <v>6490</v>
      </c>
      <c r="I34" s="7">
        <f t="shared" si="1"/>
        <v>34.45</v>
      </c>
      <c r="J34" s="7"/>
      <c r="K34" s="8">
        <f t="shared" si="2"/>
        <v>0.1336</v>
      </c>
    </row>
    <row r="35" spans="2:11" ht="12">
      <c r="B35">
        <f>+Pharmacy!A30</f>
        <v>79</v>
      </c>
      <c r="C35" t="str">
        <f>+Pharmacy!B30</f>
        <v>OCEAN BEACH HOSPITAL</v>
      </c>
      <c r="D35" s="6">
        <f>ROUND(+Pharmacy!H30,0)</f>
        <v>34649</v>
      </c>
      <c r="E35" s="6">
        <f>ROUND(+Pharmacy!V30,0)</f>
        <v>1836</v>
      </c>
      <c r="F35" s="7">
        <f t="shared" si="0"/>
        <v>18.87</v>
      </c>
      <c r="G35" s="6">
        <f>ROUND(+Pharmacy!H132,0)</f>
        <v>34812</v>
      </c>
      <c r="H35" s="6">
        <f>ROUND(+Pharmacy!V132,2)</f>
        <v>1549</v>
      </c>
      <c r="I35" s="7">
        <f t="shared" si="1"/>
        <v>22.47</v>
      </c>
      <c r="J35" s="7"/>
      <c r="K35" s="8">
        <f t="shared" si="2"/>
        <v>0.1908</v>
      </c>
    </row>
    <row r="36" spans="2:11" ht="12">
      <c r="B36">
        <f>+Pharmacy!A31</f>
        <v>80</v>
      </c>
      <c r="C36" t="str">
        <f>+Pharmacy!B31</f>
        <v>ODESSA MEMORIAL HOSPITAL</v>
      </c>
      <c r="D36" s="6">
        <f>ROUND(+Pharmacy!H31,0)</f>
        <v>2274</v>
      </c>
      <c r="E36" s="6">
        <f>ROUND(+Pharmacy!V31,0)</f>
        <v>252</v>
      </c>
      <c r="F36" s="7">
        <f t="shared" si="0"/>
        <v>9.02</v>
      </c>
      <c r="G36" s="6">
        <f>ROUND(+Pharmacy!H133,0)</f>
        <v>700</v>
      </c>
      <c r="H36" s="6">
        <f>ROUND(+Pharmacy!V133,2)</f>
        <v>237</v>
      </c>
      <c r="I36" s="7">
        <f t="shared" si="1"/>
        <v>2.95</v>
      </c>
      <c r="J36" s="7"/>
      <c r="K36" s="8">
        <f t="shared" si="2"/>
        <v>-0.6729</v>
      </c>
    </row>
    <row r="37" spans="2:11" ht="12">
      <c r="B37">
        <f>+Pharmacy!A32</f>
        <v>81</v>
      </c>
      <c r="C37" t="str">
        <f>+Pharmacy!B32</f>
        <v>GOOD SAMARITAN HOSPITAL</v>
      </c>
      <c r="D37" s="6">
        <f>ROUND(+Pharmacy!H32,0)</f>
        <v>789564</v>
      </c>
      <c r="E37" s="6">
        <f>ROUND(+Pharmacy!V32,0)</f>
        <v>22063</v>
      </c>
      <c r="F37" s="7">
        <f t="shared" si="0"/>
        <v>35.79</v>
      </c>
      <c r="G37" s="6">
        <f>ROUND(+Pharmacy!H134,0)</f>
        <v>1164312</v>
      </c>
      <c r="H37" s="6">
        <f>ROUND(+Pharmacy!V134,2)</f>
        <v>21554</v>
      </c>
      <c r="I37" s="7">
        <f t="shared" si="1"/>
        <v>54.02</v>
      </c>
      <c r="J37" s="7"/>
      <c r="K37" s="8">
        <f t="shared" si="2"/>
        <v>0.5094</v>
      </c>
    </row>
    <row r="38" spans="2:11" ht="12">
      <c r="B38">
        <f>+Pharmacy!A33</f>
        <v>82</v>
      </c>
      <c r="C38" t="str">
        <f>+Pharmacy!B33</f>
        <v>GARFIELD COUNTY MEMORIAL HOSPITAL</v>
      </c>
      <c r="D38" s="6">
        <f>ROUND(+Pharmacy!H33,0)</f>
        <v>68</v>
      </c>
      <c r="E38" s="6">
        <f>ROUND(+Pharmacy!V33,0)</f>
        <v>224</v>
      </c>
      <c r="F38" s="7">
        <f t="shared" si="0"/>
        <v>0.3</v>
      </c>
      <c r="G38" s="6">
        <f>ROUND(+Pharmacy!H135,0)</f>
        <v>0</v>
      </c>
      <c r="H38" s="6">
        <f>ROUND(+Pharmacy!V135,2)</f>
        <v>509</v>
      </c>
      <c r="I38" s="7">
        <f t="shared" si="1"/>
      </c>
      <c r="J38" s="7"/>
      <c r="K38" s="8">
        <f t="shared" si="2"/>
      </c>
    </row>
    <row r="39" spans="2:11" ht="12">
      <c r="B39">
        <f>+Pharmacy!A34</f>
        <v>84</v>
      </c>
      <c r="C39" t="str">
        <f>+Pharmacy!B34</f>
        <v>PROVIDENCE REGIONAL MEDICAL CENTER EVERETT</v>
      </c>
      <c r="D39" s="6">
        <f>ROUND(+Pharmacy!H34,0)</f>
        <v>2246248</v>
      </c>
      <c r="E39" s="6">
        <f>ROUND(+Pharmacy!V34,0)</f>
        <v>47661</v>
      </c>
      <c r="F39" s="7">
        <f t="shared" si="0"/>
        <v>47.13</v>
      </c>
      <c r="G39" s="6">
        <f>ROUND(+Pharmacy!H136,0)</f>
        <v>2130359</v>
      </c>
      <c r="H39" s="6">
        <f>ROUND(+Pharmacy!V136,2)</f>
        <v>52314</v>
      </c>
      <c r="I39" s="7">
        <f t="shared" si="1"/>
        <v>40.72</v>
      </c>
      <c r="J39" s="7"/>
      <c r="K39" s="8">
        <f t="shared" si="2"/>
        <v>-0.136</v>
      </c>
    </row>
    <row r="40" spans="2:11" ht="12">
      <c r="B40">
        <f>+Pharmacy!A35</f>
        <v>85</v>
      </c>
      <c r="C40" t="str">
        <f>+Pharmacy!B35</f>
        <v>JEFFERSON HEALTHCARE HOSPITAL</v>
      </c>
      <c r="D40" s="6">
        <f>ROUND(+Pharmacy!H35,0)</f>
        <v>155073</v>
      </c>
      <c r="E40" s="6">
        <f>ROUND(+Pharmacy!V35,0)</f>
        <v>4378</v>
      </c>
      <c r="F40" s="7">
        <f t="shared" si="0"/>
        <v>35.42</v>
      </c>
      <c r="G40" s="6">
        <f>ROUND(+Pharmacy!H137,0)</f>
        <v>168466</v>
      </c>
      <c r="H40" s="6">
        <f>ROUND(+Pharmacy!V137,2)</f>
        <v>4690</v>
      </c>
      <c r="I40" s="7">
        <f t="shared" si="1"/>
        <v>35.92</v>
      </c>
      <c r="J40" s="7"/>
      <c r="K40" s="8">
        <f t="shared" si="2"/>
        <v>0.0141</v>
      </c>
    </row>
    <row r="41" spans="2:11" ht="12">
      <c r="B41">
        <f>+Pharmacy!A36</f>
        <v>96</v>
      </c>
      <c r="C41" t="str">
        <f>+Pharmacy!B36</f>
        <v>SKYLINE HOSPITAL</v>
      </c>
      <c r="D41" s="6">
        <f>ROUND(+Pharmacy!H36,0)</f>
        <v>44087</v>
      </c>
      <c r="E41" s="6">
        <f>ROUND(+Pharmacy!V36,0)</f>
        <v>1264</v>
      </c>
      <c r="F41" s="7">
        <f t="shared" si="0"/>
        <v>34.88</v>
      </c>
      <c r="G41" s="6">
        <f>ROUND(+Pharmacy!H138,0)</f>
        <v>62015</v>
      </c>
      <c r="H41" s="6">
        <f>ROUND(+Pharmacy!V138,2)</f>
        <v>1369</v>
      </c>
      <c r="I41" s="7">
        <f t="shared" si="1"/>
        <v>45.3</v>
      </c>
      <c r="J41" s="7"/>
      <c r="K41" s="8">
        <f t="shared" si="2"/>
        <v>0.2987</v>
      </c>
    </row>
    <row r="42" spans="2:11" ht="12">
      <c r="B42">
        <f>+Pharmacy!A37</f>
        <v>102</v>
      </c>
      <c r="C42" t="str">
        <f>+Pharmacy!B37</f>
        <v>YAKIMA REGIONAL MEDICAL AND CARDIAC CENTER</v>
      </c>
      <c r="D42" s="6">
        <f>ROUND(+Pharmacy!H37,0)</f>
        <v>349770</v>
      </c>
      <c r="E42" s="6">
        <f>ROUND(+Pharmacy!V37,0)</f>
        <v>13168</v>
      </c>
      <c r="F42" s="7">
        <f t="shared" si="0"/>
        <v>26.56</v>
      </c>
      <c r="G42" s="6">
        <f>ROUND(+Pharmacy!H139,0)</f>
        <v>378651</v>
      </c>
      <c r="H42" s="6">
        <f>ROUND(+Pharmacy!V139,2)</f>
        <v>12871</v>
      </c>
      <c r="I42" s="7">
        <f t="shared" si="1"/>
        <v>29.42</v>
      </c>
      <c r="J42" s="7"/>
      <c r="K42" s="8">
        <f t="shared" si="2"/>
        <v>0.1077</v>
      </c>
    </row>
    <row r="43" spans="2:11" ht="12">
      <c r="B43">
        <f>+Pharmacy!A38</f>
        <v>104</v>
      </c>
      <c r="C43" t="str">
        <f>+Pharmacy!B38</f>
        <v>VALLEY GENERAL HOSPITAL</v>
      </c>
      <c r="D43" s="6">
        <f>ROUND(+Pharmacy!H38,0)</f>
        <v>135522</v>
      </c>
      <c r="E43" s="6">
        <f>ROUND(+Pharmacy!V38,0)</f>
        <v>5790</v>
      </c>
      <c r="F43" s="7">
        <f t="shared" si="0"/>
        <v>23.41</v>
      </c>
      <c r="G43" s="6">
        <f>ROUND(+Pharmacy!H140,0)</f>
        <v>137401</v>
      </c>
      <c r="H43" s="6">
        <f>ROUND(+Pharmacy!V140,2)</f>
        <v>5972</v>
      </c>
      <c r="I43" s="7">
        <f t="shared" si="1"/>
        <v>23.01</v>
      </c>
      <c r="J43" s="7"/>
      <c r="K43" s="8">
        <f t="shared" si="2"/>
        <v>-0.0171</v>
      </c>
    </row>
    <row r="44" spans="2:11" ht="12">
      <c r="B44">
        <f>+Pharmacy!A39</f>
        <v>106</v>
      </c>
      <c r="C44" t="str">
        <f>+Pharmacy!B39</f>
        <v>CASCADE VALLEY HOSPITAL</v>
      </c>
      <c r="D44" s="6">
        <f>ROUND(+Pharmacy!H39,0)</f>
        <v>117927</v>
      </c>
      <c r="E44" s="6">
        <f>ROUND(+Pharmacy!V39,0)</f>
        <v>4926</v>
      </c>
      <c r="F44" s="7">
        <f t="shared" si="0"/>
        <v>23.94</v>
      </c>
      <c r="G44" s="6">
        <f>ROUND(+Pharmacy!H141,0)</f>
        <v>123447</v>
      </c>
      <c r="H44" s="6">
        <f>ROUND(+Pharmacy!V141,2)</f>
        <v>4607</v>
      </c>
      <c r="I44" s="7">
        <f t="shared" si="1"/>
        <v>26.8</v>
      </c>
      <c r="J44" s="7"/>
      <c r="K44" s="8">
        <f t="shared" si="2"/>
        <v>0.1195</v>
      </c>
    </row>
    <row r="45" spans="2:11" ht="12">
      <c r="B45">
        <f>+Pharmacy!A40</f>
        <v>107</v>
      </c>
      <c r="C45" t="str">
        <f>+Pharmacy!B40</f>
        <v>NORTH VALLEY HOSPITAL</v>
      </c>
      <c r="D45" s="6">
        <f>ROUND(+Pharmacy!H40,0)</f>
        <v>7062</v>
      </c>
      <c r="E45" s="6">
        <f>ROUND(+Pharmacy!V40,0)</f>
        <v>2275</v>
      </c>
      <c r="F45" s="7">
        <f t="shared" si="0"/>
        <v>3.1</v>
      </c>
      <c r="G45" s="6">
        <f>ROUND(+Pharmacy!H142,0)</f>
        <v>18088</v>
      </c>
      <c r="H45" s="6">
        <f>ROUND(+Pharmacy!V142,2)</f>
        <v>2016</v>
      </c>
      <c r="I45" s="7">
        <f t="shared" si="1"/>
        <v>8.97</v>
      </c>
      <c r="J45" s="7"/>
      <c r="K45" s="8">
        <f t="shared" si="2"/>
        <v>1.8935</v>
      </c>
    </row>
    <row r="46" spans="2:11" ht="12">
      <c r="B46">
        <f>+Pharmacy!A41</f>
        <v>108</v>
      </c>
      <c r="C46" t="str">
        <f>+Pharmacy!B41</f>
        <v>TRI-STATE MEMORIAL HOSPITAL</v>
      </c>
      <c r="D46" s="6">
        <f>ROUND(+Pharmacy!H41,0)</f>
        <v>92775</v>
      </c>
      <c r="E46" s="6">
        <f>ROUND(+Pharmacy!V41,0)</f>
        <v>5384</v>
      </c>
      <c r="F46" s="7">
        <f t="shared" si="0"/>
        <v>17.23</v>
      </c>
      <c r="G46" s="6">
        <f>ROUND(+Pharmacy!H143,0)</f>
        <v>0</v>
      </c>
      <c r="H46" s="6">
        <f>ROUND(+Pharmacy!V143,2)</f>
        <v>0</v>
      </c>
      <c r="I46" s="7">
        <f t="shared" si="1"/>
      </c>
      <c r="J46" s="7"/>
      <c r="K46" s="8">
        <f t="shared" si="2"/>
      </c>
    </row>
    <row r="47" spans="2:11" ht="12">
      <c r="B47">
        <f>+Pharmacy!A42</f>
        <v>111</v>
      </c>
      <c r="C47" t="str">
        <f>+Pharmacy!B42</f>
        <v>EAST ADAMS RURAL HOSPITAL</v>
      </c>
      <c r="D47" s="6">
        <f>ROUND(+Pharmacy!H42,0)</f>
        <v>1723</v>
      </c>
      <c r="E47" s="6">
        <f>ROUND(+Pharmacy!V42,0)</f>
        <v>521</v>
      </c>
      <c r="F47" s="7">
        <f t="shared" si="0"/>
        <v>3.31</v>
      </c>
      <c r="G47" s="6">
        <f>ROUND(+Pharmacy!H144,0)</f>
        <v>1046</v>
      </c>
      <c r="H47" s="6">
        <f>ROUND(+Pharmacy!V144,2)</f>
        <v>588</v>
      </c>
      <c r="I47" s="7">
        <f t="shared" si="1"/>
        <v>1.78</v>
      </c>
      <c r="J47" s="7"/>
      <c r="K47" s="8">
        <f t="shared" si="2"/>
        <v>-0.4622</v>
      </c>
    </row>
    <row r="48" spans="2:11" ht="12">
      <c r="B48">
        <f>+Pharmacy!A43</f>
        <v>125</v>
      </c>
      <c r="C48" t="str">
        <f>+Pharmacy!B43</f>
        <v>OTHELLO COMMUNITY HOSPITAL</v>
      </c>
      <c r="D48" s="6">
        <f>ROUND(+Pharmacy!H43,0)</f>
        <v>12600</v>
      </c>
      <c r="E48" s="6">
        <f>ROUND(+Pharmacy!V43,0)</f>
        <v>1899</v>
      </c>
      <c r="F48" s="7">
        <f t="shared" si="0"/>
        <v>6.64</v>
      </c>
      <c r="G48" s="6">
        <f>ROUND(+Pharmacy!H145,0)</f>
        <v>13552</v>
      </c>
      <c r="H48" s="6">
        <f>ROUND(+Pharmacy!V145,2)</f>
        <v>1895</v>
      </c>
      <c r="I48" s="7">
        <f t="shared" si="1"/>
        <v>7.15</v>
      </c>
      <c r="J48" s="7"/>
      <c r="K48" s="8">
        <f t="shared" si="2"/>
        <v>0.0768</v>
      </c>
    </row>
    <row r="49" spans="2:11" ht="12">
      <c r="B49">
        <f>+Pharmacy!A44</f>
        <v>126</v>
      </c>
      <c r="C49" t="str">
        <f>+Pharmacy!B44</f>
        <v>HIGHLINE MEDICAL CENTER</v>
      </c>
      <c r="D49" s="6">
        <f>ROUND(+Pharmacy!H44,0)</f>
        <v>746975</v>
      </c>
      <c r="E49" s="6">
        <f>ROUND(+Pharmacy!V44,0)</f>
        <v>20908</v>
      </c>
      <c r="F49" s="7">
        <f t="shared" si="0"/>
        <v>35.73</v>
      </c>
      <c r="G49" s="6">
        <f>ROUND(+Pharmacy!H146,0)</f>
        <v>900034</v>
      </c>
      <c r="H49" s="6">
        <f>ROUND(+Pharmacy!V146,2)</f>
        <v>21534</v>
      </c>
      <c r="I49" s="7">
        <f t="shared" si="1"/>
        <v>41.8</v>
      </c>
      <c r="J49" s="7"/>
      <c r="K49" s="8">
        <f t="shared" si="2"/>
        <v>0.1699</v>
      </c>
    </row>
    <row r="50" spans="2:11" ht="12">
      <c r="B50">
        <f>+Pharmacy!A45</f>
        <v>128</v>
      </c>
      <c r="C50" t="str">
        <f>+Pharmacy!B45</f>
        <v>UNIVERSITY OF WASHINGTON MEDICAL CENTER</v>
      </c>
      <c r="D50" s="6">
        <f>ROUND(+Pharmacy!H45,0)</f>
        <v>3826963</v>
      </c>
      <c r="E50" s="6">
        <f>ROUND(+Pharmacy!V45,0)</f>
        <v>48016</v>
      </c>
      <c r="F50" s="7">
        <f t="shared" si="0"/>
        <v>79.7</v>
      </c>
      <c r="G50" s="6">
        <f>ROUND(+Pharmacy!H147,0)</f>
        <v>3757477</v>
      </c>
      <c r="H50" s="6">
        <f>ROUND(+Pharmacy!V147,2)</f>
        <v>48950</v>
      </c>
      <c r="I50" s="7">
        <f t="shared" si="1"/>
        <v>76.76</v>
      </c>
      <c r="J50" s="7"/>
      <c r="K50" s="8">
        <f t="shared" si="2"/>
        <v>-0.0369</v>
      </c>
    </row>
    <row r="51" spans="2:11" ht="12">
      <c r="B51">
        <f>+Pharmacy!A46</f>
        <v>129</v>
      </c>
      <c r="C51" t="str">
        <f>+Pharmacy!B46</f>
        <v>QUINCY VALLEY MEDICAL CENTER</v>
      </c>
      <c r="D51" s="6">
        <f>ROUND(+Pharmacy!H46,0)</f>
        <v>18274</v>
      </c>
      <c r="E51" s="6">
        <f>ROUND(+Pharmacy!V46,0)</f>
        <v>501</v>
      </c>
      <c r="F51" s="7">
        <f t="shared" si="0"/>
        <v>36.48</v>
      </c>
      <c r="G51" s="6">
        <f>ROUND(+Pharmacy!H148,0)</f>
        <v>1438</v>
      </c>
      <c r="H51" s="6">
        <f>ROUND(+Pharmacy!V148,2)</f>
        <v>591</v>
      </c>
      <c r="I51" s="7">
        <f t="shared" si="1"/>
        <v>2.43</v>
      </c>
      <c r="J51" s="7"/>
      <c r="K51" s="8">
        <f t="shared" si="2"/>
        <v>-0.9334</v>
      </c>
    </row>
    <row r="52" spans="2:11" ht="12">
      <c r="B52">
        <f>+Pharmacy!A47</f>
        <v>130</v>
      </c>
      <c r="C52" t="str">
        <f>+Pharmacy!B47</f>
        <v>NORTHWEST HOSPITAL &amp; MEDICAL CENTER</v>
      </c>
      <c r="D52" s="6">
        <f>ROUND(+Pharmacy!H47,0)</f>
        <v>482180</v>
      </c>
      <c r="E52" s="6">
        <f>ROUND(+Pharmacy!V47,0)</f>
        <v>23626</v>
      </c>
      <c r="F52" s="7">
        <f t="shared" si="0"/>
        <v>20.41</v>
      </c>
      <c r="G52" s="6">
        <f>ROUND(+Pharmacy!H149,0)</f>
        <v>727445</v>
      </c>
      <c r="H52" s="6">
        <f>ROUND(+Pharmacy!V149,2)</f>
        <v>24107</v>
      </c>
      <c r="I52" s="7">
        <f t="shared" si="1"/>
        <v>30.18</v>
      </c>
      <c r="J52" s="7"/>
      <c r="K52" s="8">
        <f t="shared" si="2"/>
        <v>0.4787</v>
      </c>
    </row>
    <row r="53" spans="2:11" ht="12">
      <c r="B53">
        <f>+Pharmacy!A48</f>
        <v>131</v>
      </c>
      <c r="C53" t="str">
        <f>+Pharmacy!B48</f>
        <v>OVERLAKE HOSPITAL MEDICAL CENTER</v>
      </c>
      <c r="D53" s="6">
        <f>ROUND(+Pharmacy!H48,0)</f>
        <v>771284</v>
      </c>
      <c r="E53" s="6">
        <f>ROUND(+Pharmacy!V48,0)</f>
        <v>36964</v>
      </c>
      <c r="F53" s="7">
        <f t="shared" si="0"/>
        <v>20.87</v>
      </c>
      <c r="G53" s="6">
        <f>ROUND(+Pharmacy!H150,0)</f>
        <v>919708</v>
      </c>
      <c r="H53" s="6">
        <f>ROUND(+Pharmacy!V150,2)</f>
        <v>40193</v>
      </c>
      <c r="I53" s="7">
        <f t="shared" si="1"/>
        <v>22.88</v>
      </c>
      <c r="J53" s="7"/>
      <c r="K53" s="8">
        <f t="shared" si="2"/>
        <v>0.0963</v>
      </c>
    </row>
    <row r="54" spans="2:11" ht="12">
      <c r="B54">
        <f>+Pharmacy!A49</f>
        <v>132</v>
      </c>
      <c r="C54" t="str">
        <f>+Pharmacy!B49</f>
        <v>SAINT CLARE HOSPITAL</v>
      </c>
      <c r="D54" s="6">
        <f>ROUND(+Pharmacy!H49,0)</f>
        <v>440917</v>
      </c>
      <c r="E54" s="6">
        <f>ROUND(+Pharmacy!V49,0)</f>
        <v>11965</v>
      </c>
      <c r="F54" s="7">
        <f t="shared" si="0"/>
        <v>36.85</v>
      </c>
      <c r="G54" s="6">
        <f>ROUND(+Pharmacy!H151,0)</f>
        <v>496337</v>
      </c>
      <c r="H54" s="6">
        <f>ROUND(+Pharmacy!V151,2)</f>
        <v>12684</v>
      </c>
      <c r="I54" s="7">
        <f t="shared" si="1"/>
        <v>39.13</v>
      </c>
      <c r="J54" s="7"/>
      <c r="K54" s="8">
        <f t="shared" si="2"/>
        <v>0.0619</v>
      </c>
    </row>
    <row r="55" spans="2:11" ht="12">
      <c r="B55">
        <f>+Pharmacy!A50</f>
        <v>134</v>
      </c>
      <c r="C55" t="str">
        <f>+Pharmacy!B50</f>
        <v>ISLAND HOSPITAL</v>
      </c>
      <c r="D55" s="6">
        <f>ROUND(+Pharmacy!H50,0)</f>
        <v>133382</v>
      </c>
      <c r="E55" s="6">
        <f>ROUND(+Pharmacy!V50,0)</f>
        <v>7752</v>
      </c>
      <c r="F55" s="7">
        <f t="shared" si="0"/>
        <v>17.21</v>
      </c>
      <c r="G55" s="6">
        <f>ROUND(+Pharmacy!H152,0)</f>
        <v>119381</v>
      </c>
      <c r="H55" s="6">
        <f>ROUND(+Pharmacy!V152,2)</f>
        <v>8079</v>
      </c>
      <c r="I55" s="7">
        <f t="shared" si="1"/>
        <v>14.78</v>
      </c>
      <c r="J55" s="7"/>
      <c r="K55" s="8">
        <f t="shared" si="2"/>
        <v>-0.1412</v>
      </c>
    </row>
    <row r="56" spans="2:11" ht="12">
      <c r="B56">
        <f>+Pharmacy!A51</f>
        <v>137</v>
      </c>
      <c r="C56" t="str">
        <f>+Pharmacy!B51</f>
        <v>LINCOLN HOSPITAL</v>
      </c>
      <c r="D56" s="6">
        <f>ROUND(+Pharmacy!H51,0)</f>
        <v>32596</v>
      </c>
      <c r="E56" s="6">
        <f>ROUND(+Pharmacy!V51,0)</f>
        <v>289</v>
      </c>
      <c r="F56" s="7">
        <f t="shared" si="0"/>
        <v>112.79</v>
      </c>
      <c r="G56" s="6">
        <f>ROUND(+Pharmacy!H153,0)</f>
        <v>24791</v>
      </c>
      <c r="H56" s="6">
        <f>ROUND(+Pharmacy!V153,2)</f>
        <v>1252</v>
      </c>
      <c r="I56" s="7">
        <f t="shared" si="1"/>
        <v>19.8</v>
      </c>
      <c r="J56" s="7"/>
      <c r="K56" s="8">
        <f t="shared" si="2"/>
        <v>-0.8245</v>
      </c>
    </row>
    <row r="57" spans="2:11" ht="12">
      <c r="B57">
        <f>+Pharmacy!A52</f>
        <v>138</v>
      </c>
      <c r="C57" t="str">
        <f>+Pharmacy!B52</f>
        <v>SWEDISH EDMONDS</v>
      </c>
      <c r="D57" s="6">
        <f>ROUND(+Pharmacy!H52,0)</f>
        <v>353248</v>
      </c>
      <c r="E57" s="6">
        <f>ROUND(+Pharmacy!V52,0)</f>
        <v>15861</v>
      </c>
      <c r="F57" s="7">
        <f t="shared" si="0"/>
        <v>22.27</v>
      </c>
      <c r="G57" s="6">
        <f>ROUND(+Pharmacy!H154,0)</f>
        <v>412198</v>
      </c>
      <c r="H57" s="6">
        <f>ROUND(+Pharmacy!V154,2)</f>
        <v>15975</v>
      </c>
      <c r="I57" s="7">
        <f t="shared" si="1"/>
        <v>25.8</v>
      </c>
      <c r="J57" s="7"/>
      <c r="K57" s="8">
        <f t="shared" si="2"/>
        <v>0.1585</v>
      </c>
    </row>
    <row r="58" spans="2:11" ht="12">
      <c r="B58">
        <f>+Pharmacy!A53</f>
        <v>139</v>
      </c>
      <c r="C58" t="str">
        <f>+Pharmacy!B53</f>
        <v>PROVIDENCE HOLY FAMILY HOSPITAL</v>
      </c>
      <c r="D58" s="6">
        <f>ROUND(+Pharmacy!H53,0)</f>
        <v>537525</v>
      </c>
      <c r="E58" s="6">
        <f>ROUND(+Pharmacy!V53,0)</f>
        <v>21255</v>
      </c>
      <c r="F58" s="7">
        <f t="shared" si="0"/>
        <v>25.29</v>
      </c>
      <c r="G58" s="6">
        <f>ROUND(+Pharmacy!H155,0)</f>
        <v>602122</v>
      </c>
      <c r="H58" s="6">
        <f>ROUND(+Pharmacy!V155,2)</f>
        <v>22355</v>
      </c>
      <c r="I58" s="7">
        <f t="shared" si="1"/>
        <v>26.93</v>
      </c>
      <c r="J58" s="7"/>
      <c r="K58" s="8">
        <f t="shared" si="2"/>
        <v>0.0648</v>
      </c>
    </row>
    <row r="59" spans="2:11" ht="12">
      <c r="B59">
        <f>+Pharmacy!A54</f>
        <v>140</v>
      </c>
      <c r="C59" t="str">
        <f>+Pharmacy!B54</f>
        <v>KITTITAS VALLEY HOSPITAL</v>
      </c>
      <c r="D59" s="6">
        <f>ROUND(+Pharmacy!H54,0)</f>
        <v>113844</v>
      </c>
      <c r="E59" s="6">
        <f>ROUND(+Pharmacy!V54,0)</f>
        <v>4055</v>
      </c>
      <c r="F59" s="7">
        <f t="shared" si="0"/>
        <v>28.07</v>
      </c>
      <c r="G59" s="6">
        <f>ROUND(+Pharmacy!H156,0)</f>
        <v>123363</v>
      </c>
      <c r="H59" s="6">
        <f>ROUND(+Pharmacy!V156,2)</f>
        <v>4400</v>
      </c>
      <c r="I59" s="7">
        <f t="shared" si="1"/>
        <v>28.04</v>
      </c>
      <c r="J59" s="7"/>
      <c r="K59" s="8">
        <f t="shared" si="2"/>
        <v>-0.0011</v>
      </c>
    </row>
    <row r="60" spans="2:11" ht="12">
      <c r="B60">
        <f>+Pharmacy!A55</f>
        <v>141</v>
      </c>
      <c r="C60" t="str">
        <f>+Pharmacy!B55</f>
        <v>DAYTON GENERAL HOSPITAL</v>
      </c>
      <c r="D60" s="6">
        <f>ROUND(+Pharmacy!H55,0)</f>
        <v>0</v>
      </c>
      <c r="E60" s="6">
        <f>ROUND(+Pharmacy!V55,0)</f>
        <v>494</v>
      </c>
      <c r="F60" s="7">
        <f t="shared" si="0"/>
      </c>
      <c r="G60" s="6">
        <f>ROUND(+Pharmacy!H157,0)</f>
        <v>0</v>
      </c>
      <c r="H60" s="6">
        <f>ROUND(+Pharmacy!V157,2)</f>
        <v>0</v>
      </c>
      <c r="I60" s="7">
        <f t="shared" si="1"/>
      </c>
      <c r="J60" s="7"/>
      <c r="K60" s="8">
        <f t="shared" si="2"/>
      </c>
    </row>
    <row r="61" spans="2:11" ht="12">
      <c r="B61">
        <f>+Pharmacy!A56</f>
        <v>142</v>
      </c>
      <c r="C61" t="str">
        <f>+Pharmacy!B56</f>
        <v>HARRISON MEDICAL CENTER</v>
      </c>
      <c r="D61" s="6">
        <f>ROUND(+Pharmacy!H56,0)</f>
        <v>979052</v>
      </c>
      <c r="E61" s="6">
        <f>ROUND(+Pharmacy!V56,0)</f>
        <v>28659</v>
      </c>
      <c r="F61" s="7">
        <f t="shared" si="0"/>
        <v>34.16</v>
      </c>
      <c r="G61" s="6">
        <f>ROUND(+Pharmacy!H158,0)</f>
        <v>1087627</v>
      </c>
      <c r="H61" s="6">
        <f>ROUND(+Pharmacy!V158,2)</f>
        <v>28694</v>
      </c>
      <c r="I61" s="7">
        <f t="shared" si="1"/>
        <v>37.9</v>
      </c>
      <c r="J61" s="7"/>
      <c r="K61" s="8">
        <f t="shared" si="2"/>
        <v>0.1095</v>
      </c>
    </row>
    <row r="62" spans="2:11" ht="12">
      <c r="B62">
        <f>+Pharmacy!A57</f>
        <v>145</v>
      </c>
      <c r="C62" t="str">
        <f>+Pharmacy!B57</f>
        <v>PEACEHEALTH SAINT JOSEPH HOSPITAL</v>
      </c>
      <c r="D62" s="6">
        <f>ROUND(+Pharmacy!H57,0)</f>
        <v>1061393</v>
      </c>
      <c r="E62" s="6">
        <f>ROUND(+Pharmacy!V57,0)</f>
        <v>30005</v>
      </c>
      <c r="F62" s="7">
        <f t="shared" si="0"/>
        <v>35.37</v>
      </c>
      <c r="G62" s="6">
        <f>ROUND(+Pharmacy!H159,0)</f>
        <v>1145306</v>
      </c>
      <c r="H62" s="6">
        <f>ROUND(+Pharmacy!V159,2)</f>
        <v>32043</v>
      </c>
      <c r="I62" s="7">
        <f t="shared" si="1"/>
        <v>35.74</v>
      </c>
      <c r="J62" s="7"/>
      <c r="K62" s="8">
        <f t="shared" si="2"/>
        <v>0.0105</v>
      </c>
    </row>
    <row r="63" spans="2:11" ht="12">
      <c r="B63">
        <f>+Pharmacy!A58</f>
        <v>147</v>
      </c>
      <c r="C63" t="str">
        <f>+Pharmacy!B58</f>
        <v>MID VALLEY HOSPITAL</v>
      </c>
      <c r="D63" s="6">
        <f>ROUND(+Pharmacy!H58,0)</f>
        <v>47060</v>
      </c>
      <c r="E63" s="6">
        <f>ROUND(+Pharmacy!V58,0)</f>
        <v>3063</v>
      </c>
      <c r="F63" s="7">
        <f t="shared" si="0"/>
        <v>15.36</v>
      </c>
      <c r="G63" s="6">
        <f>ROUND(+Pharmacy!H160,0)</f>
        <v>53652</v>
      </c>
      <c r="H63" s="6">
        <f>ROUND(+Pharmacy!V160,2)</f>
        <v>3023</v>
      </c>
      <c r="I63" s="7">
        <f t="shared" si="1"/>
        <v>17.75</v>
      </c>
      <c r="J63" s="7"/>
      <c r="K63" s="8">
        <f t="shared" si="2"/>
        <v>0.1556</v>
      </c>
    </row>
    <row r="64" spans="2:11" ht="12">
      <c r="B64">
        <f>+Pharmacy!A59</f>
        <v>148</v>
      </c>
      <c r="C64" t="str">
        <f>+Pharmacy!B59</f>
        <v>KINDRED HOSPITAL - SEATTLE</v>
      </c>
      <c r="D64" s="6">
        <f>ROUND(+Pharmacy!H59,0)</f>
        <v>0</v>
      </c>
      <c r="E64" s="6">
        <f>ROUND(+Pharmacy!V59,0)</f>
        <v>897</v>
      </c>
      <c r="F64" s="7">
        <f t="shared" si="0"/>
      </c>
      <c r="G64" s="6">
        <f>ROUND(+Pharmacy!H161,0)</f>
        <v>0</v>
      </c>
      <c r="H64" s="6">
        <f>ROUND(+Pharmacy!V161,2)</f>
        <v>937</v>
      </c>
      <c r="I64" s="7">
        <f t="shared" si="1"/>
      </c>
      <c r="J64" s="7"/>
      <c r="K64" s="8">
        <f t="shared" si="2"/>
      </c>
    </row>
    <row r="65" spans="2:11" ht="12">
      <c r="B65">
        <f>+Pharmacy!A60</f>
        <v>150</v>
      </c>
      <c r="C65" t="str">
        <f>+Pharmacy!B60</f>
        <v>COULEE COMMUNITY HOSPITAL</v>
      </c>
      <c r="D65" s="6">
        <f>ROUND(+Pharmacy!H60,0)</f>
        <v>24227</v>
      </c>
      <c r="E65" s="6">
        <f>ROUND(+Pharmacy!V60,0)</f>
        <v>1330</v>
      </c>
      <c r="F65" s="7">
        <f t="shared" si="0"/>
        <v>18.22</v>
      </c>
      <c r="G65" s="6">
        <f>ROUND(+Pharmacy!H162,0)</f>
        <v>23520</v>
      </c>
      <c r="H65" s="6">
        <f>ROUND(+Pharmacy!V162,2)</f>
        <v>2219</v>
      </c>
      <c r="I65" s="7">
        <f t="shared" si="1"/>
        <v>10.6</v>
      </c>
      <c r="J65" s="7"/>
      <c r="K65" s="8">
        <f t="shared" si="2"/>
        <v>-0.4182</v>
      </c>
    </row>
    <row r="66" spans="2:11" ht="12">
      <c r="B66">
        <f>+Pharmacy!A61</f>
        <v>152</v>
      </c>
      <c r="C66" t="str">
        <f>+Pharmacy!B61</f>
        <v>MASON GENERAL HOSPITAL</v>
      </c>
      <c r="D66" s="6">
        <f>ROUND(+Pharmacy!H61,0)</f>
        <v>203758</v>
      </c>
      <c r="E66" s="6">
        <f>ROUND(+Pharmacy!V61,0)</f>
        <v>4449</v>
      </c>
      <c r="F66" s="7">
        <f t="shared" si="0"/>
        <v>45.8</v>
      </c>
      <c r="G66" s="6">
        <f>ROUND(+Pharmacy!H163,0)</f>
        <v>198700</v>
      </c>
      <c r="H66" s="6">
        <f>ROUND(+Pharmacy!V163,2)</f>
        <v>4267</v>
      </c>
      <c r="I66" s="7">
        <f t="shared" si="1"/>
        <v>46.57</v>
      </c>
      <c r="J66" s="7"/>
      <c r="K66" s="8">
        <f t="shared" si="2"/>
        <v>0.0168</v>
      </c>
    </row>
    <row r="67" spans="2:11" ht="12">
      <c r="B67">
        <f>+Pharmacy!A62</f>
        <v>153</v>
      </c>
      <c r="C67" t="str">
        <f>+Pharmacy!B62</f>
        <v>WHITMAN HOSPITAL AND MEDICAL CENTER</v>
      </c>
      <c r="D67" s="6">
        <f>ROUND(+Pharmacy!H62,0)</f>
        <v>24451</v>
      </c>
      <c r="E67" s="6">
        <f>ROUND(+Pharmacy!V62,0)</f>
        <v>1717</v>
      </c>
      <c r="F67" s="7">
        <f t="shared" si="0"/>
        <v>14.24</v>
      </c>
      <c r="G67" s="6">
        <f>ROUND(+Pharmacy!H164,0)</f>
        <v>31175</v>
      </c>
      <c r="H67" s="6">
        <f>ROUND(+Pharmacy!V164,2)</f>
        <v>1813</v>
      </c>
      <c r="I67" s="7">
        <f t="shared" si="1"/>
        <v>17.2</v>
      </c>
      <c r="J67" s="7"/>
      <c r="K67" s="8">
        <f t="shared" si="2"/>
        <v>0.2079</v>
      </c>
    </row>
    <row r="68" spans="2:11" ht="12">
      <c r="B68">
        <f>+Pharmacy!A63</f>
        <v>155</v>
      </c>
      <c r="C68" t="str">
        <f>+Pharmacy!B63</f>
        <v>VALLEY MEDICAL CENTER</v>
      </c>
      <c r="D68" s="6">
        <f>ROUND(+Pharmacy!H63,0)</f>
        <v>916595</v>
      </c>
      <c r="E68" s="6">
        <f>ROUND(+Pharmacy!V63,0)</f>
        <v>34477</v>
      </c>
      <c r="F68" s="7">
        <f t="shared" si="0"/>
        <v>26.59</v>
      </c>
      <c r="G68" s="6">
        <f>ROUND(+Pharmacy!H165,0)</f>
        <v>1011092</v>
      </c>
      <c r="H68" s="6">
        <f>ROUND(+Pharmacy!V165,2)</f>
        <v>34729</v>
      </c>
      <c r="I68" s="7">
        <f t="shared" si="1"/>
        <v>29.11</v>
      </c>
      <c r="J68" s="7"/>
      <c r="K68" s="8">
        <f t="shared" si="2"/>
        <v>0.0948</v>
      </c>
    </row>
    <row r="69" spans="2:11" ht="12">
      <c r="B69">
        <f>+Pharmacy!A64</f>
        <v>156</v>
      </c>
      <c r="C69" t="str">
        <f>+Pharmacy!B64</f>
        <v>WHIDBEY GENERAL HOSPITAL</v>
      </c>
      <c r="D69" s="6">
        <f>ROUND(+Pharmacy!H64,0)</f>
        <v>138997</v>
      </c>
      <c r="E69" s="6">
        <f>ROUND(+Pharmacy!V64,0)</f>
        <v>7230</v>
      </c>
      <c r="F69" s="7">
        <f t="shared" si="0"/>
        <v>19.23</v>
      </c>
      <c r="G69" s="6">
        <f>ROUND(+Pharmacy!H166,0)</f>
        <v>147812</v>
      </c>
      <c r="H69" s="6">
        <f>ROUND(+Pharmacy!V166,2)</f>
        <v>6463</v>
      </c>
      <c r="I69" s="7">
        <f t="shared" si="1"/>
        <v>22.87</v>
      </c>
      <c r="J69" s="7"/>
      <c r="K69" s="8">
        <f t="shared" si="2"/>
        <v>0.1893</v>
      </c>
    </row>
    <row r="70" spans="2:11" ht="12">
      <c r="B70">
        <f>+Pharmacy!A65</f>
        <v>157</v>
      </c>
      <c r="C70" t="str">
        <f>+Pharmacy!B65</f>
        <v>SAINT LUKES REHABILIATION INSTITUTE</v>
      </c>
      <c r="D70" s="6">
        <f>ROUND(+Pharmacy!H65,0)</f>
        <v>109873</v>
      </c>
      <c r="E70" s="6">
        <f>ROUND(+Pharmacy!V65,0)</f>
        <v>2799</v>
      </c>
      <c r="F70" s="7">
        <f t="shared" si="0"/>
        <v>39.25</v>
      </c>
      <c r="G70" s="6">
        <f>ROUND(+Pharmacy!H167,0)</f>
        <v>136099</v>
      </c>
      <c r="H70" s="6">
        <f>ROUND(+Pharmacy!V167,2)</f>
        <v>2947</v>
      </c>
      <c r="I70" s="7">
        <f t="shared" si="1"/>
        <v>46.18</v>
      </c>
      <c r="J70" s="7"/>
      <c r="K70" s="8">
        <f t="shared" si="2"/>
        <v>0.1766</v>
      </c>
    </row>
    <row r="71" spans="2:11" ht="12">
      <c r="B71">
        <f>+Pharmacy!A66</f>
        <v>158</v>
      </c>
      <c r="C71" t="str">
        <f>+Pharmacy!B66</f>
        <v>CASCADE MEDICAL CENTER</v>
      </c>
      <c r="D71" s="6">
        <f>ROUND(+Pharmacy!H66,0)</f>
        <v>0</v>
      </c>
      <c r="E71" s="6">
        <f>ROUND(+Pharmacy!V66,0)</f>
        <v>1358</v>
      </c>
      <c r="F71" s="7">
        <f t="shared" si="0"/>
      </c>
      <c r="G71" s="6">
        <f>ROUND(+Pharmacy!H168,0)</f>
        <v>8038</v>
      </c>
      <c r="H71" s="6">
        <f>ROUND(+Pharmacy!V168,2)</f>
        <v>614</v>
      </c>
      <c r="I71" s="7">
        <f t="shared" si="1"/>
        <v>13.09</v>
      </c>
      <c r="J71" s="7"/>
      <c r="K71" s="8">
        <f t="shared" si="2"/>
      </c>
    </row>
    <row r="72" spans="2:11" ht="12">
      <c r="B72">
        <f>+Pharmacy!A67</f>
        <v>159</v>
      </c>
      <c r="C72" t="str">
        <f>+Pharmacy!B67</f>
        <v>PROVIDENCE SAINT PETER HOSPITAL</v>
      </c>
      <c r="D72" s="6">
        <f>ROUND(+Pharmacy!H67,0)</f>
        <v>1251942</v>
      </c>
      <c r="E72" s="6">
        <f>ROUND(+Pharmacy!V67,0)</f>
        <v>33572</v>
      </c>
      <c r="F72" s="7">
        <f t="shared" si="0"/>
        <v>37.29</v>
      </c>
      <c r="G72" s="6">
        <f>ROUND(+Pharmacy!H169,0)</f>
        <v>1251087</v>
      </c>
      <c r="H72" s="6">
        <f>ROUND(+Pharmacy!V169,2)</f>
        <v>34768</v>
      </c>
      <c r="I72" s="7">
        <f t="shared" si="1"/>
        <v>35.98</v>
      </c>
      <c r="J72" s="7"/>
      <c r="K72" s="8">
        <f t="shared" si="2"/>
        <v>-0.0351</v>
      </c>
    </row>
    <row r="73" spans="2:11" ht="12">
      <c r="B73">
        <f>+Pharmacy!A68</f>
        <v>161</v>
      </c>
      <c r="C73" t="str">
        <f>+Pharmacy!B68</f>
        <v>KADLEC REGIONAL MEDICAL CENTER</v>
      </c>
      <c r="D73" s="6">
        <f>ROUND(+Pharmacy!H68,0)</f>
        <v>487661</v>
      </c>
      <c r="E73" s="6">
        <f>ROUND(+Pharmacy!V68,0)</f>
        <v>27113</v>
      </c>
      <c r="F73" s="7">
        <f t="shared" si="0"/>
        <v>17.99</v>
      </c>
      <c r="G73" s="6">
        <f>ROUND(+Pharmacy!H170,0)</f>
        <v>610840</v>
      </c>
      <c r="H73" s="6">
        <f>ROUND(+Pharmacy!V170,2)</f>
        <v>28692</v>
      </c>
      <c r="I73" s="7">
        <f t="shared" si="1"/>
        <v>21.29</v>
      </c>
      <c r="J73" s="7"/>
      <c r="K73" s="8">
        <f t="shared" si="2"/>
        <v>0.1834</v>
      </c>
    </row>
    <row r="74" spans="2:11" ht="12">
      <c r="B74">
        <f>+Pharmacy!A69</f>
        <v>162</v>
      </c>
      <c r="C74" t="str">
        <f>+Pharmacy!B69</f>
        <v>PROVIDENCE SACRED HEART MEDICAL CENTER</v>
      </c>
      <c r="D74" s="6">
        <f>ROUND(+Pharmacy!H69,0)</f>
        <v>2327689</v>
      </c>
      <c r="E74" s="6">
        <f>ROUND(+Pharmacy!V69,0)</f>
        <v>59724</v>
      </c>
      <c r="F74" s="7">
        <f t="shared" si="0"/>
        <v>38.97</v>
      </c>
      <c r="G74" s="6">
        <f>ROUND(+Pharmacy!H171,0)</f>
        <v>2737461</v>
      </c>
      <c r="H74" s="6">
        <f>ROUND(+Pharmacy!V171,2)</f>
        <v>64334</v>
      </c>
      <c r="I74" s="7">
        <f t="shared" si="1"/>
        <v>42.55</v>
      </c>
      <c r="J74" s="7"/>
      <c r="K74" s="8">
        <f t="shared" si="2"/>
        <v>0.0919</v>
      </c>
    </row>
    <row r="75" spans="2:11" ht="12">
      <c r="B75">
        <f>+Pharmacy!A70</f>
        <v>164</v>
      </c>
      <c r="C75" t="str">
        <f>+Pharmacy!B70</f>
        <v>EVERGREEN HOSPITAL MEDICAL CENTER</v>
      </c>
      <c r="D75" s="6">
        <f>ROUND(+Pharmacy!H70,0)</f>
        <v>819642</v>
      </c>
      <c r="E75" s="6">
        <f>ROUND(+Pharmacy!V70,0)</f>
        <v>31048</v>
      </c>
      <c r="F75" s="7">
        <f aca="true" t="shared" si="3" ref="F75:F106">IF(D75=0,"",IF(E75=0,"",ROUND(D75/E75,2)))</f>
        <v>26.4</v>
      </c>
      <c r="G75" s="6">
        <f>ROUND(+Pharmacy!H172,0)</f>
        <v>856852</v>
      </c>
      <c r="H75" s="6">
        <f>ROUND(+Pharmacy!V172,2)</f>
        <v>31549</v>
      </c>
      <c r="I75" s="7">
        <f aca="true" t="shared" si="4" ref="I75:I106">IF(G75=0,"",IF(H75=0,"",ROUND(G75/H75,2)))</f>
        <v>27.16</v>
      </c>
      <c r="J75" s="7"/>
      <c r="K75" s="8">
        <f aca="true" t="shared" si="5" ref="K75:K106">IF(D75=0,"",IF(E75=0,"",IF(G75=0,"",IF(H75=0,"",ROUND(I75/F75-1,4)))))</f>
        <v>0.0288</v>
      </c>
    </row>
    <row r="76" spans="2:11" ht="12">
      <c r="B76">
        <f>+Pharmacy!A71</f>
        <v>165</v>
      </c>
      <c r="C76" t="str">
        <f>+Pharmacy!B71</f>
        <v>LAKE CHELAN COMMUNITY HOSPITAL</v>
      </c>
      <c r="D76" s="6">
        <f>ROUND(+Pharmacy!H71,0)</f>
        <v>24276</v>
      </c>
      <c r="E76" s="6">
        <f>ROUND(+Pharmacy!V71,0)</f>
        <v>1459</v>
      </c>
      <c r="F76" s="7">
        <f t="shared" si="3"/>
        <v>16.64</v>
      </c>
      <c r="G76" s="6">
        <f>ROUND(+Pharmacy!H173,0)</f>
        <v>35581</v>
      </c>
      <c r="H76" s="6">
        <f>ROUND(+Pharmacy!V173,2)</f>
        <v>1701</v>
      </c>
      <c r="I76" s="7">
        <f t="shared" si="4"/>
        <v>20.92</v>
      </c>
      <c r="J76" s="7"/>
      <c r="K76" s="8">
        <f t="shared" si="5"/>
        <v>0.2572</v>
      </c>
    </row>
    <row r="77" spans="2:11" ht="12">
      <c r="B77">
        <f>+Pharmacy!A72</f>
        <v>167</v>
      </c>
      <c r="C77" t="str">
        <f>+Pharmacy!B72</f>
        <v>FERRY COUNTY MEMORIAL HOSPITAL</v>
      </c>
      <c r="D77" s="6">
        <f>ROUND(+Pharmacy!H72,0)</f>
        <v>1696</v>
      </c>
      <c r="E77" s="6">
        <f>ROUND(+Pharmacy!V72,0)</f>
        <v>560</v>
      </c>
      <c r="F77" s="7">
        <f t="shared" si="3"/>
        <v>3.03</v>
      </c>
      <c r="G77" s="6">
        <f>ROUND(+Pharmacy!H174,0)</f>
        <v>775</v>
      </c>
      <c r="H77" s="6">
        <f>ROUND(+Pharmacy!V174,2)</f>
        <v>595</v>
      </c>
      <c r="I77" s="7">
        <f t="shared" si="4"/>
        <v>1.3</v>
      </c>
      <c r="J77" s="7"/>
      <c r="K77" s="8">
        <f t="shared" si="5"/>
        <v>-0.571</v>
      </c>
    </row>
    <row r="78" spans="2:11" ht="12">
      <c r="B78">
        <f>+Pharmacy!A73</f>
        <v>168</v>
      </c>
      <c r="C78" t="str">
        <f>+Pharmacy!B73</f>
        <v>CENTRAL WASHINGTON HOSPITAL</v>
      </c>
      <c r="D78" s="6">
        <f>ROUND(+Pharmacy!H73,0)</f>
        <v>628650</v>
      </c>
      <c r="E78" s="6">
        <f>ROUND(+Pharmacy!V73,0)</f>
        <v>18831</v>
      </c>
      <c r="F78" s="7">
        <f t="shared" si="3"/>
        <v>33.38</v>
      </c>
      <c r="G78" s="6">
        <f>ROUND(+Pharmacy!H175,0)</f>
        <v>635858</v>
      </c>
      <c r="H78" s="6">
        <f>ROUND(+Pharmacy!V175,2)</f>
        <v>17915</v>
      </c>
      <c r="I78" s="7">
        <f t="shared" si="4"/>
        <v>35.49</v>
      </c>
      <c r="J78" s="7"/>
      <c r="K78" s="8">
        <f t="shared" si="5"/>
        <v>0.0632</v>
      </c>
    </row>
    <row r="79" spans="2:11" ht="12">
      <c r="B79">
        <f>+Pharmacy!A74</f>
        <v>169</v>
      </c>
      <c r="C79" t="str">
        <f>+Pharmacy!B74</f>
        <v>GROUP HEALTH EASTSIDE</v>
      </c>
      <c r="D79" s="6">
        <f>ROUND(+Pharmacy!H74,0)</f>
        <v>27171</v>
      </c>
      <c r="E79" s="6">
        <f>ROUND(+Pharmacy!V74,0)</f>
        <v>1590</v>
      </c>
      <c r="F79" s="7">
        <f t="shared" si="3"/>
        <v>17.09</v>
      </c>
      <c r="G79" s="6">
        <f>ROUND(+Pharmacy!H176,0)</f>
        <v>0</v>
      </c>
      <c r="H79" s="6">
        <f>ROUND(+Pharmacy!V176,2)</f>
        <v>0</v>
      </c>
      <c r="I79" s="7">
        <f t="shared" si="4"/>
      </c>
      <c r="J79" s="7"/>
      <c r="K79" s="8">
        <f t="shared" si="5"/>
      </c>
    </row>
    <row r="80" spans="2:11" ht="12">
      <c r="B80">
        <f>+Pharmacy!A75</f>
        <v>170</v>
      </c>
      <c r="C80" t="str">
        <f>+Pharmacy!B75</f>
        <v>SOUTHWEST WASHINGTON MEDICAL CENTER</v>
      </c>
      <c r="D80" s="6">
        <f>ROUND(+Pharmacy!H75,0)</f>
        <v>1519596</v>
      </c>
      <c r="E80" s="6">
        <f>ROUND(+Pharmacy!V75,0)</f>
        <v>44834</v>
      </c>
      <c r="F80" s="7">
        <f t="shared" si="3"/>
        <v>33.89</v>
      </c>
      <c r="G80" s="6">
        <f>ROUND(+Pharmacy!H177,0)</f>
        <v>1835390</v>
      </c>
      <c r="H80" s="6">
        <f>ROUND(+Pharmacy!V177,2)</f>
        <v>49418</v>
      </c>
      <c r="I80" s="7">
        <f t="shared" si="4"/>
        <v>37.14</v>
      </c>
      <c r="J80" s="7"/>
      <c r="K80" s="8">
        <f t="shared" si="5"/>
        <v>0.0959</v>
      </c>
    </row>
    <row r="81" spans="2:11" ht="12">
      <c r="B81">
        <f>+Pharmacy!A76</f>
        <v>172</v>
      </c>
      <c r="C81" t="str">
        <f>+Pharmacy!B76</f>
        <v>PULLMAN REGIONAL HOSPITAL</v>
      </c>
      <c r="D81" s="6">
        <f>ROUND(+Pharmacy!H76,0)</f>
        <v>124846</v>
      </c>
      <c r="E81" s="6">
        <f>ROUND(+Pharmacy!V76,0)</f>
        <v>3616</v>
      </c>
      <c r="F81" s="7">
        <f t="shared" si="3"/>
        <v>34.53</v>
      </c>
      <c r="G81" s="6">
        <f>ROUND(+Pharmacy!H178,0)</f>
        <v>132658</v>
      </c>
      <c r="H81" s="6">
        <f>ROUND(+Pharmacy!V178,2)</f>
        <v>3480</v>
      </c>
      <c r="I81" s="7">
        <f t="shared" si="4"/>
        <v>38.12</v>
      </c>
      <c r="J81" s="7"/>
      <c r="K81" s="8">
        <f t="shared" si="5"/>
        <v>0.104</v>
      </c>
    </row>
    <row r="82" spans="2:11" ht="12">
      <c r="B82">
        <f>+Pharmacy!A77</f>
        <v>173</v>
      </c>
      <c r="C82" t="str">
        <f>+Pharmacy!B77</f>
        <v>MORTON GENERAL HOSPITAL</v>
      </c>
      <c r="D82" s="6">
        <f>ROUND(+Pharmacy!H77,0)</f>
        <v>30255</v>
      </c>
      <c r="E82" s="6">
        <f>ROUND(+Pharmacy!V77,0)</f>
        <v>1442</v>
      </c>
      <c r="F82" s="7">
        <f t="shared" si="3"/>
        <v>20.98</v>
      </c>
      <c r="G82" s="6">
        <f>ROUND(+Pharmacy!H179,0)</f>
        <v>27952</v>
      </c>
      <c r="H82" s="6">
        <f>ROUND(+Pharmacy!V179,2)</f>
        <v>1566</v>
      </c>
      <c r="I82" s="7">
        <f t="shared" si="4"/>
        <v>17.85</v>
      </c>
      <c r="J82" s="7"/>
      <c r="K82" s="8">
        <f t="shared" si="5"/>
        <v>-0.1492</v>
      </c>
    </row>
    <row r="83" spans="2:11" ht="12">
      <c r="B83">
        <f>+Pharmacy!A78</f>
        <v>175</v>
      </c>
      <c r="C83" t="str">
        <f>+Pharmacy!B78</f>
        <v>MARY BRIDGE CHILDRENS HEALTH CENTER</v>
      </c>
      <c r="D83" s="6">
        <f>ROUND(+Pharmacy!H78,0)</f>
        <v>404974</v>
      </c>
      <c r="E83" s="6">
        <f>ROUND(+Pharmacy!V78,0)</f>
        <v>9049</v>
      </c>
      <c r="F83" s="7">
        <f t="shared" si="3"/>
        <v>44.75</v>
      </c>
      <c r="G83" s="6">
        <f>ROUND(+Pharmacy!H180,0)</f>
        <v>430849</v>
      </c>
      <c r="H83" s="6">
        <f>ROUND(+Pharmacy!V180,2)</f>
        <v>8663</v>
      </c>
      <c r="I83" s="7">
        <f t="shared" si="4"/>
        <v>49.73</v>
      </c>
      <c r="J83" s="7"/>
      <c r="K83" s="8">
        <f t="shared" si="5"/>
        <v>0.1113</v>
      </c>
    </row>
    <row r="84" spans="2:11" ht="12">
      <c r="B84">
        <f>+Pharmacy!A79</f>
        <v>176</v>
      </c>
      <c r="C84" t="str">
        <f>+Pharmacy!B79</f>
        <v>TACOMA GENERAL ALLENMORE HOSPITAL</v>
      </c>
      <c r="D84" s="6">
        <f>ROUND(+Pharmacy!H79,0)</f>
        <v>2101894</v>
      </c>
      <c r="E84" s="6">
        <f>ROUND(+Pharmacy!V79,0)</f>
        <v>44461</v>
      </c>
      <c r="F84" s="7">
        <f t="shared" si="3"/>
        <v>47.28</v>
      </c>
      <c r="G84" s="6">
        <f>ROUND(+Pharmacy!H181,0)</f>
        <v>2743542</v>
      </c>
      <c r="H84" s="6">
        <f>ROUND(+Pharmacy!V181,2)</f>
        <v>43169</v>
      </c>
      <c r="I84" s="7">
        <f t="shared" si="4"/>
        <v>63.55</v>
      </c>
      <c r="J84" s="7"/>
      <c r="K84" s="8">
        <f t="shared" si="5"/>
        <v>0.3441</v>
      </c>
    </row>
    <row r="85" spans="2:11" ht="12">
      <c r="B85">
        <f>+Pharmacy!A80</f>
        <v>178</v>
      </c>
      <c r="C85" t="str">
        <f>+Pharmacy!B80</f>
        <v>DEER PARK HOSPITAL</v>
      </c>
      <c r="D85" s="6">
        <f>ROUND(+Pharmacy!H80,0)</f>
        <v>2101</v>
      </c>
      <c r="E85" s="6">
        <f>ROUND(+Pharmacy!V80,0)</f>
        <v>77</v>
      </c>
      <c r="F85" s="7">
        <f t="shared" si="3"/>
        <v>27.29</v>
      </c>
      <c r="G85" s="6">
        <f>ROUND(+Pharmacy!H182,0)</f>
        <v>0</v>
      </c>
      <c r="H85" s="6">
        <f>ROUND(+Pharmacy!V182,2)</f>
        <v>0</v>
      </c>
      <c r="I85" s="7">
        <f t="shared" si="4"/>
      </c>
      <c r="J85" s="7"/>
      <c r="K85" s="8">
        <f t="shared" si="5"/>
      </c>
    </row>
    <row r="86" spans="2:11" ht="12">
      <c r="B86">
        <f>+Pharmacy!A81</f>
        <v>180</v>
      </c>
      <c r="C86" t="str">
        <f>+Pharmacy!B81</f>
        <v>VALLEY HOSPITAL AND MEDICAL CENTER</v>
      </c>
      <c r="D86" s="6">
        <f>ROUND(+Pharmacy!H81,0)</f>
        <v>135016</v>
      </c>
      <c r="E86" s="6">
        <f>ROUND(+Pharmacy!V81,0)</f>
        <v>6682</v>
      </c>
      <c r="F86" s="7">
        <f t="shared" si="3"/>
        <v>20.21</v>
      </c>
      <c r="G86" s="6">
        <f>ROUND(+Pharmacy!H183,0)</f>
        <v>175355</v>
      </c>
      <c r="H86" s="6">
        <f>ROUND(+Pharmacy!V183,2)</f>
        <v>9834</v>
      </c>
      <c r="I86" s="7">
        <f t="shared" si="4"/>
        <v>17.83</v>
      </c>
      <c r="J86" s="7"/>
      <c r="K86" s="8">
        <f t="shared" si="5"/>
        <v>-0.1178</v>
      </c>
    </row>
    <row r="87" spans="2:11" ht="12">
      <c r="B87">
        <f>+Pharmacy!A82</f>
        <v>183</v>
      </c>
      <c r="C87" t="str">
        <f>+Pharmacy!B82</f>
        <v>AUBURN REGIONAL MEDICAL CENTER</v>
      </c>
      <c r="D87" s="6">
        <f>ROUND(+Pharmacy!H82,0)</f>
        <v>194287</v>
      </c>
      <c r="E87" s="6">
        <f>ROUND(+Pharmacy!V82,0)</f>
        <v>13816</v>
      </c>
      <c r="F87" s="7">
        <f t="shared" si="3"/>
        <v>14.06</v>
      </c>
      <c r="G87" s="6">
        <f>ROUND(+Pharmacy!H184,0)</f>
        <v>224552</v>
      </c>
      <c r="H87" s="6">
        <f>ROUND(+Pharmacy!V184,2)</f>
        <v>12971</v>
      </c>
      <c r="I87" s="7">
        <f t="shared" si="4"/>
        <v>17.31</v>
      </c>
      <c r="J87" s="7"/>
      <c r="K87" s="8">
        <f t="shared" si="5"/>
        <v>0.2312</v>
      </c>
    </row>
    <row r="88" spans="2:11" ht="12">
      <c r="B88">
        <f>+Pharmacy!A83</f>
        <v>186</v>
      </c>
      <c r="C88" t="str">
        <f>+Pharmacy!B83</f>
        <v>MARK REED HOSPITAL</v>
      </c>
      <c r="D88" s="6">
        <f>ROUND(+Pharmacy!H83,0)</f>
        <v>0</v>
      </c>
      <c r="E88" s="6">
        <f>ROUND(+Pharmacy!V83,0)</f>
        <v>1135</v>
      </c>
      <c r="F88" s="7">
        <f t="shared" si="3"/>
      </c>
      <c r="G88" s="6">
        <f>ROUND(+Pharmacy!H185,0)</f>
        <v>0</v>
      </c>
      <c r="H88" s="6">
        <f>ROUND(+Pharmacy!V185,2)</f>
        <v>669</v>
      </c>
      <c r="I88" s="7">
        <f t="shared" si="4"/>
      </c>
      <c r="J88" s="7"/>
      <c r="K88" s="8">
        <f t="shared" si="5"/>
      </c>
    </row>
    <row r="89" spans="2:11" ht="12">
      <c r="B89">
        <f>+Pharmacy!A84</f>
        <v>191</v>
      </c>
      <c r="C89" t="str">
        <f>+Pharmacy!B84</f>
        <v>PROVIDENCE CENTRALIA HOSPITAL</v>
      </c>
      <c r="D89" s="6">
        <f>ROUND(+Pharmacy!H84,0)</f>
        <v>351938</v>
      </c>
      <c r="E89" s="6">
        <f>ROUND(+Pharmacy!V84,0)</f>
        <v>11160</v>
      </c>
      <c r="F89" s="7">
        <f t="shared" si="3"/>
        <v>31.54</v>
      </c>
      <c r="G89" s="6">
        <f>ROUND(+Pharmacy!H186,0)</f>
        <v>347878</v>
      </c>
      <c r="H89" s="6">
        <f>ROUND(+Pharmacy!V186,2)</f>
        <v>10112</v>
      </c>
      <c r="I89" s="7">
        <f t="shared" si="4"/>
        <v>34.4</v>
      </c>
      <c r="J89" s="7"/>
      <c r="K89" s="8">
        <f t="shared" si="5"/>
        <v>0.0907</v>
      </c>
    </row>
    <row r="90" spans="2:11" ht="12">
      <c r="B90">
        <f>+Pharmacy!A85</f>
        <v>193</v>
      </c>
      <c r="C90" t="str">
        <f>+Pharmacy!B85</f>
        <v>PROVIDENCE MOUNT CARMEL HOSPITAL</v>
      </c>
      <c r="D90" s="6">
        <f>ROUND(+Pharmacy!H85,0)</f>
        <v>143658</v>
      </c>
      <c r="E90" s="6">
        <f>ROUND(+Pharmacy!V85,0)</f>
        <v>3267</v>
      </c>
      <c r="F90" s="7">
        <f t="shared" si="3"/>
        <v>43.97</v>
      </c>
      <c r="G90" s="6">
        <f>ROUND(+Pharmacy!H187,0)</f>
        <v>174078</v>
      </c>
      <c r="H90" s="6">
        <f>ROUND(+Pharmacy!V187,2)</f>
        <v>3245</v>
      </c>
      <c r="I90" s="7">
        <f t="shared" si="4"/>
        <v>53.64</v>
      </c>
      <c r="J90" s="7"/>
      <c r="K90" s="8">
        <f t="shared" si="5"/>
        <v>0.2199</v>
      </c>
    </row>
    <row r="91" spans="2:11" ht="12">
      <c r="B91">
        <f>+Pharmacy!A86</f>
        <v>194</v>
      </c>
      <c r="C91" t="str">
        <f>+Pharmacy!B86</f>
        <v>PROVIDENCE SAINT JOSEPHS HOSPITAL</v>
      </c>
      <c r="D91" s="6">
        <f>ROUND(+Pharmacy!H86,0)</f>
        <v>50093</v>
      </c>
      <c r="E91" s="6">
        <f>ROUND(+Pharmacy!V86,0)</f>
        <v>1530</v>
      </c>
      <c r="F91" s="7">
        <f t="shared" si="3"/>
        <v>32.74</v>
      </c>
      <c r="G91" s="6">
        <f>ROUND(+Pharmacy!H188,0)</f>
        <v>57269</v>
      </c>
      <c r="H91" s="6">
        <f>ROUND(+Pharmacy!V188,2)</f>
        <v>1130</v>
      </c>
      <c r="I91" s="7">
        <f t="shared" si="4"/>
        <v>50.68</v>
      </c>
      <c r="J91" s="7"/>
      <c r="K91" s="8">
        <f t="shared" si="5"/>
        <v>0.548</v>
      </c>
    </row>
    <row r="92" spans="2:11" ht="12">
      <c r="B92">
        <f>+Pharmacy!A87</f>
        <v>195</v>
      </c>
      <c r="C92" t="str">
        <f>+Pharmacy!B87</f>
        <v>SNOQUALMIE VALLEY HOSPITAL</v>
      </c>
      <c r="D92" s="6">
        <f>ROUND(+Pharmacy!H87,0)</f>
        <v>41543</v>
      </c>
      <c r="E92" s="6">
        <f>ROUND(+Pharmacy!V87,0)</f>
        <v>1252</v>
      </c>
      <c r="F92" s="7">
        <f t="shared" si="3"/>
        <v>33.18</v>
      </c>
      <c r="G92" s="6">
        <f>ROUND(+Pharmacy!H189,0)</f>
        <v>55139</v>
      </c>
      <c r="H92" s="6">
        <f>ROUND(+Pharmacy!V189,2)</f>
        <v>505</v>
      </c>
      <c r="I92" s="7">
        <f t="shared" si="4"/>
        <v>109.19</v>
      </c>
      <c r="J92" s="7"/>
      <c r="K92" s="8">
        <f t="shared" si="5"/>
        <v>2.2908</v>
      </c>
    </row>
    <row r="93" spans="2:11" ht="12">
      <c r="B93">
        <f>+Pharmacy!A88</f>
        <v>197</v>
      </c>
      <c r="C93" t="str">
        <f>+Pharmacy!B88</f>
        <v>CAPITAL MEDICAL CENTER</v>
      </c>
      <c r="D93" s="6">
        <f>ROUND(+Pharmacy!H88,0)</f>
        <v>69906</v>
      </c>
      <c r="E93" s="6">
        <f>ROUND(+Pharmacy!V88,0)</f>
        <v>7450</v>
      </c>
      <c r="F93" s="7">
        <f t="shared" si="3"/>
        <v>9.38</v>
      </c>
      <c r="G93" s="6">
        <f>ROUND(+Pharmacy!H190,0)</f>
        <v>69859</v>
      </c>
      <c r="H93" s="6">
        <f>ROUND(+Pharmacy!V190,2)</f>
        <v>8572</v>
      </c>
      <c r="I93" s="7">
        <f t="shared" si="4"/>
        <v>8.15</v>
      </c>
      <c r="J93" s="7"/>
      <c r="K93" s="8">
        <f t="shared" si="5"/>
        <v>-0.1311</v>
      </c>
    </row>
    <row r="94" spans="2:11" ht="12">
      <c r="B94">
        <f>+Pharmacy!A89</f>
        <v>198</v>
      </c>
      <c r="C94" t="str">
        <f>+Pharmacy!B89</f>
        <v>SUNNYSIDE COMMUNITY HOSPITAL</v>
      </c>
      <c r="D94" s="6">
        <f>ROUND(+Pharmacy!H89,0)</f>
        <v>73013</v>
      </c>
      <c r="E94" s="6">
        <f>ROUND(+Pharmacy!V89,0)</f>
        <v>3954</v>
      </c>
      <c r="F94" s="7">
        <f t="shared" si="3"/>
        <v>18.47</v>
      </c>
      <c r="G94" s="6">
        <f>ROUND(+Pharmacy!H191,0)</f>
        <v>77328</v>
      </c>
      <c r="H94" s="6">
        <f>ROUND(+Pharmacy!V191,2)</f>
        <v>4341</v>
      </c>
      <c r="I94" s="7">
        <f t="shared" si="4"/>
        <v>17.81</v>
      </c>
      <c r="J94" s="7"/>
      <c r="K94" s="8">
        <f t="shared" si="5"/>
        <v>-0.0357</v>
      </c>
    </row>
    <row r="95" spans="2:11" ht="12">
      <c r="B95">
        <f>+Pharmacy!A90</f>
        <v>199</v>
      </c>
      <c r="C95" t="str">
        <f>+Pharmacy!B90</f>
        <v>TOPPENISH COMMUNITY HOSPITAL</v>
      </c>
      <c r="D95" s="6">
        <f>ROUND(+Pharmacy!H90,0)</f>
        <v>69526</v>
      </c>
      <c r="E95" s="6">
        <f>ROUND(+Pharmacy!V90,0)</f>
        <v>3331</v>
      </c>
      <c r="F95" s="7">
        <f t="shared" si="3"/>
        <v>20.87</v>
      </c>
      <c r="G95" s="6">
        <f>ROUND(+Pharmacy!H192,0)</f>
        <v>78590</v>
      </c>
      <c r="H95" s="6">
        <f>ROUND(+Pharmacy!V192,2)</f>
        <v>3487</v>
      </c>
      <c r="I95" s="7">
        <f t="shared" si="4"/>
        <v>22.54</v>
      </c>
      <c r="J95" s="7"/>
      <c r="K95" s="8">
        <f t="shared" si="5"/>
        <v>0.08</v>
      </c>
    </row>
    <row r="96" spans="2:11" ht="12">
      <c r="B96">
        <f>+Pharmacy!A91</f>
        <v>201</v>
      </c>
      <c r="C96" t="str">
        <f>+Pharmacy!B91</f>
        <v>SAINT FRANCIS COMMUNITY HOSPITAL</v>
      </c>
      <c r="D96" s="6">
        <f>ROUND(+Pharmacy!H91,0)</f>
        <v>400006</v>
      </c>
      <c r="E96" s="6">
        <f>ROUND(+Pharmacy!V91,0)</f>
        <v>15555</v>
      </c>
      <c r="F96" s="7">
        <f t="shared" si="3"/>
        <v>25.72</v>
      </c>
      <c r="G96" s="6">
        <f>ROUND(+Pharmacy!H193,0)</f>
        <v>478403</v>
      </c>
      <c r="H96" s="6">
        <f>ROUND(+Pharmacy!V193,2)</f>
        <v>16257</v>
      </c>
      <c r="I96" s="7">
        <f t="shared" si="4"/>
        <v>29.43</v>
      </c>
      <c r="J96" s="7"/>
      <c r="K96" s="8">
        <f t="shared" si="5"/>
        <v>0.1442</v>
      </c>
    </row>
    <row r="97" spans="2:11" ht="12">
      <c r="B97">
        <f>+Pharmacy!A92</f>
        <v>202</v>
      </c>
      <c r="C97" t="str">
        <f>+Pharmacy!B92</f>
        <v>REGIONAL HOSP. FOR RESP. &amp; COMPLEX CARE</v>
      </c>
      <c r="D97" s="6">
        <f>ROUND(+Pharmacy!H92,0)</f>
        <v>0</v>
      </c>
      <c r="E97" s="6">
        <f>ROUND(+Pharmacy!V92,0)</f>
        <v>776</v>
      </c>
      <c r="F97" s="7">
        <f t="shared" si="3"/>
      </c>
      <c r="G97" s="6">
        <f>ROUND(+Pharmacy!H194,0)</f>
        <v>25</v>
      </c>
      <c r="H97" s="6">
        <f>ROUND(+Pharmacy!V194,2)</f>
        <v>897</v>
      </c>
      <c r="I97" s="7">
        <f t="shared" si="4"/>
        <v>0.03</v>
      </c>
      <c r="J97" s="7"/>
      <c r="K97" s="8">
        <f t="shared" si="5"/>
      </c>
    </row>
    <row r="98" spans="2:11" ht="12">
      <c r="B98">
        <f>+Pharmacy!A93</f>
        <v>204</v>
      </c>
      <c r="C98" t="str">
        <f>+Pharmacy!B93</f>
        <v>SEATTLE CANCER CARE ALLIANCE</v>
      </c>
      <c r="D98" s="6">
        <f>ROUND(+Pharmacy!H93,0)</f>
        <v>192834</v>
      </c>
      <c r="E98" s="6">
        <f>ROUND(+Pharmacy!V93,0)</f>
        <v>12695</v>
      </c>
      <c r="F98" s="7">
        <f t="shared" si="3"/>
        <v>15.19</v>
      </c>
      <c r="G98" s="6">
        <f>ROUND(+Pharmacy!H195,0)</f>
        <v>220150</v>
      </c>
      <c r="H98" s="6">
        <f>ROUND(+Pharmacy!V195,2)</f>
        <v>12672</v>
      </c>
      <c r="I98" s="7">
        <f t="shared" si="4"/>
        <v>17.37</v>
      </c>
      <c r="J98" s="7"/>
      <c r="K98" s="8">
        <f t="shared" si="5"/>
        <v>0.1435</v>
      </c>
    </row>
    <row r="99" spans="2:11" ht="12">
      <c r="B99">
        <f>+Pharmacy!A94</f>
        <v>205</v>
      </c>
      <c r="C99" t="str">
        <f>+Pharmacy!B94</f>
        <v>WENATCHEE VALLEY MEDICAL CENTER</v>
      </c>
      <c r="D99" s="6">
        <f>ROUND(+Pharmacy!H94,0)</f>
        <v>82049</v>
      </c>
      <c r="E99" s="6">
        <f>ROUND(+Pharmacy!V94,0)</f>
        <v>7232</v>
      </c>
      <c r="F99" s="7">
        <f t="shared" si="3"/>
        <v>11.35</v>
      </c>
      <c r="G99" s="6">
        <f>ROUND(+Pharmacy!H196,0)</f>
        <v>161983</v>
      </c>
      <c r="H99" s="6">
        <f>ROUND(+Pharmacy!V196,2)</f>
        <v>9260</v>
      </c>
      <c r="I99" s="7">
        <f t="shared" si="4"/>
        <v>17.49</v>
      </c>
      <c r="J99" s="7"/>
      <c r="K99" s="8">
        <f t="shared" si="5"/>
        <v>0.541</v>
      </c>
    </row>
    <row r="100" spans="2:11" ht="12">
      <c r="B100">
        <f>+Pharmacy!A95</f>
        <v>206</v>
      </c>
      <c r="C100" t="str">
        <f>+Pharmacy!B95</f>
        <v>UNITED GENERAL HOSPITAL</v>
      </c>
      <c r="D100" s="6">
        <f>ROUND(+Pharmacy!H95,0)</f>
        <v>159003</v>
      </c>
      <c r="E100" s="6">
        <f>ROUND(+Pharmacy!V95,0)</f>
        <v>4763</v>
      </c>
      <c r="F100" s="7">
        <f t="shared" si="3"/>
        <v>33.38</v>
      </c>
      <c r="G100" s="6">
        <f>ROUND(+Pharmacy!H197,0)</f>
        <v>177655</v>
      </c>
      <c r="H100" s="6">
        <f>ROUND(+Pharmacy!V197,2)</f>
        <v>5095</v>
      </c>
      <c r="I100" s="7">
        <f t="shared" si="4"/>
        <v>34.87</v>
      </c>
      <c r="J100" s="7"/>
      <c r="K100" s="8">
        <f t="shared" si="5"/>
        <v>0.0446</v>
      </c>
    </row>
    <row r="101" spans="2:11" ht="12">
      <c r="B101">
        <f>+Pharmacy!A96</f>
        <v>207</v>
      </c>
      <c r="C101" t="str">
        <f>+Pharmacy!B96</f>
        <v>SKAGIT VALLEY HOSPITAL</v>
      </c>
      <c r="D101" s="6">
        <f>ROUND(+Pharmacy!H96,0)</f>
        <v>506276</v>
      </c>
      <c r="E101" s="6">
        <f>ROUND(+Pharmacy!V96,0)</f>
        <v>16033</v>
      </c>
      <c r="F101" s="7">
        <f t="shared" si="3"/>
        <v>31.58</v>
      </c>
      <c r="G101" s="6">
        <f>ROUND(+Pharmacy!H198,0)</f>
        <v>516662</v>
      </c>
      <c r="H101" s="6">
        <f>ROUND(+Pharmacy!V198,2)</f>
        <v>15909</v>
      </c>
      <c r="I101" s="7">
        <f t="shared" si="4"/>
        <v>32.48</v>
      </c>
      <c r="J101" s="7"/>
      <c r="K101" s="8">
        <f t="shared" si="5"/>
        <v>0.0285</v>
      </c>
    </row>
    <row r="102" spans="2:11" ht="12">
      <c r="B102">
        <f>+Pharmacy!A97</f>
        <v>208</v>
      </c>
      <c r="C102" t="str">
        <f>+Pharmacy!B97</f>
        <v>LEGACY SALMON CREEK HOSPITAL</v>
      </c>
      <c r="D102" s="6">
        <f>ROUND(+Pharmacy!H97,0)</f>
        <v>416102</v>
      </c>
      <c r="E102" s="6">
        <f>ROUND(+Pharmacy!V97,0)</f>
        <v>13830</v>
      </c>
      <c r="F102" s="7">
        <f t="shared" si="3"/>
        <v>30.09</v>
      </c>
      <c r="G102" s="6">
        <f>ROUND(+Pharmacy!H199,0)</f>
        <v>446782</v>
      </c>
      <c r="H102" s="6">
        <f>ROUND(+Pharmacy!V199,2)</f>
        <v>15387</v>
      </c>
      <c r="I102" s="7">
        <f t="shared" si="4"/>
        <v>29.04</v>
      </c>
      <c r="J102" s="7"/>
      <c r="K102" s="8">
        <f t="shared" si="5"/>
        <v>-0.0349</v>
      </c>
    </row>
    <row r="103" spans="2:11" ht="12">
      <c r="B103">
        <f>+Pharmacy!A98</f>
        <v>209</v>
      </c>
      <c r="C103" t="str">
        <f>+Pharmacy!B98</f>
        <v>SAINT ANTHONY HOSPITAL</v>
      </c>
      <c r="D103" s="6">
        <f>ROUND(+Pharmacy!H98,0)</f>
        <v>0</v>
      </c>
      <c r="E103" s="6">
        <f>ROUND(+Pharmacy!V98,0)</f>
        <v>0</v>
      </c>
      <c r="F103" s="7">
        <f t="shared" si="3"/>
      </c>
      <c r="G103" s="6">
        <f>ROUND(+Pharmacy!H200,0)</f>
        <v>101568</v>
      </c>
      <c r="H103" s="6">
        <f>ROUND(+Pharmacy!V200,2)</f>
        <v>1638</v>
      </c>
      <c r="I103" s="7">
        <f t="shared" si="4"/>
        <v>62.01</v>
      </c>
      <c r="J103" s="7"/>
      <c r="K103" s="8">
        <f t="shared" si="5"/>
      </c>
    </row>
    <row r="104" spans="2:11" ht="12">
      <c r="B104">
        <f>+Pharmacy!A99</f>
        <v>904</v>
      </c>
      <c r="C104" t="str">
        <f>+Pharmacy!B99</f>
        <v>BHC FAIRFAX HOSPITAL</v>
      </c>
      <c r="D104" s="6">
        <f>ROUND(+Pharmacy!H99,0)</f>
        <v>10829</v>
      </c>
      <c r="E104" s="6">
        <f>ROUND(+Pharmacy!V99,0)</f>
        <v>2105</v>
      </c>
      <c r="F104" s="7">
        <f t="shared" si="3"/>
        <v>5.14</v>
      </c>
      <c r="G104" s="6">
        <f>ROUND(+Pharmacy!H201,0)</f>
        <v>12123</v>
      </c>
      <c r="H104" s="6">
        <f>ROUND(+Pharmacy!V201,2)</f>
        <v>2056</v>
      </c>
      <c r="I104" s="7">
        <f t="shared" si="4"/>
        <v>5.9</v>
      </c>
      <c r="J104" s="7"/>
      <c r="K104" s="8">
        <f t="shared" si="5"/>
        <v>0.1479</v>
      </c>
    </row>
    <row r="105" spans="2:11" ht="12">
      <c r="B105">
        <f>+Pharmacy!A100</f>
        <v>915</v>
      </c>
      <c r="C105" t="str">
        <f>+Pharmacy!B100</f>
        <v>LOURDES COUNSELING CENTER</v>
      </c>
      <c r="D105" s="6">
        <f>ROUND(+Pharmacy!H100,0)</f>
        <v>0</v>
      </c>
      <c r="E105" s="6">
        <f>ROUND(+Pharmacy!V100,0)</f>
        <v>981</v>
      </c>
      <c r="F105" s="7">
        <f t="shared" si="3"/>
      </c>
      <c r="G105" s="6">
        <f>ROUND(+Pharmacy!H202,0)</f>
        <v>0</v>
      </c>
      <c r="H105" s="6">
        <f>ROUND(+Pharmacy!V202,2)</f>
        <v>926</v>
      </c>
      <c r="I105" s="7">
        <f t="shared" si="4"/>
      </c>
      <c r="J105" s="7"/>
      <c r="K105" s="8">
        <f t="shared" si="5"/>
      </c>
    </row>
    <row r="106" spans="2:11" ht="12">
      <c r="B106">
        <f>+Pharmacy!A101</f>
        <v>919</v>
      </c>
      <c r="C106" t="str">
        <f>+Pharmacy!B101</f>
        <v>NAVOS</v>
      </c>
      <c r="D106" s="6">
        <f>ROUND(+Pharmacy!H101,0)</f>
        <v>0</v>
      </c>
      <c r="E106" s="6">
        <f>ROUND(+Pharmacy!V101,0)</f>
        <v>567</v>
      </c>
      <c r="F106" s="7">
        <f t="shared" si="3"/>
      </c>
      <c r="G106" s="6">
        <f>ROUND(+Pharmacy!H203,0)</f>
        <v>1430</v>
      </c>
      <c r="H106" s="6">
        <f>ROUND(+Pharmacy!V203,2)</f>
        <v>547</v>
      </c>
      <c r="I106" s="7">
        <f t="shared" si="4"/>
        <v>2.61</v>
      </c>
      <c r="J106" s="7"/>
      <c r="K106" s="8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9.875" style="0" bestFit="1" customWidth="1"/>
    <col min="5" max="6" width="6.875" style="0" bestFit="1" customWidth="1"/>
    <col min="7" max="7" width="9.875" style="0" bestFit="1" customWidth="1"/>
    <col min="8" max="9" width="6.875" style="0" bestFit="1" customWidth="1"/>
    <col min="10" max="10" width="2.625" style="0" customWidth="1"/>
    <col min="11" max="11" width="8.125" style="0" bestFit="1" customWidth="1"/>
  </cols>
  <sheetData>
    <row r="1" spans="1:10" ht="12">
      <c r="A1" s="3" t="s">
        <v>37</v>
      </c>
      <c r="B1" s="4"/>
      <c r="C1" s="4"/>
      <c r="D1" s="4"/>
      <c r="E1" s="4"/>
      <c r="F1" s="4"/>
      <c r="G1" s="4"/>
      <c r="H1" s="4"/>
      <c r="I1" s="4"/>
      <c r="J1" s="4"/>
    </row>
    <row r="2" spans="1:11" ht="1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42</v>
      </c>
    </row>
    <row r="3" spans="1:11" ht="12">
      <c r="A3" s="4"/>
      <c r="B3" s="4"/>
      <c r="C3" s="4"/>
      <c r="D3" s="4"/>
      <c r="E3" s="4"/>
      <c r="F3" s="3"/>
      <c r="G3" s="4"/>
      <c r="H3" s="4"/>
      <c r="I3" s="4"/>
      <c r="J3" s="4"/>
      <c r="K3">
        <v>302</v>
      </c>
    </row>
    <row r="4" spans="1:10" ht="12">
      <c r="A4" s="3" t="s">
        <v>43</v>
      </c>
      <c r="B4" s="4"/>
      <c r="C4" s="4"/>
      <c r="D4" s="5"/>
      <c r="E4" s="4"/>
      <c r="F4" s="4"/>
      <c r="G4" s="4"/>
      <c r="H4" s="4"/>
      <c r="I4" s="4"/>
      <c r="J4" s="4"/>
    </row>
    <row r="5" spans="1:10" ht="12">
      <c r="A5" s="3" t="s">
        <v>48</v>
      </c>
      <c r="B5" s="4"/>
      <c r="C5" s="4"/>
      <c r="D5" s="4"/>
      <c r="E5" s="4"/>
      <c r="F5" s="4"/>
      <c r="G5" s="4"/>
      <c r="H5" s="4"/>
      <c r="I5" s="4"/>
      <c r="J5" s="4"/>
    </row>
    <row r="7" spans="5:9" ht="12">
      <c r="E7" s="21">
        <f>ROUND(+Pharmacy!D5,0)</f>
        <v>2008</v>
      </c>
      <c r="F7" s="2">
        <f>+E7</f>
        <v>2008</v>
      </c>
      <c r="G7" s="2"/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D8" s="1" t="s">
        <v>38</v>
      </c>
      <c r="F8" s="1" t="s">
        <v>2</v>
      </c>
      <c r="G8" s="1" t="s">
        <v>38</v>
      </c>
      <c r="I8" s="1" t="s">
        <v>2</v>
      </c>
      <c r="J8" s="1"/>
      <c r="K8" s="2" t="s">
        <v>72</v>
      </c>
    </row>
    <row r="9" spans="1:11" ht="12">
      <c r="A9" s="2"/>
      <c r="B9" s="2" t="s">
        <v>40</v>
      </c>
      <c r="C9" s="2" t="s">
        <v>41</v>
      </c>
      <c r="D9" s="1" t="s">
        <v>39</v>
      </c>
      <c r="E9" s="1" t="s">
        <v>4</v>
      </c>
      <c r="F9" s="1" t="s">
        <v>4</v>
      </c>
      <c r="G9" s="1" t="s">
        <v>39</v>
      </c>
      <c r="H9" s="1" t="s">
        <v>4</v>
      </c>
      <c r="I9" s="1" t="s">
        <v>4</v>
      </c>
      <c r="J9" s="1"/>
      <c r="K9" s="2" t="s">
        <v>73</v>
      </c>
    </row>
    <row r="10" spans="2:11" ht="12">
      <c r="B10">
        <f>+Pharmacy!A5</f>
        <v>1</v>
      </c>
      <c r="C10" t="str">
        <f>+Pharmacy!B5</f>
        <v>SWEDISH HEALTH SERVICES</v>
      </c>
      <c r="D10" s="6">
        <f>ROUND(+Pharmacy!E5*2080,0)</f>
        <v>228800</v>
      </c>
      <c r="E10" s="6">
        <f>ROUND(+Pharmacy!V5,0)</f>
        <v>64206</v>
      </c>
      <c r="F10" s="7">
        <f>IF(D10=0,"",IF(E10=0,"",ROUND(D10/E10,2)))</f>
        <v>3.56</v>
      </c>
      <c r="G10" s="6">
        <f>ROUND(+Pharmacy!E107*2080,0)</f>
        <v>237120</v>
      </c>
      <c r="H10" s="6">
        <f>ROUND(+Pharmacy!V107,0)</f>
        <v>65434</v>
      </c>
      <c r="I10" s="7">
        <f>IF(G10=0,"",IF(H10=0,"",ROUND(G10/H10,2)))</f>
        <v>3.62</v>
      </c>
      <c r="J10" s="7"/>
      <c r="K10" s="8">
        <f>IF(D10=0,"",IF(E10=0,"",IF(G10=0,"",IF(H10=0,"",ROUND(I10/F10-1,4)))))</f>
        <v>0.0169</v>
      </c>
    </row>
    <row r="11" spans="2:11" ht="12">
      <c r="B11">
        <f>+Pharmacy!A6</f>
        <v>3</v>
      </c>
      <c r="C11" t="str">
        <f>+Pharmacy!B6</f>
        <v>SWEDISH MEDICAL CENTER CHERRY HILL</v>
      </c>
      <c r="D11" s="6">
        <f>ROUND(+Pharmacy!E6*2080,0)</f>
        <v>64480</v>
      </c>
      <c r="E11" s="6">
        <f>ROUND(+Pharmacy!V6,0)</f>
        <v>25431</v>
      </c>
      <c r="F11" s="7">
        <f aca="true" t="shared" si="0" ref="F11:F74">IF(D11=0,"",IF(E11=0,"",ROUND(D11/E11,2)))</f>
        <v>2.54</v>
      </c>
      <c r="G11" s="6">
        <f>ROUND(+Pharmacy!E108*2080,0)</f>
        <v>68640</v>
      </c>
      <c r="H11" s="6">
        <f>ROUND(+Pharmacy!V108,0)</f>
        <v>27098</v>
      </c>
      <c r="I11" s="7">
        <f aca="true" t="shared" si="1" ref="I11:I74">IF(G11=0,"",IF(H11=0,"",ROUND(G11/H11,2)))</f>
        <v>2.53</v>
      </c>
      <c r="J11" s="7"/>
      <c r="K11" s="8">
        <f aca="true" t="shared" si="2" ref="K11:K74">IF(D11=0,"",IF(E11=0,"",IF(G11=0,"",IF(H11=0,"",ROUND(I11/F11-1,4)))))</f>
        <v>-0.0039</v>
      </c>
    </row>
    <row r="12" spans="2:11" ht="12">
      <c r="B12">
        <f>+Pharmacy!A7</f>
        <v>8</v>
      </c>
      <c r="C12" t="str">
        <f>+Pharmacy!B7</f>
        <v>KLICKITAT VALLEY HOSPITAL</v>
      </c>
      <c r="D12" s="6">
        <f>ROUND(+Pharmacy!E7*2080,0)</f>
        <v>1123</v>
      </c>
      <c r="E12" s="6">
        <f>ROUND(+Pharmacy!V7,0)</f>
        <v>1629</v>
      </c>
      <c r="F12" s="7">
        <f t="shared" si="0"/>
        <v>0.69</v>
      </c>
      <c r="G12" s="6">
        <f>ROUND(+Pharmacy!E109*2080,0)</f>
        <v>1726</v>
      </c>
      <c r="H12" s="6">
        <f>ROUND(+Pharmacy!V109,0)</f>
        <v>1645</v>
      </c>
      <c r="I12" s="7">
        <f t="shared" si="1"/>
        <v>1.05</v>
      </c>
      <c r="J12" s="7"/>
      <c r="K12" s="8">
        <f t="shared" si="2"/>
        <v>0.5217</v>
      </c>
    </row>
    <row r="13" spans="2:11" ht="12">
      <c r="B13">
        <f>+Pharmacy!A8</f>
        <v>10</v>
      </c>
      <c r="C13" t="str">
        <f>+Pharmacy!B8</f>
        <v>VIRGINIA MASON MEDICAL CENTER</v>
      </c>
      <c r="D13" s="6">
        <f>ROUND(+Pharmacy!E8*2080,0)</f>
        <v>130978</v>
      </c>
      <c r="E13" s="6">
        <f>ROUND(+Pharmacy!V8,0)</f>
        <v>76904</v>
      </c>
      <c r="F13" s="7">
        <f t="shared" si="0"/>
        <v>1.7</v>
      </c>
      <c r="G13" s="6">
        <f>ROUND(+Pharmacy!E110*2080,0)</f>
        <v>133162</v>
      </c>
      <c r="H13" s="6">
        <f>ROUND(+Pharmacy!V110,0)</f>
        <v>79237</v>
      </c>
      <c r="I13" s="7">
        <f t="shared" si="1"/>
        <v>1.68</v>
      </c>
      <c r="J13" s="7"/>
      <c r="K13" s="8">
        <f t="shared" si="2"/>
        <v>-0.0118</v>
      </c>
    </row>
    <row r="14" spans="2:11" ht="12">
      <c r="B14">
        <f>+Pharmacy!A9</f>
        <v>14</v>
      </c>
      <c r="C14" t="str">
        <f>+Pharmacy!B9</f>
        <v>SEATTLE CHILDRENS HOSPITAL</v>
      </c>
      <c r="D14" s="6">
        <f>ROUND(+Pharmacy!E9*2080,0)</f>
        <v>179005</v>
      </c>
      <c r="E14" s="6">
        <f>ROUND(+Pharmacy!V9,0)</f>
        <v>26512</v>
      </c>
      <c r="F14" s="7">
        <f t="shared" si="0"/>
        <v>6.75</v>
      </c>
      <c r="G14" s="6">
        <f>ROUND(+Pharmacy!E111*2080,0)</f>
        <v>198224</v>
      </c>
      <c r="H14" s="6">
        <f>ROUND(+Pharmacy!V111,0)</f>
        <v>28361</v>
      </c>
      <c r="I14" s="7">
        <f t="shared" si="1"/>
        <v>6.99</v>
      </c>
      <c r="J14" s="7"/>
      <c r="K14" s="8">
        <f t="shared" si="2"/>
        <v>0.0356</v>
      </c>
    </row>
    <row r="15" spans="2:11" ht="12">
      <c r="B15">
        <f>+Pharmacy!A10</f>
        <v>20</v>
      </c>
      <c r="C15" t="str">
        <f>+Pharmacy!B10</f>
        <v>GROUP HEALTH CENTRAL</v>
      </c>
      <c r="D15" s="6">
        <f>ROUND(+Pharmacy!E10*2080,0)</f>
        <v>25584</v>
      </c>
      <c r="E15" s="6">
        <f>ROUND(+Pharmacy!V10,0)</f>
        <v>1208</v>
      </c>
      <c r="F15" s="7">
        <f t="shared" si="0"/>
        <v>21.18</v>
      </c>
      <c r="G15" s="6">
        <f>ROUND(+Pharmacy!E112*2080,0)</f>
        <v>0</v>
      </c>
      <c r="H15" s="6">
        <f>ROUND(+Pharmacy!V112,0)</f>
        <v>1122</v>
      </c>
      <c r="I15" s="7">
        <f t="shared" si="1"/>
      </c>
      <c r="J15" s="7"/>
      <c r="K15" s="8">
        <f t="shared" si="2"/>
      </c>
    </row>
    <row r="16" spans="2:11" ht="12">
      <c r="B16">
        <f>+Pharmacy!A11</f>
        <v>21</v>
      </c>
      <c r="C16" t="str">
        <f>+Pharmacy!B11</f>
        <v>NEWPORT COMMUNITY HOSPITAL</v>
      </c>
      <c r="D16" s="6">
        <f>ROUND(+Pharmacy!E11*2080,0)</f>
        <v>4763</v>
      </c>
      <c r="E16" s="6">
        <f>ROUND(+Pharmacy!V11,0)</f>
        <v>2926</v>
      </c>
      <c r="F16" s="7">
        <f t="shared" si="0"/>
        <v>1.63</v>
      </c>
      <c r="G16" s="6">
        <f>ROUND(+Pharmacy!E113*2080,0)</f>
        <v>3328</v>
      </c>
      <c r="H16" s="6">
        <f>ROUND(+Pharmacy!V113,0)</f>
        <v>2664</v>
      </c>
      <c r="I16" s="7">
        <f t="shared" si="1"/>
        <v>1.25</v>
      </c>
      <c r="J16" s="7"/>
      <c r="K16" s="8">
        <f t="shared" si="2"/>
        <v>-0.2331</v>
      </c>
    </row>
    <row r="17" spans="2:11" ht="12">
      <c r="B17">
        <f>+Pharmacy!A12</f>
        <v>22</v>
      </c>
      <c r="C17" t="str">
        <f>+Pharmacy!B12</f>
        <v>LOURDES MEDICAL CENTER</v>
      </c>
      <c r="D17" s="6">
        <f>ROUND(+Pharmacy!E12*2080,0)</f>
        <v>14643</v>
      </c>
      <c r="E17" s="6">
        <f>ROUND(+Pharmacy!V12,0)</f>
        <v>4975</v>
      </c>
      <c r="F17" s="7">
        <f t="shared" si="0"/>
        <v>2.94</v>
      </c>
      <c r="G17" s="6">
        <f>ROUND(+Pharmacy!E114*2080,0)</f>
        <v>15184</v>
      </c>
      <c r="H17" s="6">
        <f>ROUND(+Pharmacy!V114,0)</f>
        <v>4807</v>
      </c>
      <c r="I17" s="7">
        <f t="shared" si="1"/>
        <v>3.16</v>
      </c>
      <c r="J17" s="7"/>
      <c r="K17" s="8">
        <f t="shared" si="2"/>
        <v>0.0748</v>
      </c>
    </row>
    <row r="18" spans="2:11" ht="12">
      <c r="B18">
        <f>+Pharmacy!A13</f>
        <v>23</v>
      </c>
      <c r="C18" t="str">
        <f>+Pharmacy!B13</f>
        <v>OKANOGAN-DOUGLAS DISTRICT HOSPITAL</v>
      </c>
      <c r="D18" s="6">
        <f>ROUND(+Pharmacy!E13*2080,0)</f>
        <v>6011</v>
      </c>
      <c r="E18" s="6">
        <f>ROUND(+Pharmacy!V13,0)</f>
        <v>1506</v>
      </c>
      <c r="F18" s="7">
        <f t="shared" si="0"/>
        <v>3.99</v>
      </c>
      <c r="G18" s="6">
        <f>ROUND(+Pharmacy!E115*2080,0)</f>
        <v>6885</v>
      </c>
      <c r="H18" s="6">
        <f>ROUND(+Pharmacy!V115,0)</f>
        <v>1454</v>
      </c>
      <c r="I18" s="7">
        <f t="shared" si="1"/>
        <v>4.74</v>
      </c>
      <c r="J18" s="7"/>
      <c r="K18" s="8">
        <f t="shared" si="2"/>
        <v>0.188</v>
      </c>
    </row>
    <row r="19" spans="2:11" ht="12">
      <c r="B19">
        <f>+Pharmacy!A14</f>
        <v>26</v>
      </c>
      <c r="C19" t="str">
        <f>+Pharmacy!B14</f>
        <v>PEACEHEALTH SAINT JOHN MEDICAL CENTER</v>
      </c>
      <c r="D19" s="6">
        <f>ROUND(+Pharmacy!E14*2080,0)</f>
        <v>67371</v>
      </c>
      <c r="E19" s="6">
        <f>ROUND(+Pharmacy!V14,0)</f>
        <v>23290</v>
      </c>
      <c r="F19" s="7">
        <f t="shared" si="0"/>
        <v>2.89</v>
      </c>
      <c r="G19" s="6">
        <f>ROUND(+Pharmacy!E116*2080,0)</f>
        <v>68120</v>
      </c>
      <c r="H19" s="6">
        <f>ROUND(+Pharmacy!V116,0)</f>
        <v>24570</v>
      </c>
      <c r="I19" s="7">
        <f t="shared" si="1"/>
        <v>2.77</v>
      </c>
      <c r="J19" s="7"/>
      <c r="K19" s="8">
        <f t="shared" si="2"/>
        <v>-0.0415</v>
      </c>
    </row>
    <row r="20" spans="2:11" ht="12">
      <c r="B20">
        <f>+Pharmacy!A15</f>
        <v>29</v>
      </c>
      <c r="C20" t="str">
        <f>+Pharmacy!B15</f>
        <v>HARBORVIEW MEDICAL CENTER</v>
      </c>
      <c r="D20" s="6">
        <f>ROUND(+Pharmacy!E15*2080,0)</f>
        <v>426566</v>
      </c>
      <c r="E20" s="6">
        <f>ROUND(+Pharmacy!V15,0)</f>
        <v>43532</v>
      </c>
      <c r="F20" s="7">
        <f t="shared" si="0"/>
        <v>9.8</v>
      </c>
      <c r="G20" s="6">
        <f>ROUND(+Pharmacy!E117*2080,0)</f>
        <v>455000</v>
      </c>
      <c r="H20" s="6">
        <f>ROUND(+Pharmacy!V117,0)</f>
        <v>43020</v>
      </c>
      <c r="I20" s="7">
        <f t="shared" si="1"/>
        <v>10.58</v>
      </c>
      <c r="J20" s="7"/>
      <c r="K20" s="8">
        <f t="shared" si="2"/>
        <v>0.0796</v>
      </c>
    </row>
    <row r="21" spans="2:11" ht="12">
      <c r="B21">
        <f>+Pharmacy!A16</f>
        <v>32</v>
      </c>
      <c r="C21" t="str">
        <f>+Pharmacy!B16</f>
        <v>SAINT JOSEPH MEDICAL CENTER</v>
      </c>
      <c r="D21" s="6">
        <f>ROUND(+Pharmacy!E16*2080,0)</f>
        <v>235040</v>
      </c>
      <c r="E21" s="6">
        <f>ROUND(+Pharmacy!V16,0)</f>
        <v>46717</v>
      </c>
      <c r="F21" s="7">
        <f t="shared" si="0"/>
        <v>5.03</v>
      </c>
      <c r="G21" s="6">
        <f>ROUND(+Pharmacy!E118*2080,0)</f>
        <v>226720</v>
      </c>
      <c r="H21" s="6">
        <f>ROUND(+Pharmacy!V118,0)</f>
        <v>43072</v>
      </c>
      <c r="I21" s="7">
        <f t="shared" si="1"/>
        <v>5.26</v>
      </c>
      <c r="J21" s="7"/>
      <c r="K21" s="8">
        <f t="shared" si="2"/>
        <v>0.0457</v>
      </c>
    </row>
    <row r="22" spans="2:11" ht="12">
      <c r="B22">
        <f>+Pharmacy!A17</f>
        <v>35</v>
      </c>
      <c r="C22" t="str">
        <f>+Pharmacy!B17</f>
        <v>ENUMCLAW REGIONAL HOSPITAL</v>
      </c>
      <c r="D22" s="6">
        <f>ROUND(+Pharmacy!E17*2080,0)</f>
        <v>62</v>
      </c>
      <c r="E22" s="6">
        <f>ROUND(+Pharmacy!V17,0)</f>
        <v>3584</v>
      </c>
      <c r="F22" s="7">
        <f t="shared" si="0"/>
        <v>0.02</v>
      </c>
      <c r="G22" s="6">
        <f>ROUND(+Pharmacy!E119*2080,0)</f>
        <v>4867</v>
      </c>
      <c r="H22" s="6">
        <f>ROUND(+Pharmacy!V119,0)</f>
        <v>3826</v>
      </c>
      <c r="I22" s="7">
        <f t="shared" si="1"/>
        <v>1.27</v>
      </c>
      <c r="J22" s="7"/>
      <c r="K22" s="8">
        <f t="shared" si="2"/>
        <v>62.5</v>
      </c>
    </row>
    <row r="23" spans="2:11" ht="12">
      <c r="B23">
        <f>+Pharmacy!A18</f>
        <v>37</v>
      </c>
      <c r="C23" t="str">
        <f>+Pharmacy!B18</f>
        <v>DEACONESS MEDICAL CENTER</v>
      </c>
      <c r="D23" s="6">
        <f>ROUND(+Pharmacy!E18*2080,0)</f>
        <v>98072</v>
      </c>
      <c r="E23" s="6">
        <f>ROUND(+Pharmacy!V18,0)</f>
        <v>18891</v>
      </c>
      <c r="F23" s="7">
        <f t="shared" si="0"/>
        <v>5.19</v>
      </c>
      <c r="G23" s="6">
        <f>ROUND(+Pharmacy!E120*2080,0)</f>
        <v>90126</v>
      </c>
      <c r="H23" s="6">
        <f>ROUND(+Pharmacy!V120,0)</f>
        <v>24058</v>
      </c>
      <c r="I23" s="7">
        <f t="shared" si="1"/>
        <v>3.75</v>
      </c>
      <c r="J23" s="7"/>
      <c r="K23" s="8">
        <f t="shared" si="2"/>
        <v>-0.2775</v>
      </c>
    </row>
    <row r="24" spans="2:11" ht="12">
      <c r="B24">
        <f>+Pharmacy!A19</f>
        <v>38</v>
      </c>
      <c r="C24" t="str">
        <f>+Pharmacy!B19</f>
        <v>OLYMPIC MEDICAL CENTER</v>
      </c>
      <c r="D24" s="6">
        <f>ROUND(+Pharmacy!E19*2080,0)</f>
        <v>29536</v>
      </c>
      <c r="E24" s="6">
        <f>ROUND(+Pharmacy!V19,0)</f>
        <v>13147</v>
      </c>
      <c r="F24" s="7">
        <f t="shared" si="0"/>
        <v>2.25</v>
      </c>
      <c r="G24" s="6">
        <f>ROUND(+Pharmacy!E121*2080,0)</f>
        <v>33072</v>
      </c>
      <c r="H24" s="6">
        <f>ROUND(+Pharmacy!V121,0)</f>
        <v>13521</v>
      </c>
      <c r="I24" s="7">
        <f t="shared" si="1"/>
        <v>2.45</v>
      </c>
      <c r="J24" s="7"/>
      <c r="K24" s="8">
        <f t="shared" si="2"/>
        <v>0.0889</v>
      </c>
    </row>
    <row r="25" spans="2:11" ht="12">
      <c r="B25">
        <f>+Pharmacy!A20</f>
        <v>39</v>
      </c>
      <c r="C25" t="str">
        <f>+Pharmacy!B20</f>
        <v>KENNEWICK GENERAL HOSPITAL</v>
      </c>
      <c r="D25" s="6">
        <f>ROUND(+Pharmacy!E20*2080,0)</f>
        <v>20800</v>
      </c>
      <c r="E25" s="6">
        <f>ROUND(+Pharmacy!V20,0)</f>
        <v>11240</v>
      </c>
      <c r="F25" s="7">
        <f t="shared" si="0"/>
        <v>1.85</v>
      </c>
      <c r="G25" s="6">
        <f>ROUND(+Pharmacy!E122*2080,0)</f>
        <v>21008</v>
      </c>
      <c r="H25" s="6">
        <f>ROUND(+Pharmacy!V122,0)</f>
        <v>11618</v>
      </c>
      <c r="I25" s="7">
        <f t="shared" si="1"/>
        <v>1.81</v>
      </c>
      <c r="J25" s="7"/>
      <c r="K25" s="8">
        <f t="shared" si="2"/>
        <v>-0.0216</v>
      </c>
    </row>
    <row r="26" spans="2:11" ht="12">
      <c r="B26">
        <f>+Pharmacy!A21</f>
        <v>43</v>
      </c>
      <c r="C26" t="str">
        <f>+Pharmacy!B21</f>
        <v>WALLA WALLA GENERAL HOSPITAL</v>
      </c>
      <c r="D26" s="6">
        <f>ROUND(+Pharmacy!E21*2080,0)</f>
        <v>12646</v>
      </c>
      <c r="E26" s="6">
        <f>ROUND(+Pharmacy!V21,0)</f>
        <v>3984</v>
      </c>
      <c r="F26" s="7">
        <f t="shared" si="0"/>
        <v>3.17</v>
      </c>
      <c r="G26" s="6">
        <f>ROUND(+Pharmacy!E123*2080,0)</f>
        <v>11003</v>
      </c>
      <c r="H26" s="6">
        <f>ROUND(+Pharmacy!V123,0)</f>
        <v>4221</v>
      </c>
      <c r="I26" s="7">
        <f t="shared" si="1"/>
        <v>2.61</v>
      </c>
      <c r="J26" s="7"/>
      <c r="K26" s="8">
        <f t="shared" si="2"/>
        <v>-0.1767</v>
      </c>
    </row>
    <row r="27" spans="2:11" ht="12">
      <c r="B27">
        <f>+Pharmacy!A22</f>
        <v>45</v>
      </c>
      <c r="C27" t="str">
        <f>+Pharmacy!B22</f>
        <v>COLUMBIA BASIN HOSPITAL</v>
      </c>
      <c r="D27" s="6">
        <f>ROUND(+Pharmacy!E22*2080,0)</f>
        <v>582</v>
      </c>
      <c r="E27" s="6">
        <f>ROUND(+Pharmacy!V22,0)</f>
        <v>1214</v>
      </c>
      <c r="F27" s="7">
        <f t="shared" si="0"/>
        <v>0.48</v>
      </c>
      <c r="G27" s="6">
        <f>ROUND(+Pharmacy!E124*2080,0)</f>
        <v>499</v>
      </c>
      <c r="H27" s="6">
        <f>ROUND(+Pharmacy!V124,0)</f>
        <v>1212</v>
      </c>
      <c r="I27" s="7">
        <f t="shared" si="1"/>
        <v>0.41</v>
      </c>
      <c r="J27" s="7"/>
      <c r="K27" s="8">
        <f t="shared" si="2"/>
        <v>-0.1458</v>
      </c>
    </row>
    <row r="28" spans="2:11" ht="12">
      <c r="B28">
        <f>+Pharmacy!A23</f>
        <v>46</v>
      </c>
      <c r="C28" t="str">
        <f>+Pharmacy!B23</f>
        <v>PROSSER MEMORIAL HOSPITAL</v>
      </c>
      <c r="D28" s="6">
        <f>ROUND(+Pharmacy!E23*2080,0)</f>
        <v>2808</v>
      </c>
      <c r="E28" s="6">
        <f>ROUND(+Pharmacy!V23,0)</f>
        <v>2419</v>
      </c>
      <c r="F28" s="7">
        <f t="shared" si="0"/>
        <v>1.16</v>
      </c>
      <c r="G28" s="6">
        <f>ROUND(+Pharmacy!E125*2080,0)</f>
        <v>2184</v>
      </c>
      <c r="H28" s="6">
        <f>ROUND(+Pharmacy!V125,0)</f>
        <v>1940</v>
      </c>
      <c r="I28" s="7">
        <f t="shared" si="1"/>
        <v>1.13</v>
      </c>
      <c r="J28" s="7"/>
      <c r="K28" s="8">
        <f t="shared" si="2"/>
        <v>-0.0259</v>
      </c>
    </row>
    <row r="29" spans="2:11" ht="12">
      <c r="B29">
        <f>+Pharmacy!A24</f>
        <v>50</v>
      </c>
      <c r="C29" t="str">
        <f>+Pharmacy!B24</f>
        <v>PROVIDENCE SAINT MARY MEDICAL CENTER</v>
      </c>
      <c r="D29" s="6">
        <f>ROUND(+Pharmacy!E24*2080,0)</f>
        <v>37440</v>
      </c>
      <c r="E29" s="6">
        <f>ROUND(+Pharmacy!V24,0)</f>
        <v>13790</v>
      </c>
      <c r="F29" s="7">
        <f t="shared" si="0"/>
        <v>2.72</v>
      </c>
      <c r="G29" s="6">
        <f>ROUND(+Pharmacy!E126*2080,0)</f>
        <v>42141</v>
      </c>
      <c r="H29" s="6">
        <f>ROUND(+Pharmacy!V126,0)</f>
        <v>13198</v>
      </c>
      <c r="I29" s="7">
        <f t="shared" si="1"/>
        <v>3.19</v>
      </c>
      <c r="J29" s="7"/>
      <c r="K29" s="8">
        <f t="shared" si="2"/>
        <v>0.1728</v>
      </c>
    </row>
    <row r="30" spans="2:11" ht="12">
      <c r="B30">
        <f>+Pharmacy!A25</f>
        <v>54</v>
      </c>
      <c r="C30" t="str">
        <f>+Pharmacy!B25</f>
        <v>FORKS COMMUNITY HOSPITAL</v>
      </c>
      <c r="D30" s="6">
        <f>ROUND(+Pharmacy!E25*2080,0)</f>
        <v>5907</v>
      </c>
      <c r="E30" s="6">
        <f>ROUND(+Pharmacy!V25,0)</f>
        <v>2002</v>
      </c>
      <c r="F30" s="7">
        <f t="shared" si="0"/>
        <v>2.95</v>
      </c>
      <c r="G30" s="6">
        <f>ROUND(+Pharmacy!E127*2080,0)</f>
        <v>6157</v>
      </c>
      <c r="H30" s="6">
        <f>ROUND(+Pharmacy!V127,0)</f>
        <v>1817</v>
      </c>
      <c r="I30" s="7">
        <f t="shared" si="1"/>
        <v>3.39</v>
      </c>
      <c r="J30" s="7"/>
      <c r="K30" s="8">
        <f t="shared" si="2"/>
        <v>0.1492</v>
      </c>
    </row>
    <row r="31" spans="2:11" ht="12">
      <c r="B31">
        <f>+Pharmacy!A26</f>
        <v>56</v>
      </c>
      <c r="C31" t="str">
        <f>+Pharmacy!B26</f>
        <v>WILLAPA HARBOR HOSPITAL</v>
      </c>
      <c r="D31" s="6">
        <f>ROUND(+Pharmacy!E26*2080,0)</f>
        <v>0</v>
      </c>
      <c r="E31" s="6">
        <f>ROUND(+Pharmacy!V26,0)</f>
        <v>1630</v>
      </c>
      <c r="F31" s="7">
        <f t="shared" si="0"/>
      </c>
      <c r="G31" s="6">
        <f>ROUND(+Pharmacy!E128*2080,0)</f>
        <v>0</v>
      </c>
      <c r="H31" s="6">
        <f>ROUND(+Pharmacy!V128,0)</f>
        <v>1521</v>
      </c>
      <c r="I31" s="7">
        <f t="shared" si="1"/>
      </c>
      <c r="J31" s="7"/>
      <c r="K31" s="8">
        <f t="shared" si="2"/>
      </c>
    </row>
    <row r="32" spans="2:11" ht="12">
      <c r="B32">
        <f>+Pharmacy!A27</f>
        <v>58</v>
      </c>
      <c r="C32" t="str">
        <f>+Pharmacy!B27</f>
        <v>YAKIMA VALLEY MEMORIAL HOSPITAL</v>
      </c>
      <c r="D32" s="6">
        <f>ROUND(+Pharmacy!E27*2080,0)</f>
        <v>117229</v>
      </c>
      <c r="E32" s="6">
        <f>ROUND(+Pharmacy!V27,0)</f>
        <v>31658</v>
      </c>
      <c r="F32" s="7">
        <f t="shared" si="0"/>
        <v>3.7</v>
      </c>
      <c r="G32" s="6">
        <f>ROUND(+Pharmacy!E129*2080,0)</f>
        <v>118331</v>
      </c>
      <c r="H32" s="6">
        <f>ROUND(+Pharmacy!V129,0)</f>
        <v>33827</v>
      </c>
      <c r="I32" s="7">
        <f t="shared" si="1"/>
        <v>3.5</v>
      </c>
      <c r="J32" s="7"/>
      <c r="K32" s="8">
        <f t="shared" si="2"/>
        <v>-0.0541</v>
      </c>
    </row>
    <row r="33" spans="2:11" ht="12">
      <c r="B33">
        <f>+Pharmacy!A28</f>
        <v>63</v>
      </c>
      <c r="C33" t="str">
        <f>+Pharmacy!B28</f>
        <v>GRAYS HARBOR COMMUNITY HOSPITAL</v>
      </c>
      <c r="D33" s="6">
        <f>ROUND(+Pharmacy!E28*2080,0)</f>
        <v>35402</v>
      </c>
      <c r="E33" s="6">
        <f>ROUND(+Pharmacy!V28,0)</f>
        <v>11731</v>
      </c>
      <c r="F33" s="7">
        <f t="shared" si="0"/>
        <v>3.02</v>
      </c>
      <c r="G33" s="6">
        <f>ROUND(+Pharmacy!E130*2080,0)</f>
        <v>35318</v>
      </c>
      <c r="H33" s="6">
        <f>ROUND(+Pharmacy!V130,0)</f>
        <v>12132</v>
      </c>
      <c r="I33" s="7">
        <f t="shared" si="1"/>
        <v>2.91</v>
      </c>
      <c r="J33" s="7"/>
      <c r="K33" s="8">
        <f t="shared" si="2"/>
        <v>-0.0364</v>
      </c>
    </row>
    <row r="34" spans="2:11" ht="12">
      <c r="B34">
        <f>+Pharmacy!A29</f>
        <v>78</v>
      </c>
      <c r="C34" t="str">
        <f>+Pharmacy!B29</f>
        <v>SAMARITAN HOSPITAL</v>
      </c>
      <c r="D34" s="6">
        <f>ROUND(+Pharmacy!E29*2080,0)</f>
        <v>20301</v>
      </c>
      <c r="E34" s="6">
        <f>ROUND(+Pharmacy!V29,0)</f>
        <v>6208</v>
      </c>
      <c r="F34" s="7">
        <f t="shared" si="0"/>
        <v>3.27</v>
      </c>
      <c r="G34" s="6">
        <f>ROUND(+Pharmacy!E131*2080,0)</f>
        <v>20592</v>
      </c>
      <c r="H34" s="6">
        <f>ROUND(+Pharmacy!V131,0)</f>
        <v>6490</v>
      </c>
      <c r="I34" s="7">
        <f t="shared" si="1"/>
        <v>3.17</v>
      </c>
      <c r="J34" s="7"/>
      <c r="K34" s="8">
        <f t="shared" si="2"/>
        <v>-0.0306</v>
      </c>
    </row>
    <row r="35" spans="2:11" ht="12">
      <c r="B35">
        <f>+Pharmacy!A30</f>
        <v>79</v>
      </c>
      <c r="C35" t="str">
        <f>+Pharmacy!B30</f>
        <v>OCEAN BEACH HOSPITAL</v>
      </c>
      <c r="D35" s="6">
        <f>ROUND(+Pharmacy!E30*2080,0)</f>
        <v>2995</v>
      </c>
      <c r="E35" s="6">
        <f>ROUND(+Pharmacy!V30,0)</f>
        <v>1836</v>
      </c>
      <c r="F35" s="7">
        <f t="shared" si="0"/>
        <v>1.63</v>
      </c>
      <c r="G35" s="6">
        <f>ROUND(+Pharmacy!E132*2080,0)</f>
        <v>2912</v>
      </c>
      <c r="H35" s="6">
        <f>ROUND(+Pharmacy!V132,0)</f>
        <v>1549</v>
      </c>
      <c r="I35" s="7">
        <f t="shared" si="1"/>
        <v>1.88</v>
      </c>
      <c r="J35" s="7"/>
      <c r="K35" s="8">
        <f t="shared" si="2"/>
        <v>0.1534</v>
      </c>
    </row>
    <row r="36" spans="2:11" ht="12">
      <c r="B36">
        <f>+Pharmacy!A31</f>
        <v>80</v>
      </c>
      <c r="C36" t="str">
        <f>+Pharmacy!B31</f>
        <v>ODESSA MEMORIAL HOSPITAL</v>
      </c>
      <c r="D36" s="6">
        <f>ROUND(+Pharmacy!E31*2080,0)</f>
        <v>229</v>
      </c>
      <c r="E36" s="6">
        <f>ROUND(+Pharmacy!V31,0)</f>
        <v>252</v>
      </c>
      <c r="F36" s="7">
        <f t="shared" si="0"/>
        <v>0.91</v>
      </c>
      <c r="G36" s="6">
        <f>ROUND(+Pharmacy!E133*2080,0)</f>
        <v>62</v>
      </c>
      <c r="H36" s="6">
        <f>ROUND(+Pharmacy!V133,0)</f>
        <v>237</v>
      </c>
      <c r="I36" s="7">
        <f t="shared" si="1"/>
        <v>0.26</v>
      </c>
      <c r="J36" s="7"/>
      <c r="K36" s="8">
        <f t="shared" si="2"/>
        <v>-0.7143</v>
      </c>
    </row>
    <row r="37" spans="2:11" ht="12">
      <c r="B37">
        <f>+Pharmacy!A32</f>
        <v>81</v>
      </c>
      <c r="C37" t="str">
        <f>+Pharmacy!B32</f>
        <v>GOOD SAMARITAN HOSPITAL</v>
      </c>
      <c r="D37" s="6">
        <f>ROUND(+Pharmacy!E32*2080,0)</f>
        <v>86320</v>
      </c>
      <c r="E37" s="6">
        <f>ROUND(+Pharmacy!V32,0)</f>
        <v>22063</v>
      </c>
      <c r="F37" s="7">
        <f t="shared" si="0"/>
        <v>3.91</v>
      </c>
      <c r="G37" s="6">
        <f>ROUND(+Pharmacy!E134*2080,0)</f>
        <v>129563</v>
      </c>
      <c r="H37" s="6">
        <f>ROUND(+Pharmacy!V134,0)</f>
        <v>21554</v>
      </c>
      <c r="I37" s="7">
        <f t="shared" si="1"/>
        <v>6.01</v>
      </c>
      <c r="J37" s="7"/>
      <c r="K37" s="8">
        <f t="shared" si="2"/>
        <v>0.5371</v>
      </c>
    </row>
    <row r="38" spans="2:11" ht="12">
      <c r="B38">
        <f>+Pharmacy!A33</f>
        <v>82</v>
      </c>
      <c r="C38" t="str">
        <f>+Pharmacy!B33</f>
        <v>GARFIELD COUNTY MEMORIAL HOSPITAL</v>
      </c>
      <c r="D38" s="6">
        <f>ROUND(+Pharmacy!E33*2080,0)</f>
        <v>62</v>
      </c>
      <c r="E38" s="6">
        <f>ROUND(+Pharmacy!V33,0)</f>
        <v>224</v>
      </c>
      <c r="F38" s="7">
        <f t="shared" si="0"/>
        <v>0.28</v>
      </c>
      <c r="G38" s="6">
        <f>ROUND(+Pharmacy!E135*2080,0)</f>
        <v>0</v>
      </c>
      <c r="H38" s="6">
        <f>ROUND(+Pharmacy!V135,0)</f>
        <v>509</v>
      </c>
      <c r="I38" s="7">
        <f t="shared" si="1"/>
      </c>
      <c r="J38" s="7"/>
      <c r="K38" s="8">
        <f t="shared" si="2"/>
      </c>
    </row>
    <row r="39" spans="2:11" ht="12">
      <c r="B39">
        <f>+Pharmacy!A34</f>
        <v>84</v>
      </c>
      <c r="C39" t="str">
        <f>+Pharmacy!B34</f>
        <v>PROVIDENCE REGIONAL MEDICAL CENTER EVERETT</v>
      </c>
      <c r="D39" s="6">
        <f>ROUND(+Pharmacy!E34*2080,0)</f>
        <v>170518</v>
      </c>
      <c r="E39" s="6">
        <f>ROUND(+Pharmacy!V34,0)</f>
        <v>47661</v>
      </c>
      <c r="F39" s="7">
        <f t="shared" si="0"/>
        <v>3.58</v>
      </c>
      <c r="G39" s="6">
        <f>ROUND(+Pharmacy!E136*2080,0)</f>
        <v>180149</v>
      </c>
      <c r="H39" s="6">
        <f>ROUND(+Pharmacy!V136,0)</f>
        <v>52314</v>
      </c>
      <c r="I39" s="7">
        <f t="shared" si="1"/>
        <v>3.44</v>
      </c>
      <c r="J39" s="7"/>
      <c r="K39" s="8">
        <f t="shared" si="2"/>
        <v>-0.0391</v>
      </c>
    </row>
    <row r="40" spans="2:11" ht="12">
      <c r="B40">
        <f>+Pharmacy!A35</f>
        <v>85</v>
      </c>
      <c r="C40" t="str">
        <f>+Pharmacy!B35</f>
        <v>JEFFERSON HEALTHCARE HOSPITAL</v>
      </c>
      <c r="D40" s="6">
        <f>ROUND(+Pharmacy!E35*2080,0)</f>
        <v>14893</v>
      </c>
      <c r="E40" s="6">
        <f>ROUND(+Pharmacy!V35,0)</f>
        <v>4378</v>
      </c>
      <c r="F40" s="7">
        <f t="shared" si="0"/>
        <v>3.4</v>
      </c>
      <c r="G40" s="6">
        <f>ROUND(+Pharmacy!E137*2080,0)</f>
        <v>13021</v>
      </c>
      <c r="H40" s="6">
        <f>ROUND(+Pharmacy!V137,0)</f>
        <v>4690</v>
      </c>
      <c r="I40" s="7">
        <f t="shared" si="1"/>
        <v>2.78</v>
      </c>
      <c r="J40" s="7"/>
      <c r="K40" s="8">
        <f t="shared" si="2"/>
        <v>-0.1824</v>
      </c>
    </row>
    <row r="41" spans="2:11" ht="12">
      <c r="B41">
        <f>+Pharmacy!A36</f>
        <v>96</v>
      </c>
      <c r="C41" t="str">
        <f>+Pharmacy!B36</f>
        <v>SKYLINE HOSPITAL</v>
      </c>
      <c r="D41" s="6">
        <f>ROUND(+Pharmacy!E36*2080,0)</f>
        <v>4618</v>
      </c>
      <c r="E41" s="6">
        <f>ROUND(+Pharmacy!V36,0)</f>
        <v>1264</v>
      </c>
      <c r="F41" s="7">
        <f t="shared" si="0"/>
        <v>3.65</v>
      </c>
      <c r="G41" s="6">
        <f>ROUND(+Pharmacy!E138*2080,0)</f>
        <v>6157</v>
      </c>
      <c r="H41" s="6">
        <f>ROUND(+Pharmacy!V138,0)</f>
        <v>1369</v>
      </c>
      <c r="I41" s="7">
        <f t="shared" si="1"/>
        <v>4.5</v>
      </c>
      <c r="J41" s="7"/>
      <c r="K41" s="8">
        <f t="shared" si="2"/>
        <v>0.2329</v>
      </c>
    </row>
    <row r="42" spans="2:11" ht="12">
      <c r="B42">
        <f>+Pharmacy!A37</f>
        <v>102</v>
      </c>
      <c r="C42" t="str">
        <f>+Pharmacy!B37</f>
        <v>YAKIMA REGIONAL MEDICAL AND CARDIAC CENTER</v>
      </c>
      <c r="D42" s="6">
        <f>ROUND(+Pharmacy!E37*2080,0)</f>
        <v>34923</v>
      </c>
      <c r="E42" s="6">
        <f>ROUND(+Pharmacy!V37,0)</f>
        <v>13168</v>
      </c>
      <c r="F42" s="7">
        <f t="shared" si="0"/>
        <v>2.65</v>
      </c>
      <c r="G42" s="6">
        <f>ROUND(+Pharmacy!E139*2080,0)</f>
        <v>36275</v>
      </c>
      <c r="H42" s="6">
        <f>ROUND(+Pharmacy!V139,0)</f>
        <v>12871</v>
      </c>
      <c r="I42" s="7">
        <f t="shared" si="1"/>
        <v>2.82</v>
      </c>
      <c r="J42" s="7"/>
      <c r="K42" s="8">
        <f t="shared" si="2"/>
        <v>0.0642</v>
      </c>
    </row>
    <row r="43" spans="2:11" ht="12">
      <c r="B43">
        <f>+Pharmacy!A38</f>
        <v>104</v>
      </c>
      <c r="C43" t="str">
        <f>+Pharmacy!B38</f>
        <v>VALLEY GENERAL HOSPITAL</v>
      </c>
      <c r="D43" s="6">
        <f>ROUND(+Pharmacy!E38*2080,0)</f>
        <v>14560</v>
      </c>
      <c r="E43" s="6">
        <f>ROUND(+Pharmacy!V38,0)</f>
        <v>5790</v>
      </c>
      <c r="F43" s="7">
        <f t="shared" si="0"/>
        <v>2.51</v>
      </c>
      <c r="G43" s="6">
        <f>ROUND(+Pharmacy!E140*2080,0)</f>
        <v>13645</v>
      </c>
      <c r="H43" s="6">
        <f>ROUND(+Pharmacy!V140,0)</f>
        <v>5972</v>
      </c>
      <c r="I43" s="7">
        <f t="shared" si="1"/>
        <v>2.28</v>
      </c>
      <c r="J43" s="7"/>
      <c r="K43" s="8">
        <f t="shared" si="2"/>
        <v>-0.0916</v>
      </c>
    </row>
    <row r="44" spans="2:11" ht="12">
      <c r="B44">
        <f>+Pharmacy!A39</f>
        <v>106</v>
      </c>
      <c r="C44" t="str">
        <f>+Pharmacy!B39</f>
        <v>CASCADE VALLEY HOSPITAL</v>
      </c>
      <c r="D44" s="6">
        <f>ROUND(+Pharmacy!E39*2080,0)</f>
        <v>13978</v>
      </c>
      <c r="E44" s="6">
        <f>ROUND(+Pharmacy!V39,0)</f>
        <v>4926</v>
      </c>
      <c r="F44" s="7">
        <f t="shared" si="0"/>
        <v>2.84</v>
      </c>
      <c r="G44" s="6">
        <f>ROUND(+Pharmacy!E141*2080,0)</f>
        <v>14602</v>
      </c>
      <c r="H44" s="6">
        <f>ROUND(+Pharmacy!V141,0)</f>
        <v>4607</v>
      </c>
      <c r="I44" s="7">
        <f t="shared" si="1"/>
        <v>3.17</v>
      </c>
      <c r="J44" s="7"/>
      <c r="K44" s="8">
        <f t="shared" si="2"/>
        <v>0.1162</v>
      </c>
    </row>
    <row r="45" spans="2:11" ht="12">
      <c r="B45">
        <f>+Pharmacy!A40</f>
        <v>107</v>
      </c>
      <c r="C45" t="str">
        <f>+Pharmacy!B40</f>
        <v>NORTH VALLEY HOSPITAL</v>
      </c>
      <c r="D45" s="6">
        <f>ROUND(+Pharmacy!E40*2080,0)</f>
        <v>1290</v>
      </c>
      <c r="E45" s="6">
        <f>ROUND(+Pharmacy!V40,0)</f>
        <v>2275</v>
      </c>
      <c r="F45" s="7">
        <f t="shared" si="0"/>
        <v>0.57</v>
      </c>
      <c r="G45" s="6">
        <f>ROUND(+Pharmacy!E142*2080,0)</f>
        <v>1310</v>
      </c>
      <c r="H45" s="6">
        <f>ROUND(+Pharmacy!V142,0)</f>
        <v>2016</v>
      </c>
      <c r="I45" s="7">
        <f t="shared" si="1"/>
        <v>0.65</v>
      </c>
      <c r="J45" s="7"/>
      <c r="K45" s="8">
        <f t="shared" si="2"/>
        <v>0.1404</v>
      </c>
    </row>
    <row r="46" spans="2:11" ht="12">
      <c r="B46">
        <f>+Pharmacy!A41</f>
        <v>108</v>
      </c>
      <c r="C46" t="str">
        <f>+Pharmacy!B41</f>
        <v>TRI-STATE MEMORIAL HOSPITAL</v>
      </c>
      <c r="D46" s="6">
        <f>ROUND(+Pharmacy!E41*2080,0)</f>
        <v>9651</v>
      </c>
      <c r="E46" s="6">
        <f>ROUND(+Pharmacy!V41,0)</f>
        <v>5384</v>
      </c>
      <c r="F46" s="7">
        <f t="shared" si="0"/>
        <v>1.79</v>
      </c>
      <c r="G46" s="6">
        <f>ROUND(+Pharmacy!E143*2080,0)</f>
        <v>0</v>
      </c>
      <c r="H46" s="6">
        <f>ROUND(+Pharmacy!V143,0)</f>
        <v>0</v>
      </c>
      <c r="I46" s="7">
        <f t="shared" si="1"/>
      </c>
      <c r="J46" s="7"/>
      <c r="K46" s="8">
        <f t="shared" si="2"/>
      </c>
    </row>
    <row r="47" spans="2:11" ht="12">
      <c r="B47">
        <f>+Pharmacy!A42</f>
        <v>111</v>
      </c>
      <c r="C47" t="str">
        <f>+Pharmacy!B42</f>
        <v>EAST ADAMS RURAL HOSPITAL</v>
      </c>
      <c r="D47" s="6">
        <f>ROUND(+Pharmacy!E42*2080,0)</f>
        <v>312</v>
      </c>
      <c r="E47" s="6">
        <f>ROUND(+Pharmacy!V42,0)</f>
        <v>521</v>
      </c>
      <c r="F47" s="7">
        <f t="shared" si="0"/>
        <v>0.6</v>
      </c>
      <c r="G47" s="6">
        <f>ROUND(+Pharmacy!E144*2080,0)</f>
        <v>83</v>
      </c>
      <c r="H47" s="6">
        <f>ROUND(+Pharmacy!V144,0)</f>
        <v>588</v>
      </c>
      <c r="I47" s="7">
        <f t="shared" si="1"/>
        <v>0.14</v>
      </c>
      <c r="J47" s="7"/>
      <c r="K47" s="8">
        <f t="shared" si="2"/>
        <v>-0.7667</v>
      </c>
    </row>
    <row r="48" spans="2:11" ht="12">
      <c r="B48">
        <f>+Pharmacy!A43</f>
        <v>125</v>
      </c>
      <c r="C48" t="str">
        <f>+Pharmacy!B43</f>
        <v>OTHELLO COMMUNITY HOSPITAL</v>
      </c>
      <c r="D48" s="6">
        <f>ROUND(+Pharmacy!E43*2080,0)</f>
        <v>1206</v>
      </c>
      <c r="E48" s="6">
        <f>ROUND(+Pharmacy!V43,0)</f>
        <v>1899</v>
      </c>
      <c r="F48" s="7">
        <f t="shared" si="0"/>
        <v>0.64</v>
      </c>
      <c r="G48" s="6">
        <f>ROUND(+Pharmacy!E145*2080,0)</f>
        <v>1227</v>
      </c>
      <c r="H48" s="6">
        <f>ROUND(+Pharmacy!V145,0)</f>
        <v>1895</v>
      </c>
      <c r="I48" s="7">
        <f t="shared" si="1"/>
        <v>0.65</v>
      </c>
      <c r="J48" s="7"/>
      <c r="K48" s="8">
        <f t="shared" si="2"/>
        <v>0.0156</v>
      </c>
    </row>
    <row r="49" spans="2:11" ht="12">
      <c r="B49">
        <f>+Pharmacy!A44</f>
        <v>126</v>
      </c>
      <c r="C49" t="str">
        <f>+Pharmacy!B44</f>
        <v>HIGHLINE MEDICAL CENTER</v>
      </c>
      <c r="D49" s="6">
        <f>ROUND(+Pharmacy!E44*2080,0)</f>
        <v>70658</v>
      </c>
      <c r="E49" s="6">
        <f>ROUND(+Pharmacy!V44,0)</f>
        <v>20908</v>
      </c>
      <c r="F49" s="7">
        <f t="shared" si="0"/>
        <v>3.38</v>
      </c>
      <c r="G49" s="6">
        <f>ROUND(+Pharmacy!E146*2080,0)</f>
        <v>72238</v>
      </c>
      <c r="H49" s="6">
        <f>ROUND(+Pharmacy!V146,0)</f>
        <v>21534</v>
      </c>
      <c r="I49" s="7">
        <f t="shared" si="1"/>
        <v>3.35</v>
      </c>
      <c r="J49" s="7"/>
      <c r="K49" s="8">
        <f t="shared" si="2"/>
        <v>-0.0089</v>
      </c>
    </row>
    <row r="50" spans="2:11" ht="12">
      <c r="B50">
        <f>+Pharmacy!A45</f>
        <v>128</v>
      </c>
      <c r="C50" t="str">
        <f>+Pharmacy!B45</f>
        <v>UNIVERSITY OF WASHINGTON MEDICAL CENTER</v>
      </c>
      <c r="D50" s="6">
        <f>ROUND(+Pharmacy!E45*2080,0)</f>
        <v>276037</v>
      </c>
      <c r="E50" s="6">
        <f>ROUND(+Pharmacy!V45,0)</f>
        <v>48016</v>
      </c>
      <c r="F50" s="7">
        <f t="shared" si="0"/>
        <v>5.75</v>
      </c>
      <c r="G50" s="6">
        <f>ROUND(+Pharmacy!E147*2080,0)</f>
        <v>282339</v>
      </c>
      <c r="H50" s="6">
        <f>ROUND(+Pharmacy!V147,0)</f>
        <v>48950</v>
      </c>
      <c r="I50" s="7">
        <f t="shared" si="1"/>
        <v>5.77</v>
      </c>
      <c r="J50" s="7"/>
      <c r="K50" s="8">
        <f t="shared" si="2"/>
        <v>0.0035</v>
      </c>
    </row>
    <row r="51" spans="2:11" ht="12">
      <c r="B51">
        <f>+Pharmacy!A46</f>
        <v>129</v>
      </c>
      <c r="C51" t="str">
        <f>+Pharmacy!B46</f>
        <v>QUINCY VALLEY MEDICAL CENTER</v>
      </c>
      <c r="D51" s="6">
        <f>ROUND(+Pharmacy!E46*2080,0)</f>
        <v>2038</v>
      </c>
      <c r="E51" s="6">
        <f>ROUND(+Pharmacy!V46,0)</f>
        <v>501</v>
      </c>
      <c r="F51" s="7">
        <f t="shared" si="0"/>
        <v>4.07</v>
      </c>
      <c r="G51" s="6">
        <f>ROUND(+Pharmacy!E148*2080,0)</f>
        <v>437</v>
      </c>
      <c r="H51" s="6">
        <f>ROUND(+Pharmacy!V148,0)</f>
        <v>591</v>
      </c>
      <c r="I51" s="7">
        <f t="shared" si="1"/>
        <v>0.74</v>
      </c>
      <c r="J51" s="7"/>
      <c r="K51" s="8">
        <f t="shared" si="2"/>
        <v>-0.8182</v>
      </c>
    </row>
    <row r="52" spans="2:11" ht="12">
      <c r="B52">
        <f>+Pharmacy!A47</f>
        <v>130</v>
      </c>
      <c r="C52" t="str">
        <f>+Pharmacy!B47</f>
        <v>NORTHWEST HOSPITAL &amp; MEDICAL CENTER</v>
      </c>
      <c r="D52" s="6">
        <f>ROUND(+Pharmacy!E47*2080,0)</f>
        <v>61006</v>
      </c>
      <c r="E52" s="6">
        <f>ROUND(+Pharmacy!V47,0)</f>
        <v>23626</v>
      </c>
      <c r="F52" s="7">
        <f t="shared" si="0"/>
        <v>2.58</v>
      </c>
      <c r="G52" s="6">
        <f>ROUND(+Pharmacy!E149*2080,0)</f>
        <v>63918</v>
      </c>
      <c r="H52" s="6">
        <f>ROUND(+Pharmacy!V149,0)</f>
        <v>24107</v>
      </c>
      <c r="I52" s="7">
        <f t="shared" si="1"/>
        <v>2.65</v>
      </c>
      <c r="J52" s="7"/>
      <c r="K52" s="8">
        <f t="shared" si="2"/>
        <v>0.0271</v>
      </c>
    </row>
    <row r="53" spans="2:11" ht="12">
      <c r="B53">
        <f>+Pharmacy!A48</f>
        <v>131</v>
      </c>
      <c r="C53" t="str">
        <f>+Pharmacy!B48</f>
        <v>OVERLAKE HOSPITAL MEDICAL CENTER</v>
      </c>
      <c r="D53" s="6">
        <f>ROUND(+Pharmacy!E48*2080,0)</f>
        <v>89378</v>
      </c>
      <c r="E53" s="6">
        <f>ROUND(+Pharmacy!V48,0)</f>
        <v>36964</v>
      </c>
      <c r="F53" s="7">
        <f t="shared" si="0"/>
        <v>2.42</v>
      </c>
      <c r="G53" s="6">
        <f>ROUND(+Pharmacy!E150*2080,0)</f>
        <v>99798</v>
      </c>
      <c r="H53" s="6">
        <f>ROUND(+Pharmacy!V150,0)</f>
        <v>40193</v>
      </c>
      <c r="I53" s="7">
        <f t="shared" si="1"/>
        <v>2.48</v>
      </c>
      <c r="J53" s="7"/>
      <c r="K53" s="8">
        <f t="shared" si="2"/>
        <v>0.0248</v>
      </c>
    </row>
    <row r="54" spans="2:11" ht="12">
      <c r="B54">
        <f>+Pharmacy!A49</f>
        <v>132</v>
      </c>
      <c r="C54" t="str">
        <f>+Pharmacy!B49</f>
        <v>SAINT CLARE HOSPITAL</v>
      </c>
      <c r="D54" s="6">
        <f>ROUND(+Pharmacy!E49*2080,0)</f>
        <v>50960</v>
      </c>
      <c r="E54" s="6">
        <f>ROUND(+Pharmacy!V49,0)</f>
        <v>11965</v>
      </c>
      <c r="F54" s="7">
        <f t="shared" si="0"/>
        <v>4.26</v>
      </c>
      <c r="G54" s="6">
        <f>ROUND(+Pharmacy!E151*2080,0)</f>
        <v>60445</v>
      </c>
      <c r="H54" s="6">
        <f>ROUND(+Pharmacy!V151,0)</f>
        <v>12684</v>
      </c>
      <c r="I54" s="7">
        <f t="shared" si="1"/>
        <v>4.77</v>
      </c>
      <c r="J54" s="7"/>
      <c r="K54" s="8">
        <f t="shared" si="2"/>
        <v>0.1197</v>
      </c>
    </row>
    <row r="55" spans="2:11" ht="12">
      <c r="B55">
        <f>+Pharmacy!A50</f>
        <v>134</v>
      </c>
      <c r="C55" t="str">
        <f>+Pharmacy!B50</f>
        <v>ISLAND HOSPITAL</v>
      </c>
      <c r="D55" s="6">
        <f>ROUND(+Pharmacy!E50*2080,0)</f>
        <v>15704</v>
      </c>
      <c r="E55" s="6">
        <f>ROUND(+Pharmacy!V50,0)</f>
        <v>7752</v>
      </c>
      <c r="F55" s="7">
        <f t="shared" si="0"/>
        <v>2.03</v>
      </c>
      <c r="G55" s="6">
        <f>ROUND(+Pharmacy!E152*2080,0)</f>
        <v>18013</v>
      </c>
      <c r="H55" s="6">
        <f>ROUND(+Pharmacy!V152,0)</f>
        <v>8079</v>
      </c>
      <c r="I55" s="7">
        <f t="shared" si="1"/>
        <v>2.23</v>
      </c>
      <c r="J55" s="7"/>
      <c r="K55" s="8">
        <f t="shared" si="2"/>
        <v>0.0985</v>
      </c>
    </row>
    <row r="56" spans="2:11" ht="12">
      <c r="B56">
        <f>+Pharmacy!A51</f>
        <v>137</v>
      </c>
      <c r="C56" t="str">
        <f>+Pharmacy!B51</f>
        <v>LINCOLN HOSPITAL</v>
      </c>
      <c r="D56" s="6">
        <f>ROUND(+Pharmacy!E51*2080,0)</f>
        <v>3661</v>
      </c>
      <c r="E56" s="6">
        <f>ROUND(+Pharmacy!V51,0)</f>
        <v>289</v>
      </c>
      <c r="F56" s="7">
        <f t="shared" si="0"/>
        <v>12.67</v>
      </c>
      <c r="G56" s="6">
        <f>ROUND(+Pharmacy!E153*2080,0)</f>
        <v>3536</v>
      </c>
      <c r="H56" s="6">
        <f>ROUND(+Pharmacy!V153,0)</f>
        <v>1252</v>
      </c>
      <c r="I56" s="7">
        <f t="shared" si="1"/>
        <v>2.82</v>
      </c>
      <c r="J56" s="7"/>
      <c r="K56" s="8">
        <f t="shared" si="2"/>
        <v>-0.7774</v>
      </c>
    </row>
    <row r="57" spans="2:11" ht="12">
      <c r="B57">
        <f>+Pharmacy!A52</f>
        <v>138</v>
      </c>
      <c r="C57" t="str">
        <f>+Pharmacy!B52</f>
        <v>SWEDISH EDMONDS</v>
      </c>
      <c r="D57" s="6">
        <f>ROUND(+Pharmacy!E52*2080,0)</f>
        <v>46072</v>
      </c>
      <c r="E57" s="6">
        <f>ROUND(+Pharmacy!V52,0)</f>
        <v>15861</v>
      </c>
      <c r="F57" s="7">
        <f t="shared" si="0"/>
        <v>2.9</v>
      </c>
      <c r="G57" s="6">
        <f>ROUND(+Pharmacy!E154*2080,0)</f>
        <v>48381</v>
      </c>
      <c r="H57" s="6">
        <f>ROUND(+Pharmacy!V154,0)</f>
        <v>15975</v>
      </c>
      <c r="I57" s="7">
        <f t="shared" si="1"/>
        <v>3.03</v>
      </c>
      <c r="J57" s="7"/>
      <c r="K57" s="8">
        <f t="shared" si="2"/>
        <v>0.0448</v>
      </c>
    </row>
    <row r="58" spans="2:11" ht="12">
      <c r="B58">
        <f>+Pharmacy!A53</f>
        <v>139</v>
      </c>
      <c r="C58" t="str">
        <f>+Pharmacy!B53</f>
        <v>PROVIDENCE HOLY FAMILY HOSPITAL</v>
      </c>
      <c r="D58" s="6">
        <f>ROUND(+Pharmacy!E53*2080,0)</f>
        <v>52125</v>
      </c>
      <c r="E58" s="6">
        <f>ROUND(+Pharmacy!V53,0)</f>
        <v>21255</v>
      </c>
      <c r="F58" s="7">
        <f t="shared" si="0"/>
        <v>2.45</v>
      </c>
      <c r="G58" s="6">
        <f>ROUND(+Pharmacy!E155*2080,0)</f>
        <v>55827</v>
      </c>
      <c r="H58" s="6">
        <f>ROUND(+Pharmacy!V155,0)</f>
        <v>22355</v>
      </c>
      <c r="I58" s="7">
        <f t="shared" si="1"/>
        <v>2.5</v>
      </c>
      <c r="J58" s="7"/>
      <c r="K58" s="8">
        <f t="shared" si="2"/>
        <v>0.0204</v>
      </c>
    </row>
    <row r="59" spans="2:11" ht="12">
      <c r="B59">
        <f>+Pharmacy!A54</f>
        <v>140</v>
      </c>
      <c r="C59" t="str">
        <f>+Pharmacy!B54</f>
        <v>KITTITAS VALLEY HOSPITAL</v>
      </c>
      <c r="D59" s="6">
        <f>ROUND(+Pharmacy!E54*2080,0)</f>
        <v>11336</v>
      </c>
      <c r="E59" s="6">
        <f>ROUND(+Pharmacy!V54,0)</f>
        <v>4055</v>
      </c>
      <c r="F59" s="7">
        <f t="shared" si="0"/>
        <v>2.8</v>
      </c>
      <c r="G59" s="6">
        <f>ROUND(+Pharmacy!E156*2080,0)</f>
        <v>11482</v>
      </c>
      <c r="H59" s="6">
        <f>ROUND(+Pharmacy!V156,0)</f>
        <v>4400</v>
      </c>
      <c r="I59" s="7">
        <f t="shared" si="1"/>
        <v>2.61</v>
      </c>
      <c r="J59" s="7"/>
      <c r="K59" s="8">
        <f t="shared" si="2"/>
        <v>-0.0679</v>
      </c>
    </row>
    <row r="60" spans="2:11" ht="12">
      <c r="B60">
        <f>+Pharmacy!A55</f>
        <v>141</v>
      </c>
      <c r="C60" t="str">
        <f>+Pharmacy!B55</f>
        <v>DAYTON GENERAL HOSPITAL</v>
      </c>
      <c r="D60" s="6">
        <f>ROUND(+Pharmacy!E55*2080,0)</f>
        <v>0</v>
      </c>
      <c r="E60" s="6">
        <f>ROUND(+Pharmacy!V55,0)</f>
        <v>494</v>
      </c>
      <c r="F60" s="7">
        <f t="shared" si="0"/>
      </c>
      <c r="G60" s="6">
        <f>ROUND(+Pharmacy!E157*2080,0)</f>
        <v>0</v>
      </c>
      <c r="H60" s="6">
        <f>ROUND(+Pharmacy!V157,0)</f>
        <v>0</v>
      </c>
      <c r="I60" s="7">
        <f t="shared" si="1"/>
      </c>
      <c r="J60" s="7"/>
      <c r="K60" s="8">
        <f t="shared" si="2"/>
      </c>
    </row>
    <row r="61" spans="2:11" ht="12">
      <c r="B61">
        <f>+Pharmacy!A56</f>
        <v>142</v>
      </c>
      <c r="C61" t="str">
        <f>+Pharmacy!B56</f>
        <v>HARRISON MEDICAL CENTER</v>
      </c>
      <c r="D61" s="6">
        <f>ROUND(+Pharmacy!E56*2080,0)</f>
        <v>100651</v>
      </c>
      <c r="E61" s="6">
        <f>ROUND(+Pharmacy!V56,0)</f>
        <v>28659</v>
      </c>
      <c r="F61" s="7">
        <f t="shared" si="0"/>
        <v>3.51</v>
      </c>
      <c r="G61" s="6">
        <f>ROUND(+Pharmacy!E158*2080,0)</f>
        <v>107203</v>
      </c>
      <c r="H61" s="6">
        <f>ROUND(+Pharmacy!V158,0)</f>
        <v>28694</v>
      </c>
      <c r="I61" s="7">
        <f t="shared" si="1"/>
        <v>3.74</v>
      </c>
      <c r="J61" s="7"/>
      <c r="K61" s="8">
        <f t="shared" si="2"/>
        <v>0.0655</v>
      </c>
    </row>
    <row r="62" spans="2:11" ht="12">
      <c r="B62">
        <f>+Pharmacy!A57</f>
        <v>145</v>
      </c>
      <c r="C62" t="str">
        <f>+Pharmacy!B57</f>
        <v>PEACEHEALTH SAINT JOSEPH HOSPITAL</v>
      </c>
      <c r="D62" s="6">
        <f>ROUND(+Pharmacy!E57*2080,0)</f>
        <v>97032</v>
      </c>
      <c r="E62" s="6">
        <f>ROUND(+Pharmacy!V57,0)</f>
        <v>30005</v>
      </c>
      <c r="F62" s="7">
        <f t="shared" si="0"/>
        <v>3.23</v>
      </c>
      <c r="G62" s="6">
        <f>ROUND(+Pharmacy!E159*2080,0)</f>
        <v>103314</v>
      </c>
      <c r="H62" s="6">
        <f>ROUND(+Pharmacy!V159,0)</f>
        <v>32043</v>
      </c>
      <c r="I62" s="7">
        <f t="shared" si="1"/>
        <v>3.22</v>
      </c>
      <c r="J62" s="7"/>
      <c r="K62" s="8">
        <f t="shared" si="2"/>
        <v>-0.0031</v>
      </c>
    </row>
    <row r="63" spans="2:11" ht="12">
      <c r="B63">
        <f>+Pharmacy!A58</f>
        <v>147</v>
      </c>
      <c r="C63" t="str">
        <f>+Pharmacy!B58</f>
        <v>MID VALLEY HOSPITAL</v>
      </c>
      <c r="D63" s="6">
        <f>ROUND(+Pharmacy!E58*2080,0)</f>
        <v>6240</v>
      </c>
      <c r="E63" s="6">
        <f>ROUND(+Pharmacy!V58,0)</f>
        <v>3063</v>
      </c>
      <c r="F63" s="7">
        <f t="shared" si="0"/>
        <v>2.04</v>
      </c>
      <c r="G63" s="6">
        <f>ROUND(+Pharmacy!E160*2080,0)</f>
        <v>6011</v>
      </c>
      <c r="H63" s="6">
        <f>ROUND(+Pharmacy!V160,0)</f>
        <v>3023</v>
      </c>
      <c r="I63" s="7">
        <f t="shared" si="1"/>
        <v>1.99</v>
      </c>
      <c r="J63" s="7"/>
      <c r="K63" s="8">
        <f t="shared" si="2"/>
        <v>-0.0245</v>
      </c>
    </row>
    <row r="64" spans="2:11" ht="12">
      <c r="B64">
        <f>+Pharmacy!A59</f>
        <v>148</v>
      </c>
      <c r="C64" t="str">
        <f>+Pharmacy!B59</f>
        <v>KINDRED HOSPITAL - SEATTLE</v>
      </c>
      <c r="D64" s="6">
        <f>ROUND(+Pharmacy!E59*2080,0)</f>
        <v>0</v>
      </c>
      <c r="E64" s="6">
        <f>ROUND(+Pharmacy!V59,0)</f>
        <v>897</v>
      </c>
      <c r="F64" s="7">
        <f t="shared" si="0"/>
      </c>
      <c r="G64" s="6">
        <f>ROUND(+Pharmacy!E161*2080,0)</f>
        <v>0</v>
      </c>
      <c r="H64" s="6">
        <f>ROUND(+Pharmacy!V161,0)</f>
        <v>937</v>
      </c>
      <c r="I64" s="7">
        <f t="shared" si="1"/>
      </c>
      <c r="J64" s="7"/>
      <c r="K64" s="8">
        <f t="shared" si="2"/>
      </c>
    </row>
    <row r="65" spans="2:11" ht="12">
      <c r="B65">
        <f>+Pharmacy!A60</f>
        <v>150</v>
      </c>
      <c r="C65" t="str">
        <f>+Pharmacy!B60</f>
        <v>COULEE COMMUNITY HOSPITAL</v>
      </c>
      <c r="D65" s="6">
        <f>ROUND(+Pharmacy!E60*2080,0)</f>
        <v>2704</v>
      </c>
      <c r="E65" s="6">
        <f>ROUND(+Pharmacy!V60,0)</f>
        <v>1330</v>
      </c>
      <c r="F65" s="7">
        <f t="shared" si="0"/>
        <v>2.03</v>
      </c>
      <c r="G65" s="6">
        <f>ROUND(+Pharmacy!E162*2080,0)</f>
        <v>2392</v>
      </c>
      <c r="H65" s="6">
        <f>ROUND(+Pharmacy!V162,0)</f>
        <v>2219</v>
      </c>
      <c r="I65" s="7">
        <f t="shared" si="1"/>
        <v>1.08</v>
      </c>
      <c r="J65" s="7"/>
      <c r="K65" s="8">
        <f t="shared" si="2"/>
        <v>-0.468</v>
      </c>
    </row>
    <row r="66" spans="2:11" ht="12">
      <c r="B66">
        <f>+Pharmacy!A61</f>
        <v>152</v>
      </c>
      <c r="C66" t="str">
        <f>+Pharmacy!B61</f>
        <v>MASON GENERAL HOSPITAL</v>
      </c>
      <c r="D66" s="6">
        <f>ROUND(+Pharmacy!E61*2080,0)</f>
        <v>16765</v>
      </c>
      <c r="E66" s="6">
        <f>ROUND(+Pharmacy!V61,0)</f>
        <v>4449</v>
      </c>
      <c r="F66" s="7">
        <f t="shared" si="0"/>
        <v>3.77</v>
      </c>
      <c r="G66" s="6">
        <f>ROUND(+Pharmacy!E163*2080,0)</f>
        <v>16432</v>
      </c>
      <c r="H66" s="6">
        <f>ROUND(+Pharmacy!V163,0)</f>
        <v>4267</v>
      </c>
      <c r="I66" s="7">
        <f t="shared" si="1"/>
        <v>3.85</v>
      </c>
      <c r="J66" s="7"/>
      <c r="K66" s="8">
        <f t="shared" si="2"/>
        <v>0.0212</v>
      </c>
    </row>
    <row r="67" spans="2:11" ht="12">
      <c r="B67">
        <f>+Pharmacy!A62</f>
        <v>153</v>
      </c>
      <c r="C67" t="str">
        <f>+Pharmacy!B62</f>
        <v>WHITMAN HOSPITAL AND MEDICAL CENTER</v>
      </c>
      <c r="D67" s="6">
        <f>ROUND(+Pharmacy!E62*2080,0)</f>
        <v>2371</v>
      </c>
      <c r="E67" s="6">
        <f>ROUND(+Pharmacy!V62,0)</f>
        <v>1717</v>
      </c>
      <c r="F67" s="7">
        <f t="shared" si="0"/>
        <v>1.38</v>
      </c>
      <c r="G67" s="6">
        <f>ROUND(+Pharmacy!E164*2080,0)</f>
        <v>2371</v>
      </c>
      <c r="H67" s="6">
        <f>ROUND(+Pharmacy!V164,0)</f>
        <v>1813</v>
      </c>
      <c r="I67" s="7">
        <f t="shared" si="1"/>
        <v>1.31</v>
      </c>
      <c r="J67" s="7"/>
      <c r="K67" s="8">
        <f t="shared" si="2"/>
        <v>-0.0507</v>
      </c>
    </row>
    <row r="68" spans="2:11" ht="12">
      <c r="B68">
        <f>+Pharmacy!A63</f>
        <v>155</v>
      </c>
      <c r="C68" t="str">
        <f>+Pharmacy!B63</f>
        <v>VALLEY MEDICAL CENTER</v>
      </c>
      <c r="D68" s="6">
        <f>ROUND(+Pharmacy!E63*2080,0)</f>
        <v>91624</v>
      </c>
      <c r="E68" s="6">
        <f>ROUND(+Pharmacy!V63,0)</f>
        <v>34477</v>
      </c>
      <c r="F68" s="7">
        <f t="shared" si="0"/>
        <v>2.66</v>
      </c>
      <c r="G68" s="6">
        <f>ROUND(+Pharmacy!E165*2080,0)</f>
        <v>96845</v>
      </c>
      <c r="H68" s="6">
        <f>ROUND(+Pharmacy!V165,0)</f>
        <v>34729</v>
      </c>
      <c r="I68" s="7">
        <f t="shared" si="1"/>
        <v>2.79</v>
      </c>
      <c r="J68" s="7"/>
      <c r="K68" s="8">
        <f t="shared" si="2"/>
        <v>0.0489</v>
      </c>
    </row>
    <row r="69" spans="2:11" ht="12">
      <c r="B69">
        <f>+Pharmacy!A64</f>
        <v>156</v>
      </c>
      <c r="C69" t="str">
        <f>+Pharmacy!B64</f>
        <v>WHIDBEY GENERAL HOSPITAL</v>
      </c>
      <c r="D69" s="6">
        <f>ROUND(+Pharmacy!E64*2080,0)</f>
        <v>15974</v>
      </c>
      <c r="E69" s="6">
        <f>ROUND(+Pharmacy!V64,0)</f>
        <v>7230</v>
      </c>
      <c r="F69" s="7">
        <f t="shared" si="0"/>
        <v>2.21</v>
      </c>
      <c r="G69" s="6">
        <f>ROUND(+Pharmacy!E166*2080,0)</f>
        <v>17742</v>
      </c>
      <c r="H69" s="6">
        <f>ROUND(+Pharmacy!V166,0)</f>
        <v>6463</v>
      </c>
      <c r="I69" s="7">
        <f t="shared" si="1"/>
        <v>2.75</v>
      </c>
      <c r="J69" s="7"/>
      <c r="K69" s="8">
        <f t="shared" si="2"/>
        <v>0.2443</v>
      </c>
    </row>
    <row r="70" spans="2:11" ht="12">
      <c r="B70">
        <f>+Pharmacy!A65</f>
        <v>157</v>
      </c>
      <c r="C70" t="str">
        <f>+Pharmacy!B65</f>
        <v>SAINT LUKES REHABILIATION INSTITUTE</v>
      </c>
      <c r="D70" s="6">
        <f>ROUND(+Pharmacy!E65*2080,0)</f>
        <v>15870</v>
      </c>
      <c r="E70" s="6">
        <f>ROUND(+Pharmacy!V65,0)</f>
        <v>2799</v>
      </c>
      <c r="F70" s="7">
        <f t="shared" si="0"/>
        <v>5.67</v>
      </c>
      <c r="G70" s="6">
        <f>ROUND(+Pharmacy!E167*2080,0)</f>
        <v>15579</v>
      </c>
      <c r="H70" s="6">
        <f>ROUND(+Pharmacy!V167,0)</f>
        <v>2947</v>
      </c>
      <c r="I70" s="7">
        <f t="shared" si="1"/>
        <v>5.29</v>
      </c>
      <c r="J70" s="7"/>
      <c r="K70" s="8">
        <f t="shared" si="2"/>
        <v>-0.067</v>
      </c>
    </row>
    <row r="71" spans="2:11" ht="12">
      <c r="B71">
        <f>+Pharmacy!A66</f>
        <v>158</v>
      </c>
      <c r="C71" t="str">
        <f>+Pharmacy!B66</f>
        <v>CASCADE MEDICAL CENTER</v>
      </c>
      <c r="D71" s="6">
        <f>ROUND(+Pharmacy!E66*2080,0)</f>
        <v>0</v>
      </c>
      <c r="E71" s="6">
        <f>ROUND(+Pharmacy!V66,0)</f>
        <v>1358</v>
      </c>
      <c r="F71" s="7">
        <f t="shared" si="0"/>
      </c>
      <c r="G71" s="6">
        <f>ROUND(+Pharmacy!E168*2080,0)</f>
        <v>374</v>
      </c>
      <c r="H71" s="6">
        <f>ROUND(+Pharmacy!V168,0)</f>
        <v>614</v>
      </c>
      <c r="I71" s="7">
        <f t="shared" si="1"/>
        <v>0.61</v>
      </c>
      <c r="J71" s="7"/>
      <c r="K71" s="8">
        <f t="shared" si="2"/>
      </c>
    </row>
    <row r="72" spans="2:11" ht="12">
      <c r="B72">
        <f>+Pharmacy!A67</f>
        <v>159</v>
      </c>
      <c r="C72" t="str">
        <f>+Pharmacy!B67</f>
        <v>PROVIDENCE SAINT PETER HOSPITAL</v>
      </c>
      <c r="D72" s="6">
        <f>ROUND(+Pharmacy!E67*2080,0)</f>
        <v>93600</v>
      </c>
      <c r="E72" s="6">
        <f>ROUND(+Pharmacy!V67,0)</f>
        <v>33572</v>
      </c>
      <c r="F72" s="7">
        <f t="shared" si="0"/>
        <v>2.79</v>
      </c>
      <c r="G72" s="6">
        <f>ROUND(+Pharmacy!E169*2080,0)</f>
        <v>116480</v>
      </c>
      <c r="H72" s="6">
        <f>ROUND(+Pharmacy!V169,0)</f>
        <v>34768</v>
      </c>
      <c r="I72" s="7">
        <f t="shared" si="1"/>
        <v>3.35</v>
      </c>
      <c r="J72" s="7"/>
      <c r="K72" s="8">
        <f t="shared" si="2"/>
        <v>0.2007</v>
      </c>
    </row>
    <row r="73" spans="2:11" ht="12">
      <c r="B73">
        <f>+Pharmacy!A68</f>
        <v>161</v>
      </c>
      <c r="C73" t="str">
        <f>+Pharmacy!B68</f>
        <v>KADLEC REGIONAL MEDICAL CENTER</v>
      </c>
      <c r="D73" s="6">
        <f>ROUND(+Pharmacy!E68*2080,0)</f>
        <v>64272</v>
      </c>
      <c r="E73" s="6">
        <f>ROUND(+Pharmacy!V68,0)</f>
        <v>27113</v>
      </c>
      <c r="F73" s="7">
        <f t="shared" si="0"/>
        <v>2.37</v>
      </c>
      <c r="G73" s="6">
        <f>ROUND(+Pharmacy!E170*2080,0)</f>
        <v>73923</v>
      </c>
      <c r="H73" s="6">
        <f>ROUND(+Pharmacy!V170,0)</f>
        <v>28692</v>
      </c>
      <c r="I73" s="7">
        <f t="shared" si="1"/>
        <v>2.58</v>
      </c>
      <c r="J73" s="7"/>
      <c r="K73" s="8">
        <f t="shared" si="2"/>
        <v>0.0886</v>
      </c>
    </row>
    <row r="74" spans="2:11" ht="12">
      <c r="B74">
        <f>+Pharmacy!A69</f>
        <v>162</v>
      </c>
      <c r="C74" t="str">
        <f>+Pharmacy!B69</f>
        <v>PROVIDENCE SACRED HEART MEDICAL CENTER</v>
      </c>
      <c r="D74" s="6">
        <f>ROUND(+Pharmacy!E69*2080,0)</f>
        <v>226720</v>
      </c>
      <c r="E74" s="6">
        <f>ROUND(+Pharmacy!V69,0)</f>
        <v>59724</v>
      </c>
      <c r="F74" s="7">
        <f t="shared" si="0"/>
        <v>3.8</v>
      </c>
      <c r="G74" s="6">
        <f>ROUND(+Pharmacy!E171*2080,0)</f>
        <v>224328</v>
      </c>
      <c r="H74" s="6">
        <f>ROUND(+Pharmacy!V171,0)</f>
        <v>64334</v>
      </c>
      <c r="I74" s="7">
        <f t="shared" si="1"/>
        <v>3.49</v>
      </c>
      <c r="J74" s="7"/>
      <c r="K74" s="8">
        <f t="shared" si="2"/>
        <v>-0.0816</v>
      </c>
    </row>
    <row r="75" spans="2:11" ht="12">
      <c r="B75">
        <f>+Pharmacy!A70</f>
        <v>164</v>
      </c>
      <c r="C75" t="str">
        <f>+Pharmacy!B70</f>
        <v>EVERGREEN HOSPITAL MEDICAL CENTER</v>
      </c>
      <c r="D75" s="6">
        <f>ROUND(+Pharmacy!E70*2080,0)</f>
        <v>97843</v>
      </c>
      <c r="E75" s="6">
        <f>ROUND(+Pharmacy!V70,0)</f>
        <v>31048</v>
      </c>
      <c r="F75" s="7">
        <f aca="true" t="shared" si="3" ref="F75:F106">IF(D75=0,"",IF(E75=0,"",ROUND(D75/E75,2)))</f>
        <v>3.15</v>
      </c>
      <c r="G75" s="6">
        <f>ROUND(+Pharmacy!E172*2080,0)</f>
        <v>97510</v>
      </c>
      <c r="H75" s="6">
        <f>ROUND(+Pharmacy!V172,0)</f>
        <v>31549</v>
      </c>
      <c r="I75" s="7">
        <f aca="true" t="shared" si="4" ref="I75:I106">IF(G75=0,"",IF(H75=0,"",ROUND(G75/H75,2)))</f>
        <v>3.09</v>
      </c>
      <c r="J75" s="7"/>
      <c r="K75" s="8">
        <f aca="true" t="shared" si="5" ref="K75:K106">IF(D75=0,"",IF(E75=0,"",IF(G75=0,"",IF(H75=0,"",ROUND(I75/F75-1,4)))))</f>
        <v>-0.019</v>
      </c>
    </row>
    <row r="76" spans="2:11" ht="12">
      <c r="B76">
        <f>+Pharmacy!A71</f>
        <v>165</v>
      </c>
      <c r="C76" t="str">
        <f>+Pharmacy!B71</f>
        <v>LAKE CHELAN COMMUNITY HOSPITAL</v>
      </c>
      <c r="D76" s="6">
        <f>ROUND(+Pharmacy!E71*2080,0)</f>
        <v>2496</v>
      </c>
      <c r="E76" s="6">
        <f>ROUND(+Pharmacy!V71,0)</f>
        <v>1459</v>
      </c>
      <c r="F76" s="7">
        <f t="shared" si="3"/>
        <v>1.71</v>
      </c>
      <c r="G76" s="6">
        <f>ROUND(+Pharmacy!E173*2080,0)</f>
        <v>3723</v>
      </c>
      <c r="H76" s="6">
        <f>ROUND(+Pharmacy!V173,0)</f>
        <v>1701</v>
      </c>
      <c r="I76" s="7">
        <f t="shared" si="4"/>
        <v>2.19</v>
      </c>
      <c r="J76" s="7"/>
      <c r="K76" s="8">
        <f t="shared" si="5"/>
        <v>0.2807</v>
      </c>
    </row>
    <row r="77" spans="2:11" ht="12">
      <c r="B77">
        <f>+Pharmacy!A72</f>
        <v>167</v>
      </c>
      <c r="C77" t="str">
        <f>+Pharmacy!B72</f>
        <v>FERRY COUNTY MEMORIAL HOSPITAL</v>
      </c>
      <c r="D77" s="6">
        <f>ROUND(+Pharmacy!E72*2080,0)</f>
        <v>208</v>
      </c>
      <c r="E77" s="6">
        <f>ROUND(+Pharmacy!V72,0)</f>
        <v>560</v>
      </c>
      <c r="F77" s="7">
        <f t="shared" si="3"/>
        <v>0.37</v>
      </c>
      <c r="G77" s="6">
        <f>ROUND(+Pharmacy!E174*2080,0)</f>
        <v>291</v>
      </c>
      <c r="H77" s="6">
        <f>ROUND(+Pharmacy!V174,0)</f>
        <v>595</v>
      </c>
      <c r="I77" s="7">
        <f t="shared" si="4"/>
        <v>0.49</v>
      </c>
      <c r="J77" s="7"/>
      <c r="K77" s="8">
        <f t="shared" si="5"/>
        <v>0.3243</v>
      </c>
    </row>
    <row r="78" spans="2:11" ht="12">
      <c r="B78">
        <f>+Pharmacy!A73</f>
        <v>168</v>
      </c>
      <c r="C78" t="str">
        <f>+Pharmacy!B73</f>
        <v>CENTRAL WASHINGTON HOSPITAL</v>
      </c>
      <c r="D78" s="6">
        <f>ROUND(+Pharmacy!E73*2080,0)</f>
        <v>84989</v>
      </c>
      <c r="E78" s="6">
        <f>ROUND(+Pharmacy!V73,0)</f>
        <v>18831</v>
      </c>
      <c r="F78" s="7">
        <f t="shared" si="3"/>
        <v>4.51</v>
      </c>
      <c r="G78" s="6">
        <f>ROUND(+Pharmacy!E175*2080,0)</f>
        <v>88587</v>
      </c>
      <c r="H78" s="6">
        <f>ROUND(+Pharmacy!V175,0)</f>
        <v>17915</v>
      </c>
      <c r="I78" s="7">
        <f t="shared" si="4"/>
        <v>4.94</v>
      </c>
      <c r="J78" s="7"/>
      <c r="K78" s="8">
        <f t="shared" si="5"/>
        <v>0.0953</v>
      </c>
    </row>
    <row r="79" spans="2:11" ht="12">
      <c r="B79">
        <f>+Pharmacy!A74</f>
        <v>169</v>
      </c>
      <c r="C79" t="str">
        <f>+Pharmacy!B74</f>
        <v>GROUP HEALTH EASTSIDE</v>
      </c>
      <c r="D79" s="6">
        <f>ROUND(+Pharmacy!E74*2080,0)</f>
        <v>29536</v>
      </c>
      <c r="E79" s="6">
        <f>ROUND(+Pharmacy!V74,0)</f>
        <v>1590</v>
      </c>
      <c r="F79" s="7">
        <f t="shared" si="3"/>
        <v>18.58</v>
      </c>
      <c r="G79" s="6">
        <f>ROUND(+Pharmacy!E176*2080,0)</f>
        <v>0</v>
      </c>
      <c r="H79" s="6">
        <f>ROUND(+Pharmacy!V176,0)</f>
        <v>0</v>
      </c>
      <c r="I79" s="7">
        <f t="shared" si="4"/>
      </c>
      <c r="J79" s="7"/>
      <c r="K79" s="8">
        <f t="shared" si="5"/>
      </c>
    </row>
    <row r="80" spans="2:11" ht="12">
      <c r="B80">
        <f>+Pharmacy!A75</f>
        <v>170</v>
      </c>
      <c r="C80" t="str">
        <f>+Pharmacy!B75</f>
        <v>SOUTHWEST WASHINGTON MEDICAL CENTER</v>
      </c>
      <c r="D80" s="6">
        <f>ROUND(+Pharmacy!E75*2080,0)</f>
        <v>149594</v>
      </c>
      <c r="E80" s="6">
        <f>ROUND(+Pharmacy!V75,0)</f>
        <v>44834</v>
      </c>
      <c r="F80" s="7">
        <f t="shared" si="3"/>
        <v>3.34</v>
      </c>
      <c r="G80" s="6">
        <f>ROUND(+Pharmacy!E177*2080,0)</f>
        <v>160930</v>
      </c>
      <c r="H80" s="6">
        <f>ROUND(+Pharmacy!V177,0)</f>
        <v>49418</v>
      </c>
      <c r="I80" s="7">
        <f t="shared" si="4"/>
        <v>3.26</v>
      </c>
      <c r="J80" s="7"/>
      <c r="K80" s="8">
        <f t="shared" si="5"/>
        <v>-0.024</v>
      </c>
    </row>
    <row r="81" spans="2:11" ht="12">
      <c r="B81">
        <f>+Pharmacy!A76</f>
        <v>172</v>
      </c>
      <c r="C81" t="str">
        <f>+Pharmacy!B76</f>
        <v>PULLMAN REGIONAL HOSPITAL</v>
      </c>
      <c r="D81" s="6">
        <f>ROUND(+Pharmacy!E76*2080,0)</f>
        <v>12168</v>
      </c>
      <c r="E81" s="6">
        <f>ROUND(+Pharmacy!V76,0)</f>
        <v>3616</v>
      </c>
      <c r="F81" s="7">
        <f t="shared" si="3"/>
        <v>3.37</v>
      </c>
      <c r="G81" s="6">
        <f>ROUND(+Pharmacy!E178*2080,0)</f>
        <v>12480</v>
      </c>
      <c r="H81" s="6">
        <f>ROUND(+Pharmacy!V178,0)</f>
        <v>3480</v>
      </c>
      <c r="I81" s="7">
        <f t="shared" si="4"/>
        <v>3.59</v>
      </c>
      <c r="J81" s="7"/>
      <c r="K81" s="8">
        <f t="shared" si="5"/>
        <v>0.0653</v>
      </c>
    </row>
    <row r="82" spans="2:11" ht="12">
      <c r="B82">
        <f>+Pharmacy!A77</f>
        <v>173</v>
      </c>
      <c r="C82" t="str">
        <f>+Pharmacy!B77</f>
        <v>MORTON GENERAL HOSPITAL</v>
      </c>
      <c r="D82" s="6">
        <f>ROUND(+Pharmacy!E77*2080,0)</f>
        <v>3765</v>
      </c>
      <c r="E82" s="6">
        <f>ROUND(+Pharmacy!V77,0)</f>
        <v>1442</v>
      </c>
      <c r="F82" s="7">
        <f t="shared" si="3"/>
        <v>2.61</v>
      </c>
      <c r="G82" s="6">
        <f>ROUND(+Pharmacy!E179*2080,0)</f>
        <v>3432</v>
      </c>
      <c r="H82" s="6">
        <f>ROUND(+Pharmacy!V179,0)</f>
        <v>1566</v>
      </c>
      <c r="I82" s="7">
        <f t="shared" si="4"/>
        <v>2.19</v>
      </c>
      <c r="J82" s="7"/>
      <c r="K82" s="8">
        <f t="shared" si="5"/>
        <v>-0.1609</v>
      </c>
    </row>
    <row r="83" spans="2:11" ht="12">
      <c r="B83">
        <f>+Pharmacy!A78</f>
        <v>175</v>
      </c>
      <c r="C83" t="str">
        <f>+Pharmacy!B78</f>
        <v>MARY BRIDGE CHILDRENS HEALTH CENTER</v>
      </c>
      <c r="D83" s="6">
        <f>ROUND(+Pharmacy!E78*2080,0)</f>
        <v>41517</v>
      </c>
      <c r="E83" s="6">
        <f>ROUND(+Pharmacy!V78,0)</f>
        <v>9049</v>
      </c>
      <c r="F83" s="7">
        <f t="shared" si="3"/>
        <v>4.59</v>
      </c>
      <c r="G83" s="6">
        <f>ROUND(+Pharmacy!E180*2080,0)</f>
        <v>40082</v>
      </c>
      <c r="H83" s="6">
        <f>ROUND(+Pharmacy!V180,0)</f>
        <v>8663</v>
      </c>
      <c r="I83" s="7">
        <f t="shared" si="4"/>
        <v>4.63</v>
      </c>
      <c r="J83" s="7"/>
      <c r="K83" s="8">
        <f t="shared" si="5"/>
        <v>0.0087</v>
      </c>
    </row>
    <row r="84" spans="2:11" ht="12">
      <c r="B84">
        <f>+Pharmacy!A79</f>
        <v>176</v>
      </c>
      <c r="C84" t="str">
        <f>+Pharmacy!B79</f>
        <v>TACOMA GENERAL ALLENMORE HOSPITAL</v>
      </c>
      <c r="D84" s="6">
        <f>ROUND(+Pharmacy!E79*2080,0)</f>
        <v>243672</v>
      </c>
      <c r="E84" s="6">
        <f>ROUND(+Pharmacy!V79,0)</f>
        <v>44461</v>
      </c>
      <c r="F84" s="7">
        <f t="shared" si="3"/>
        <v>5.48</v>
      </c>
      <c r="G84" s="6">
        <f>ROUND(+Pharmacy!E181*2080,0)</f>
        <v>253240</v>
      </c>
      <c r="H84" s="6">
        <f>ROUND(+Pharmacy!V181,0)</f>
        <v>43169</v>
      </c>
      <c r="I84" s="7">
        <f t="shared" si="4"/>
        <v>5.87</v>
      </c>
      <c r="J84" s="7"/>
      <c r="K84" s="8">
        <f t="shared" si="5"/>
        <v>0.0712</v>
      </c>
    </row>
    <row r="85" spans="2:11" ht="12">
      <c r="B85">
        <f>+Pharmacy!A80</f>
        <v>178</v>
      </c>
      <c r="C85" t="str">
        <f>+Pharmacy!B80</f>
        <v>DEER PARK HOSPITAL</v>
      </c>
      <c r="D85" s="6">
        <f>ROUND(+Pharmacy!E80*2080,0)</f>
        <v>62</v>
      </c>
      <c r="E85" s="6">
        <f>ROUND(+Pharmacy!V80,0)</f>
        <v>77</v>
      </c>
      <c r="F85" s="7">
        <f t="shared" si="3"/>
        <v>0.81</v>
      </c>
      <c r="G85" s="6">
        <f>ROUND(+Pharmacy!E182*2080,0)</f>
        <v>0</v>
      </c>
      <c r="H85" s="6">
        <f>ROUND(+Pharmacy!V182,0)</f>
        <v>0</v>
      </c>
      <c r="I85" s="7">
        <f t="shared" si="4"/>
      </c>
      <c r="J85" s="7"/>
      <c r="K85" s="8">
        <f t="shared" si="5"/>
      </c>
    </row>
    <row r="86" spans="2:11" ht="12">
      <c r="B86">
        <f>+Pharmacy!A81</f>
        <v>180</v>
      </c>
      <c r="C86" t="str">
        <f>+Pharmacy!B81</f>
        <v>VALLEY HOSPITAL AND MEDICAL CENTER</v>
      </c>
      <c r="D86" s="6">
        <f>ROUND(+Pharmacy!E81*2080,0)</f>
        <v>20405</v>
      </c>
      <c r="E86" s="6">
        <f>ROUND(+Pharmacy!V81,0)</f>
        <v>6682</v>
      </c>
      <c r="F86" s="7">
        <f t="shared" si="3"/>
        <v>3.05</v>
      </c>
      <c r="G86" s="6">
        <f>ROUND(+Pharmacy!E183*2080,0)</f>
        <v>21965</v>
      </c>
      <c r="H86" s="6">
        <f>ROUND(+Pharmacy!V183,0)</f>
        <v>9834</v>
      </c>
      <c r="I86" s="7">
        <f t="shared" si="4"/>
        <v>2.23</v>
      </c>
      <c r="J86" s="7"/>
      <c r="K86" s="8">
        <f t="shared" si="5"/>
        <v>-0.2689</v>
      </c>
    </row>
    <row r="87" spans="2:11" ht="12">
      <c r="B87">
        <f>+Pharmacy!A82</f>
        <v>183</v>
      </c>
      <c r="C87" t="str">
        <f>+Pharmacy!B82</f>
        <v>AUBURN REGIONAL MEDICAL CENTER</v>
      </c>
      <c r="D87" s="6">
        <f>ROUND(+Pharmacy!E82*2080,0)</f>
        <v>24814</v>
      </c>
      <c r="E87" s="6">
        <f>ROUND(+Pharmacy!V82,0)</f>
        <v>13816</v>
      </c>
      <c r="F87" s="7">
        <f t="shared" si="3"/>
        <v>1.8</v>
      </c>
      <c r="G87" s="6">
        <f>ROUND(+Pharmacy!E184*2080,0)</f>
        <v>29307</v>
      </c>
      <c r="H87" s="6">
        <f>ROUND(+Pharmacy!V184,0)</f>
        <v>12971</v>
      </c>
      <c r="I87" s="7">
        <f t="shared" si="4"/>
        <v>2.26</v>
      </c>
      <c r="J87" s="7"/>
      <c r="K87" s="8">
        <f t="shared" si="5"/>
        <v>0.2556</v>
      </c>
    </row>
    <row r="88" spans="2:11" ht="12">
      <c r="B88">
        <f>+Pharmacy!A83</f>
        <v>186</v>
      </c>
      <c r="C88" t="str">
        <f>+Pharmacy!B83</f>
        <v>MARK REED HOSPITAL</v>
      </c>
      <c r="D88" s="6">
        <f>ROUND(+Pharmacy!E83*2080,0)</f>
        <v>0</v>
      </c>
      <c r="E88" s="6">
        <f>ROUND(+Pharmacy!V83,0)</f>
        <v>1135</v>
      </c>
      <c r="F88" s="7">
        <f t="shared" si="3"/>
      </c>
      <c r="G88" s="6">
        <f>ROUND(+Pharmacy!E185*2080,0)</f>
        <v>0</v>
      </c>
      <c r="H88" s="6">
        <f>ROUND(+Pharmacy!V185,0)</f>
        <v>669</v>
      </c>
      <c r="I88" s="7">
        <f t="shared" si="4"/>
      </c>
      <c r="J88" s="7"/>
      <c r="K88" s="8">
        <f t="shared" si="5"/>
      </c>
    </row>
    <row r="89" spans="2:11" ht="12">
      <c r="B89">
        <f>+Pharmacy!A84</f>
        <v>191</v>
      </c>
      <c r="C89" t="str">
        <f>+Pharmacy!B84</f>
        <v>PROVIDENCE CENTRALIA HOSPITAL</v>
      </c>
      <c r="D89" s="6">
        <f>ROUND(+Pharmacy!E84*2080,0)</f>
        <v>29037</v>
      </c>
      <c r="E89" s="6">
        <f>ROUND(+Pharmacy!V84,0)</f>
        <v>11160</v>
      </c>
      <c r="F89" s="7">
        <f t="shared" si="3"/>
        <v>2.6</v>
      </c>
      <c r="G89" s="6">
        <f>ROUND(+Pharmacy!E186*2080,0)</f>
        <v>35568</v>
      </c>
      <c r="H89" s="6">
        <f>ROUND(+Pharmacy!V186,0)</f>
        <v>10112</v>
      </c>
      <c r="I89" s="7">
        <f t="shared" si="4"/>
        <v>3.52</v>
      </c>
      <c r="J89" s="7"/>
      <c r="K89" s="8">
        <f t="shared" si="5"/>
        <v>0.3538</v>
      </c>
    </row>
    <row r="90" spans="2:11" ht="12">
      <c r="B90">
        <f>+Pharmacy!A85</f>
        <v>193</v>
      </c>
      <c r="C90" t="str">
        <f>+Pharmacy!B85</f>
        <v>PROVIDENCE MOUNT CARMEL HOSPITAL</v>
      </c>
      <c r="D90" s="6">
        <f>ROUND(+Pharmacy!E85*2080,0)</f>
        <v>13312</v>
      </c>
      <c r="E90" s="6">
        <f>ROUND(+Pharmacy!V85,0)</f>
        <v>3267</v>
      </c>
      <c r="F90" s="7">
        <f t="shared" si="3"/>
        <v>4.07</v>
      </c>
      <c r="G90" s="6">
        <f>ROUND(+Pharmacy!E187*2080,0)</f>
        <v>13832</v>
      </c>
      <c r="H90" s="6">
        <f>ROUND(+Pharmacy!V187,0)</f>
        <v>3245</v>
      </c>
      <c r="I90" s="7">
        <f t="shared" si="4"/>
        <v>4.26</v>
      </c>
      <c r="J90" s="7"/>
      <c r="K90" s="8">
        <f t="shared" si="5"/>
        <v>0.0467</v>
      </c>
    </row>
    <row r="91" spans="2:11" ht="12">
      <c r="B91">
        <f>+Pharmacy!A86</f>
        <v>194</v>
      </c>
      <c r="C91" t="str">
        <f>+Pharmacy!B86</f>
        <v>PROVIDENCE SAINT JOSEPHS HOSPITAL</v>
      </c>
      <c r="D91" s="6">
        <f>ROUND(+Pharmacy!E86*2080,0)</f>
        <v>4888</v>
      </c>
      <c r="E91" s="6">
        <f>ROUND(+Pharmacy!V86,0)</f>
        <v>1530</v>
      </c>
      <c r="F91" s="7">
        <f t="shared" si="3"/>
        <v>3.19</v>
      </c>
      <c r="G91" s="6">
        <f>ROUND(+Pharmacy!E188*2080,0)</f>
        <v>4077</v>
      </c>
      <c r="H91" s="6">
        <f>ROUND(+Pharmacy!V188,0)</f>
        <v>1130</v>
      </c>
      <c r="I91" s="7">
        <f t="shared" si="4"/>
        <v>3.61</v>
      </c>
      <c r="J91" s="7"/>
      <c r="K91" s="8">
        <f t="shared" si="5"/>
        <v>0.1317</v>
      </c>
    </row>
    <row r="92" spans="2:11" ht="12">
      <c r="B92">
        <f>+Pharmacy!A87</f>
        <v>195</v>
      </c>
      <c r="C92" t="str">
        <f>+Pharmacy!B87</f>
        <v>SNOQUALMIE VALLEY HOSPITAL</v>
      </c>
      <c r="D92" s="6">
        <f>ROUND(+Pharmacy!E87*2080,0)</f>
        <v>11024</v>
      </c>
      <c r="E92" s="6">
        <f>ROUND(+Pharmacy!V87,0)</f>
        <v>1252</v>
      </c>
      <c r="F92" s="7">
        <f t="shared" si="3"/>
        <v>8.81</v>
      </c>
      <c r="G92" s="6">
        <f>ROUND(+Pharmacy!E189*2080,0)</f>
        <v>11232</v>
      </c>
      <c r="H92" s="6">
        <f>ROUND(+Pharmacy!V189,0)</f>
        <v>505</v>
      </c>
      <c r="I92" s="7">
        <f t="shared" si="4"/>
        <v>22.24</v>
      </c>
      <c r="J92" s="7"/>
      <c r="K92" s="8">
        <f t="shared" si="5"/>
        <v>1.5244</v>
      </c>
    </row>
    <row r="93" spans="2:11" ht="12">
      <c r="B93">
        <f>+Pharmacy!A88</f>
        <v>197</v>
      </c>
      <c r="C93" t="str">
        <f>+Pharmacy!B88</f>
        <v>CAPITAL MEDICAL CENTER</v>
      </c>
      <c r="D93" s="6">
        <f>ROUND(+Pharmacy!E88*2080,0)</f>
        <v>17659</v>
      </c>
      <c r="E93" s="6">
        <f>ROUND(+Pharmacy!V88,0)</f>
        <v>7450</v>
      </c>
      <c r="F93" s="7">
        <f t="shared" si="3"/>
        <v>2.37</v>
      </c>
      <c r="G93" s="6">
        <f>ROUND(+Pharmacy!E190*2080,0)</f>
        <v>19302</v>
      </c>
      <c r="H93" s="6">
        <f>ROUND(+Pharmacy!V190,0)</f>
        <v>8572</v>
      </c>
      <c r="I93" s="7">
        <f t="shared" si="4"/>
        <v>2.25</v>
      </c>
      <c r="J93" s="7"/>
      <c r="K93" s="8">
        <f t="shared" si="5"/>
        <v>-0.0506</v>
      </c>
    </row>
    <row r="94" spans="2:11" ht="12">
      <c r="B94">
        <f>+Pharmacy!A89</f>
        <v>198</v>
      </c>
      <c r="C94" t="str">
        <f>+Pharmacy!B89</f>
        <v>SUNNYSIDE COMMUNITY HOSPITAL</v>
      </c>
      <c r="D94" s="6">
        <f>ROUND(+Pharmacy!E89*2080,0)</f>
        <v>8070</v>
      </c>
      <c r="E94" s="6">
        <f>ROUND(+Pharmacy!V89,0)</f>
        <v>3954</v>
      </c>
      <c r="F94" s="7">
        <f t="shared" si="3"/>
        <v>2.04</v>
      </c>
      <c r="G94" s="6">
        <f>ROUND(+Pharmacy!E191*2080,0)</f>
        <v>8174</v>
      </c>
      <c r="H94" s="6">
        <f>ROUND(+Pharmacy!V191,0)</f>
        <v>4341</v>
      </c>
      <c r="I94" s="7">
        <f t="shared" si="4"/>
        <v>1.88</v>
      </c>
      <c r="J94" s="7"/>
      <c r="K94" s="8">
        <f t="shared" si="5"/>
        <v>-0.0784</v>
      </c>
    </row>
    <row r="95" spans="2:11" ht="12">
      <c r="B95">
        <f>+Pharmacy!A90</f>
        <v>199</v>
      </c>
      <c r="C95" t="str">
        <f>+Pharmacy!B90</f>
        <v>TOPPENISH COMMUNITY HOSPITAL</v>
      </c>
      <c r="D95" s="6">
        <f>ROUND(+Pharmacy!E90*2080,0)</f>
        <v>7904</v>
      </c>
      <c r="E95" s="6">
        <f>ROUND(+Pharmacy!V90,0)</f>
        <v>3331</v>
      </c>
      <c r="F95" s="7">
        <f t="shared" si="3"/>
        <v>2.37</v>
      </c>
      <c r="G95" s="6">
        <f>ROUND(+Pharmacy!E192*2080,0)</f>
        <v>7488</v>
      </c>
      <c r="H95" s="6">
        <f>ROUND(+Pharmacy!V192,0)</f>
        <v>3487</v>
      </c>
      <c r="I95" s="7">
        <f t="shared" si="4"/>
        <v>2.15</v>
      </c>
      <c r="J95" s="7"/>
      <c r="K95" s="8">
        <f t="shared" si="5"/>
        <v>-0.0928</v>
      </c>
    </row>
    <row r="96" spans="2:11" ht="12">
      <c r="B96">
        <f>+Pharmacy!A91</f>
        <v>201</v>
      </c>
      <c r="C96" t="str">
        <f>+Pharmacy!B91</f>
        <v>SAINT FRANCIS COMMUNITY HOSPITAL</v>
      </c>
      <c r="D96" s="6">
        <f>ROUND(+Pharmacy!E91*2080,0)</f>
        <v>46280</v>
      </c>
      <c r="E96" s="6">
        <f>ROUND(+Pharmacy!V91,0)</f>
        <v>15555</v>
      </c>
      <c r="F96" s="7">
        <f t="shared" si="3"/>
        <v>2.98</v>
      </c>
      <c r="G96" s="6">
        <f>ROUND(+Pharmacy!E193*2080,0)</f>
        <v>54434</v>
      </c>
      <c r="H96" s="6">
        <f>ROUND(+Pharmacy!V193,0)</f>
        <v>16257</v>
      </c>
      <c r="I96" s="7">
        <f t="shared" si="4"/>
        <v>3.35</v>
      </c>
      <c r="J96" s="7"/>
      <c r="K96" s="8">
        <f t="shared" si="5"/>
        <v>0.1242</v>
      </c>
    </row>
    <row r="97" spans="2:11" ht="12">
      <c r="B97">
        <f>+Pharmacy!A92</f>
        <v>202</v>
      </c>
      <c r="C97" t="str">
        <f>+Pharmacy!B92</f>
        <v>REGIONAL HOSP. FOR RESP. &amp; COMPLEX CARE</v>
      </c>
      <c r="D97" s="6">
        <f>ROUND(+Pharmacy!E92*2080,0)</f>
        <v>0</v>
      </c>
      <c r="E97" s="6">
        <f>ROUND(+Pharmacy!V92,0)</f>
        <v>776</v>
      </c>
      <c r="F97" s="7">
        <f t="shared" si="3"/>
      </c>
      <c r="G97" s="6">
        <f>ROUND(+Pharmacy!E194*2080,0)</f>
        <v>0</v>
      </c>
      <c r="H97" s="6">
        <f>ROUND(+Pharmacy!V194,0)</f>
        <v>897</v>
      </c>
      <c r="I97" s="7">
        <f t="shared" si="4"/>
      </c>
      <c r="J97" s="7"/>
      <c r="K97" s="8">
        <f t="shared" si="5"/>
      </c>
    </row>
    <row r="98" spans="2:11" ht="12">
      <c r="B98">
        <f>+Pharmacy!A93</f>
        <v>204</v>
      </c>
      <c r="C98" t="str">
        <f>+Pharmacy!B93</f>
        <v>SEATTLE CANCER CARE ALLIANCE</v>
      </c>
      <c r="D98" s="6">
        <f>ROUND(+Pharmacy!E93*2080,0)</f>
        <v>34902</v>
      </c>
      <c r="E98" s="6">
        <f>ROUND(+Pharmacy!V93,0)</f>
        <v>12695</v>
      </c>
      <c r="F98" s="7">
        <f t="shared" si="3"/>
        <v>2.75</v>
      </c>
      <c r="G98" s="6">
        <f>ROUND(+Pharmacy!E195*2080,0)</f>
        <v>32864</v>
      </c>
      <c r="H98" s="6">
        <f>ROUND(+Pharmacy!V195,0)</f>
        <v>12672</v>
      </c>
      <c r="I98" s="7">
        <f t="shared" si="4"/>
        <v>2.59</v>
      </c>
      <c r="J98" s="7"/>
      <c r="K98" s="8">
        <f t="shared" si="5"/>
        <v>-0.0582</v>
      </c>
    </row>
    <row r="99" spans="2:11" ht="12">
      <c r="B99">
        <f>+Pharmacy!A94</f>
        <v>205</v>
      </c>
      <c r="C99" t="str">
        <f>+Pharmacy!B94</f>
        <v>WENATCHEE VALLEY MEDICAL CENTER</v>
      </c>
      <c r="D99" s="6">
        <f>ROUND(+Pharmacy!E94*2080,0)</f>
        <v>15371</v>
      </c>
      <c r="E99" s="6">
        <f>ROUND(+Pharmacy!V94,0)</f>
        <v>7232</v>
      </c>
      <c r="F99" s="7">
        <f t="shared" si="3"/>
        <v>2.13</v>
      </c>
      <c r="G99" s="6">
        <f>ROUND(+Pharmacy!E196*2080,0)</f>
        <v>13166</v>
      </c>
      <c r="H99" s="6">
        <f>ROUND(+Pharmacy!V196,0)</f>
        <v>9260</v>
      </c>
      <c r="I99" s="7">
        <f t="shared" si="4"/>
        <v>1.42</v>
      </c>
      <c r="J99" s="7"/>
      <c r="K99" s="8">
        <f t="shared" si="5"/>
        <v>-0.3333</v>
      </c>
    </row>
    <row r="100" spans="2:11" ht="12">
      <c r="B100">
        <f>+Pharmacy!A95</f>
        <v>206</v>
      </c>
      <c r="C100" t="str">
        <f>+Pharmacy!B95</f>
        <v>UNITED GENERAL HOSPITAL</v>
      </c>
      <c r="D100" s="6">
        <f>ROUND(+Pharmacy!E95*2080,0)</f>
        <v>15288</v>
      </c>
      <c r="E100" s="6">
        <f>ROUND(+Pharmacy!V95,0)</f>
        <v>4763</v>
      </c>
      <c r="F100" s="7">
        <f t="shared" si="3"/>
        <v>3.21</v>
      </c>
      <c r="G100" s="6">
        <f>ROUND(+Pharmacy!E197*2080,0)</f>
        <v>15787</v>
      </c>
      <c r="H100" s="6">
        <f>ROUND(+Pharmacy!V197,0)</f>
        <v>5095</v>
      </c>
      <c r="I100" s="7">
        <f t="shared" si="4"/>
        <v>3.1</v>
      </c>
      <c r="J100" s="7"/>
      <c r="K100" s="8">
        <f t="shared" si="5"/>
        <v>-0.0343</v>
      </c>
    </row>
    <row r="101" spans="2:11" ht="12">
      <c r="B101">
        <f>+Pharmacy!A96</f>
        <v>207</v>
      </c>
      <c r="C101" t="str">
        <f>+Pharmacy!B96</f>
        <v>SKAGIT VALLEY HOSPITAL</v>
      </c>
      <c r="D101" s="6">
        <f>ROUND(+Pharmacy!E96*2080,0)</f>
        <v>56971</v>
      </c>
      <c r="E101" s="6">
        <f>ROUND(+Pharmacy!V96,0)</f>
        <v>16033</v>
      </c>
      <c r="F101" s="7">
        <f t="shared" si="3"/>
        <v>3.55</v>
      </c>
      <c r="G101" s="6">
        <f>ROUND(+Pharmacy!E198*2080,0)</f>
        <v>54579</v>
      </c>
      <c r="H101" s="6">
        <f>ROUND(+Pharmacy!V198,0)</f>
        <v>15909</v>
      </c>
      <c r="I101" s="7">
        <f t="shared" si="4"/>
        <v>3.43</v>
      </c>
      <c r="J101" s="7"/>
      <c r="K101" s="8">
        <f t="shared" si="5"/>
        <v>-0.0338</v>
      </c>
    </row>
    <row r="102" spans="2:11" ht="12">
      <c r="B102">
        <f>+Pharmacy!A97</f>
        <v>208</v>
      </c>
      <c r="C102" t="str">
        <f>+Pharmacy!B97</f>
        <v>LEGACY SALMON CREEK HOSPITAL</v>
      </c>
      <c r="D102" s="6">
        <f>ROUND(+Pharmacy!E97*2080,0)</f>
        <v>54371</v>
      </c>
      <c r="E102" s="6">
        <f>ROUND(+Pharmacy!V97,0)</f>
        <v>13830</v>
      </c>
      <c r="F102" s="7">
        <f t="shared" si="3"/>
        <v>3.93</v>
      </c>
      <c r="G102" s="6">
        <f>ROUND(+Pharmacy!E199*2080,0)</f>
        <v>62046</v>
      </c>
      <c r="H102" s="6">
        <f>ROUND(+Pharmacy!V199,0)</f>
        <v>15387</v>
      </c>
      <c r="I102" s="7">
        <f t="shared" si="4"/>
        <v>4.03</v>
      </c>
      <c r="J102" s="7"/>
      <c r="K102" s="8">
        <f t="shared" si="5"/>
        <v>0.0254</v>
      </c>
    </row>
    <row r="103" spans="2:11" ht="12">
      <c r="B103">
        <f>+Pharmacy!A98</f>
        <v>209</v>
      </c>
      <c r="C103" t="str">
        <f>+Pharmacy!B98</f>
        <v>SAINT ANTHONY HOSPITAL</v>
      </c>
      <c r="D103" s="6">
        <f>ROUND(+Pharmacy!E98*2080,0)</f>
        <v>0</v>
      </c>
      <c r="E103" s="6">
        <f>ROUND(+Pharmacy!V98,0)</f>
        <v>0</v>
      </c>
      <c r="F103" s="7">
        <f t="shared" si="3"/>
      </c>
      <c r="G103" s="6">
        <f>ROUND(+Pharmacy!E200*2080,0)</f>
        <v>16474</v>
      </c>
      <c r="H103" s="6">
        <f>ROUND(+Pharmacy!V200,0)</f>
        <v>1638</v>
      </c>
      <c r="I103" s="7">
        <f t="shared" si="4"/>
        <v>10.06</v>
      </c>
      <c r="J103" s="7"/>
      <c r="K103" s="8">
        <f t="shared" si="5"/>
      </c>
    </row>
    <row r="104" spans="2:11" ht="12">
      <c r="B104">
        <f>+Pharmacy!A99</f>
        <v>904</v>
      </c>
      <c r="C104" t="str">
        <f>+Pharmacy!B99</f>
        <v>BHC FAIRFAX HOSPITAL</v>
      </c>
      <c r="D104" s="6">
        <f>ROUND(+Pharmacy!E99*2080,0)</f>
        <v>3827</v>
      </c>
      <c r="E104" s="6">
        <f>ROUND(+Pharmacy!V99,0)</f>
        <v>2105</v>
      </c>
      <c r="F104" s="7">
        <f t="shared" si="3"/>
        <v>1.82</v>
      </c>
      <c r="G104" s="6">
        <f>ROUND(+Pharmacy!E201*2080,0)</f>
        <v>4056</v>
      </c>
      <c r="H104" s="6">
        <f>ROUND(+Pharmacy!V201,0)</f>
        <v>2056</v>
      </c>
      <c r="I104" s="7">
        <f t="shared" si="4"/>
        <v>1.97</v>
      </c>
      <c r="J104" s="7"/>
      <c r="K104" s="8">
        <f t="shared" si="5"/>
        <v>0.0824</v>
      </c>
    </row>
    <row r="105" spans="2:11" ht="12">
      <c r="B105">
        <f>+Pharmacy!A100</f>
        <v>915</v>
      </c>
      <c r="C105" t="str">
        <f>+Pharmacy!B100</f>
        <v>LOURDES COUNSELING CENTER</v>
      </c>
      <c r="D105" s="6">
        <f>ROUND(+Pharmacy!E100*2080,0)</f>
        <v>0</v>
      </c>
      <c r="E105" s="6">
        <f>ROUND(+Pharmacy!V100,0)</f>
        <v>981</v>
      </c>
      <c r="F105" s="7">
        <f t="shared" si="3"/>
      </c>
      <c r="G105" s="6">
        <f>ROUND(+Pharmacy!E202*2080,0)</f>
        <v>0</v>
      </c>
      <c r="H105" s="6">
        <f>ROUND(+Pharmacy!V202,0)</f>
        <v>926</v>
      </c>
      <c r="I105" s="7">
        <f t="shared" si="4"/>
      </c>
      <c r="J105" s="7"/>
      <c r="K105" s="8">
        <f t="shared" si="5"/>
      </c>
    </row>
    <row r="106" spans="2:11" ht="12">
      <c r="B106">
        <f>+Pharmacy!A101</f>
        <v>919</v>
      </c>
      <c r="C106" t="str">
        <f>+Pharmacy!B101</f>
        <v>NAVOS</v>
      </c>
      <c r="D106" s="6">
        <f>ROUND(+Pharmacy!E101*2080,0)</f>
        <v>0</v>
      </c>
      <c r="E106" s="6">
        <f>ROUND(+Pharmacy!V101,0)</f>
        <v>567</v>
      </c>
      <c r="F106" s="7">
        <f t="shared" si="3"/>
      </c>
      <c r="G106" s="6">
        <f>ROUND(+Pharmacy!E203*2080,0)</f>
        <v>936</v>
      </c>
      <c r="H106" s="6">
        <f>ROUND(+Pharmacy!V203,0)</f>
        <v>547</v>
      </c>
      <c r="I106" s="7">
        <f t="shared" si="4"/>
        <v>1.71</v>
      </c>
      <c r="J106" s="7"/>
      <c r="K106" s="8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P303"/>
  <sheetViews>
    <sheetView zoomScale="75" zoomScaleNormal="75" zoomScalePageLayoutView="0" workbookViewId="0" topLeftCell="O94">
      <selection activeCell="W114" sqref="W114"/>
    </sheetView>
  </sheetViews>
  <sheetFormatPr defaultColWidth="9.00390625" defaultRowHeight="12.75"/>
  <cols>
    <col min="1" max="1" width="6.125" style="10" bestFit="1" customWidth="1"/>
    <col min="2" max="2" width="40.50390625" style="10" bestFit="1" customWidth="1"/>
    <col min="3" max="3" width="8.125" style="10" bestFit="1" customWidth="1"/>
    <col min="4" max="4" width="5.625" style="10" bestFit="1" customWidth="1"/>
    <col min="5" max="5" width="6.625" style="10" bestFit="1" customWidth="1"/>
    <col min="6" max="6" width="9.25390625" style="10" bestFit="1" customWidth="1"/>
    <col min="7" max="7" width="11.875" style="10" bestFit="1" customWidth="1"/>
    <col min="8" max="8" width="10.875" style="10" bestFit="1" customWidth="1"/>
    <col min="9" max="9" width="8.875" style="10" bestFit="1" customWidth="1"/>
    <col min="10" max="10" width="11.875" style="10" bestFit="1" customWidth="1"/>
    <col min="11" max="11" width="7.875" style="10" bestFit="1" customWidth="1"/>
    <col min="12" max="12" width="10.875" style="10" bestFit="1" customWidth="1"/>
    <col min="13" max="14" width="8.875" style="10" bestFit="1" customWidth="1"/>
    <col min="15" max="15" width="11.00390625" style="10" bestFit="1" customWidth="1"/>
    <col min="16" max="16" width="10.875" style="10" bestFit="1" customWidth="1"/>
    <col min="17" max="18" width="11.875" style="10" bestFit="1" customWidth="1"/>
    <col min="19" max="19" width="13.00390625" style="10" bestFit="1" customWidth="1"/>
    <col min="20" max="20" width="11.875" style="10" bestFit="1" customWidth="1"/>
    <col min="21" max="21" width="9.00390625" style="10" customWidth="1"/>
    <col min="22" max="22" width="8.00390625" style="10" bestFit="1" customWidth="1"/>
    <col min="23" max="23" width="6.00390625" style="10" customWidth="1"/>
    <col min="24" max="27" width="9.00390625" style="10" customWidth="1"/>
    <col min="28" max="28" width="9.125" style="10" bestFit="1" customWidth="1"/>
    <col min="29" max="29" width="11.875" style="10" bestFit="1" customWidth="1"/>
    <col min="30" max="30" width="10.875" style="10" bestFit="1" customWidth="1"/>
    <col min="31" max="31" width="9.125" style="10" bestFit="1" customWidth="1"/>
    <col min="32" max="32" width="10.875" style="10" bestFit="1" customWidth="1"/>
    <col min="33" max="33" width="9.125" style="10" bestFit="1" customWidth="1"/>
    <col min="34" max="38" width="10.875" style="10" bestFit="1" customWidth="1"/>
    <col min="39" max="42" width="11.875" style="10" bestFit="1" customWidth="1"/>
    <col min="43" max="16384" width="9.00390625" style="10" customWidth="1"/>
  </cols>
  <sheetData>
    <row r="1" ht="12.75">
      <c r="V1" s="9" t="s">
        <v>68</v>
      </c>
    </row>
    <row r="2" ht="12.75">
      <c r="V2" s="9" t="s">
        <v>69</v>
      </c>
    </row>
    <row r="3" ht="12.75">
      <c r="V3" s="9" t="s">
        <v>70</v>
      </c>
    </row>
    <row r="4" spans="1:40" ht="12.75">
      <c r="A4" s="11" t="s">
        <v>40</v>
      </c>
      <c r="B4" s="11" t="s">
        <v>49</v>
      </c>
      <c r="C4" s="11" t="s">
        <v>50</v>
      </c>
      <c r="D4" s="11" t="s">
        <v>51</v>
      </c>
      <c r="E4" s="11" t="s">
        <v>52</v>
      </c>
      <c r="F4" s="11" t="s">
        <v>53</v>
      </c>
      <c r="G4" s="11" t="s">
        <v>54</v>
      </c>
      <c r="H4" s="11" t="s">
        <v>55</v>
      </c>
      <c r="I4" s="11" t="s">
        <v>56</v>
      </c>
      <c r="J4" s="11" t="s">
        <v>57</v>
      </c>
      <c r="K4" s="11" t="s">
        <v>58</v>
      </c>
      <c r="L4" s="11" t="s">
        <v>59</v>
      </c>
      <c r="M4" s="11" t="s">
        <v>60</v>
      </c>
      <c r="N4" s="11" t="s">
        <v>61</v>
      </c>
      <c r="O4" s="11" t="s">
        <v>62</v>
      </c>
      <c r="P4" s="11" t="s">
        <v>63</v>
      </c>
      <c r="Q4" s="11" t="s">
        <v>64</v>
      </c>
      <c r="R4" s="11" t="s">
        <v>65</v>
      </c>
      <c r="S4" s="11" t="s">
        <v>66</v>
      </c>
      <c r="T4" s="11" t="s">
        <v>67</v>
      </c>
      <c r="U4" s="11"/>
      <c r="V4" s="12" t="s">
        <v>71</v>
      </c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</row>
    <row r="5" spans="1:40" ht="12.75">
      <c r="A5">
        <v>1</v>
      </c>
      <c r="B5" t="s">
        <v>150</v>
      </c>
      <c r="C5" s="13">
        <v>7170</v>
      </c>
      <c r="D5" s="13">
        <v>2008</v>
      </c>
      <c r="E5" s="41">
        <v>110</v>
      </c>
      <c r="F5" s="41">
        <v>0</v>
      </c>
      <c r="G5" s="41">
        <v>9262467</v>
      </c>
      <c r="H5" s="41">
        <v>2765069</v>
      </c>
      <c r="I5" s="41">
        <v>10408</v>
      </c>
      <c r="J5" s="41">
        <v>45441534</v>
      </c>
      <c r="K5" s="41">
        <v>7763</v>
      </c>
      <c r="L5" s="41">
        <v>2372536</v>
      </c>
      <c r="M5" s="41">
        <v>321991</v>
      </c>
      <c r="N5" s="41">
        <v>173320</v>
      </c>
      <c r="O5" s="41">
        <v>178321</v>
      </c>
      <c r="P5" s="41">
        <v>10447337</v>
      </c>
      <c r="Q5" s="41">
        <v>50086072</v>
      </c>
      <c r="R5" s="41">
        <v>30331582</v>
      </c>
      <c r="S5" s="41">
        <v>377811957</v>
      </c>
      <c r="T5" s="41">
        <v>172231355</v>
      </c>
      <c r="V5">
        <v>64206</v>
      </c>
      <c r="W5" s="35"/>
      <c r="X5" s="36"/>
      <c r="Y5" s="16"/>
      <c r="Z5" s="28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</row>
    <row r="6" spans="1:40" ht="12.75">
      <c r="A6">
        <v>3</v>
      </c>
      <c r="B6" t="s">
        <v>164</v>
      </c>
      <c r="C6" s="13">
        <v>7170</v>
      </c>
      <c r="D6" s="13">
        <v>2008</v>
      </c>
      <c r="E6" s="41">
        <v>31</v>
      </c>
      <c r="F6" s="41">
        <v>0</v>
      </c>
      <c r="G6" s="41">
        <v>2698339</v>
      </c>
      <c r="H6" s="41">
        <v>781617</v>
      </c>
      <c r="I6" s="41">
        <v>3473</v>
      </c>
      <c r="J6" s="41">
        <v>10669554</v>
      </c>
      <c r="K6" s="41">
        <v>1103</v>
      </c>
      <c r="L6" s="41">
        <v>1141238</v>
      </c>
      <c r="M6" s="41">
        <v>97261</v>
      </c>
      <c r="N6" s="41">
        <v>390192</v>
      </c>
      <c r="O6" s="41">
        <v>64158</v>
      </c>
      <c r="P6" s="41">
        <v>2805791</v>
      </c>
      <c r="Q6" s="41">
        <v>13041144</v>
      </c>
      <c r="R6" s="41">
        <v>7124332</v>
      </c>
      <c r="S6" s="41">
        <v>86697642</v>
      </c>
      <c r="T6" s="41">
        <v>63313206</v>
      </c>
      <c r="V6">
        <v>25431</v>
      </c>
      <c r="W6" s="40"/>
      <c r="X6" s="36"/>
      <c r="Y6" s="16"/>
      <c r="Z6" s="28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</row>
    <row r="7" spans="1:40" ht="12.75">
      <c r="A7">
        <v>8</v>
      </c>
      <c r="B7" t="s">
        <v>97</v>
      </c>
      <c r="C7" s="13">
        <v>7170</v>
      </c>
      <c r="D7" s="13">
        <v>2008</v>
      </c>
      <c r="E7" s="41">
        <v>0.54</v>
      </c>
      <c r="F7" s="41">
        <v>0</v>
      </c>
      <c r="G7" s="41">
        <v>16337</v>
      </c>
      <c r="H7" s="41">
        <v>1657</v>
      </c>
      <c r="I7" s="41">
        <v>0</v>
      </c>
      <c r="J7" s="41">
        <v>138052</v>
      </c>
      <c r="K7" s="41">
        <v>0</v>
      </c>
      <c r="L7" s="41">
        <v>115188</v>
      </c>
      <c r="M7" s="41">
        <v>7929</v>
      </c>
      <c r="N7" s="41">
        <v>0</v>
      </c>
      <c r="O7" s="41">
        <v>536</v>
      </c>
      <c r="P7" s="41">
        <v>0</v>
      </c>
      <c r="Q7" s="41">
        <v>279699</v>
      </c>
      <c r="R7" s="41">
        <v>212205</v>
      </c>
      <c r="S7" s="41">
        <v>1614438</v>
      </c>
      <c r="T7" s="41">
        <v>686650</v>
      </c>
      <c r="V7">
        <v>1629</v>
      </c>
      <c r="W7" s="37"/>
      <c r="X7" s="38"/>
      <c r="Y7" s="16"/>
      <c r="Z7" s="17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</row>
    <row r="8" spans="1:40" ht="12.75">
      <c r="A8">
        <v>10</v>
      </c>
      <c r="B8" t="s">
        <v>125</v>
      </c>
      <c r="C8" s="13">
        <v>7170</v>
      </c>
      <c r="D8" s="13">
        <v>2008</v>
      </c>
      <c r="E8" s="41">
        <v>62.97</v>
      </c>
      <c r="F8" s="41">
        <v>0</v>
      </c>
      <c r="G8" s="41">
        <v>4934186</v>
      </c>
      <c r="H8" s="41">
        <v>823977</v>
      </c>
      <c r="I8" s="41">
        <v>49481</v>
      </c>
      <c r="J8" s="41">
        <v>7890659</v>
      </c>
      <c r="K8" s="41">
        <v>9777</v>
      </c>
      <c r="L8" s="41">
        <v>524305</v>
      </c>
      <c r="M8" s="41">
        <v>21117</v>
      </c>
      <c r="N8" s="41">
        <v>42549</v>
      </c>
      <c r="O8" s="41">
        <v>231261</v>
      </c>
      <c r="P8" s="41">
        <v>505457</v>
      </c>
      <c r="Q8" s="41">
        <v>14021855</v>
      </c>
      <c r="R8" s="41">
        <v>3592099</v>
      </c>
      <c r="S8" s="41">
        <v>32059318</v>
      </c>
      <c r="T8" s="41">
        <v>28805508</v>
      </c>
      <c r="V8">
        <v>76904</v>
      </c>
      <c r="W8" s="37"/>
      <c r="X8" s="36"/>
      <c r="Y8" s="16"/>
      <c r="Z8" s="28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</row>
    <row r="9" spans="1:40" ht="12.75">
      <c r="A9">
        <v>14</v>
      </c>
      <c r="B9" t="s">
        <v>163</v>
      </c>
      <c r="C9" s="13">
        <v>7170</v>
      </c>
      <c r="D9" s="13">
        <v>2008</v>
      </c>
      <c r="E9" s="41">
        <v>86.06</v>
      </c>
      <c r="F9" s="41">
        <v>0</v>
      </c>
      <c r="G9" s="41">
        <v>6375211</v>
      </c>
      <c r="H9" s="41">
        <v>1784066</v>
      </c>
      <c r="I9" s="41">
        <v>0</v>
      </c>
      <c r="J9" s="41">
        <v>29130384</v>
      </c>
      <c r="K9" s="41">
        <v>261</v>
      </c>
      <c r="L9" s="41">
        <v>521478</v>
      </c>
      <c r="M9" s="41">
        <v>0</v>
      </c>
      <c r="N9" s="41">
        <v>0</v>
      </c>
      <c r="O9" s="41">
        <v>79397</v>
      </c>
      <c r="P9" s="41">
        <v>0</v>
      </c>
      <c r="Q9" s="41">
        <v>37890797</v>
      </c>
      <c r="R9" s="41">
        <v>27536499</v>
      </c>
      <c r="S9" s="41">
        <v>112277763</v>
      </c>
      <c r="T9" s="41">
        <v>86071627</v>
      </c>
      <c r="V9">
        <v>26512</v>
      </c>
      <c r="W9" s="37"/>
      <c r="X9" s="36"/>
      <c r="Y9" s="16"/>
      <c r="Z9" s="28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</row>
    <row r="10" spans="1:40" ht="12.75">
      <c r="A10">
        <v>20</v>
      </c>
      <c r="B10" t="s">
        <v>91</v>
      </c>
      <c r="C10" s="13">
        <v>7170</v>
      </c>
      <c r="D10" s="13">
        <v>2008</v>
      </c>
      <c r="E10" s="41">
        <v>12.3</v>
      </c>
      <c r="F10" s="41">
        <v>0</v>
      </c>
      <c r="G10" s="41">
        <v>1097051</v>
      </c>
      <c r="H10" s="41">
        <v>-938115</v>
      </c>
      <c r="I10" s="41">
        <v>0</v>
      </c>
      <c r="J10" s="41">
        <v>10597826</v>
      </c>
      <c r="K10" s="41">
        <v>66</v>
      </c>
      <c r="L10" s="41">
        <v>103625</v>
      </c>
      <c r="M10" s="41">
        <v>0</v>
      </c>
      <c r="N10" s="41">
        <v>1177</v>
      </c>
      <c r="O10" s="41">
        <v>5541780</v>
      </c>
      <c r="P10" s="41">
        <v>0</v>
      </c>
      <c r="Q10" s="41">
        <v>16403410</v>
      </c>
      <c r="R10" s="41">
        <v>391</v>
      </c>
      <c r="S10" s="41">
        <v>16403408</v>
      </c>
      <c r="T10" s="41">
        <v>16403408</v>
      </c>
      <c r="V10">
        <v>1208</v>
      </c>
      <c r="W10" s="35"/>
      <c r="X10" s="36"/>
      <c r="Y10" s="16"/>
      <c r="Z10" s="28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</row>
    <row r="11" spans="1:40" ht="12.75">
      <c r="A11">
        <v>21</v>
      </c>
      <c r="B11" t="s">
        <v>104</v>
      </c>
      <c r="C11" s="13">
        <v>7170</v>
      </c>
      <c r="D11" s="13">
        <v>2008</v>
      </c>
      <c r="E11" s="41">
        <v>2.29</v>
      </c>
      <c r="F11" s="41">
        <v>0</v>
      </c>
      <c r="G11" s="41">
        <v>135188</v>
      </c>
      <c r="H11" s="41">
        <v>32262</v>
      </c>
      <c r="I11" s="41">
        <v>10800</v>
      </c>
      <c r="J11" s="41">
        <v>358476</v>
      </c>
      <c r="K11" s="41">
        <v>0</v>
      </c>
      <c r="L11" s="41">
        <v>11188</v>
      </c>
      <c r="M11" s="41">
        <v>0</v>
      </c>
      <c r="N11" s="41">
        <v>5064</v>
      </c>
      <c r="O11" s="41">
        <v>410</v>
      </c>
      <c r="P11" s="41">
        <v>0</v>
      </c>
      <c r="Q11" s="41">
        <v>553388</v>
      </c>
      <c r="R11" s="41">
        <v>274145</v>
      </c>
      <c r="S11" s="41">
        <v>2064034</v>
      </c>
      <c r="T11" s="41">
        <v>1160802</v>
      </c>
      <c r="V11">
        <v>2926</v>
      </c>
      <c r="W11" s="39"/>
      <c r="X11" s="36"/>
      <c r="Y11" s="16"/>
      <c r="Z11" s="28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 ht="12.75">
      <c r="A12">
        <v>22</v>
      </c>
      <c r="B12" t="s">
        <v>101</v>
      </c>
      <c r="C12" s="13">
        <v>7170</v>
      </c>
      <c r="D12" s="13">
        <v>2008</v>
      </c>
      <c r="E12" s="41">
        <v>7.04</v>
      </c>
      <c r="F12" s="41">
        <v>0</v>
      </c>
      <c r="G12" s="41">
        <v>470516</v>
      </c>
      <c r="H12" s="41">
        <v>119387</v>
      </c>
      <c r="I12" s="41">
        <v>46997</v>
      </c>
      <c r="J12" s="41">
        <v>711412</v>
      </c>
      <c r="K12" s="41">
        <v>0</v>
      </c>
      <c r="L12" s="41">
        <v>139694</v>
      </c>
      <c r="M12" s="41">
        <v>108265</v>
      </c>
      <c r="N12" s="41">
        <v>10897</v>
      </c>
      <c r="O12" s="41">
        <v>25685</v>
      </c>
      <c r="P12" s="41">
        <v>29746</v>
      </c>
      <c r="Q12" s="41">
        <v>1603107</v>
      </c>
      <c r="R12" s="41">
        <v>651422</v>
      </c>
      <c r="S12" s="41">
        <v>8455528</v>
      </c>
      <c r="T12" s="41">
        <v>5459955</v>
      </c>
      <c r="V12">
        <v>4975</v>
      </c>
      <c r="W12" s="35"/>
      <c r="X12" s="36"/>
      <c r="Y12" s="16"/>
      <c r="Z12" s="28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</row>
    <row r="13" spans="1:40" ht="12.75">
      <c r="A13">
        <v>23</v>
      </c>
      <c r="B13" t="s">
        <v>135</v>
      </c>
      <c r="C13" s="13">
        <v>7170</v>
      </c>
      <c r="D13" s="13">
        <v>2008</v>
      </c>
      <c r="E13" s="41">
        <v>2.89</v>
      </c>
      <c r="F13" s="41">
        <v>0</v>
      </c>
      <c r="G13" s="41">
        <v>195251</v>
      </c>
      <c r="H13" s="41">
        <v>42758</v>
      </c>
      <c r="I13" s="41">
        <v>0</v>
      </c>
      <c r="J13" s="41">
        <v>451171</v>
      </c>
      <c r="K13" s="41">
        <v>586</v>
      </c>
      <c r="L13" s="41">
        <v>1002</v>
      </c>
      <c r="M13" s="41">
        <v>0</v>
      </c>
      <c r="N13" s="41">
        <v>7098</v>
      </c>
      <c r="O13" s="41">
        <v>5260</v>
      </c>
      <c r="P13" s="41">
        <v>0</v>
      </c>
      <c r="Q13" s="41">
        <v>703126</v>
      </c>
      <c r="R13" s="41">
        <v>246049</v>
      </c>
      <c r="S13" s="41">
        <v>1881565</v>
      </c>
      <c r="T13" s="41">
        <v>823555</v>
      </c>
      <c r="V13">
        <v>1506</v>
      </c>
      <c r="W13" s="35"/>
      <c r="X13" s="36"/>
      <c r="Y13" s="16"/>
      <c r="Z13" s="28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</row>
    <row r="14" spans="1:40" ht="12.75">
      <c r="A14">
        <v>26</v>
      </c>
      <c r="B14" t="s">
        <v>110</v>
      </c>
      <c r="C14" s="13">
        <v>7170</v>
      </c>
      <c r="D14" s="13">
        <v>2008</v>
      </c>
      <c r="E14" s="41">
        <v>32.39</v>
      </c>
      <c r="F14" s="41">
        <v>0</v>
      </c>
      <c r="G14" s="41">
        <v>2381013</v>
      </c>
      <c r="H14" s="41">
        <v>492019</v>
      </c>
      <c r="I14" s="41">
        <v>0</v>
      </c>
      <c r="J14" s="41">
        <v>7919280</v>
      </c>
      <c r="K14" s="41">
        <v>823</v>
      </c>
      <c r="L14" s="41">
        <v>115969</v>
      </c>
      <c r="M14" s="41">
        <v>316122</v>
      </c>
      <c r="N14" s="41">
        <v>82792</v>
      </c>
      <c r="O14" s="41">
        <v>14351</v>
      </c>
      <c r="P14" s="41">
        <v>0</v>
      </c>
      <c r="Q14" s="41">
        <v>11322369</v>
      </c>
      <c r="R14" s="41">
        <v>4744312</v>
      </c>
      <c r="S14" s="41">
        <v>34840246</v>
      </c>
      <c r="T14" s="41">
        <v>17797497</v>
      </c>
      <c r="V14">
        <v>23290</v>
      </c>
      <c r="W14" s="35"/>
      <c r="X14" s="36"/>
      <c r="Y14" s="16"/>
      <c r="Z14" s="28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</row>
    <row r="15" spans="1:40" ht="12.75">
      <c r="A15">
        <v>29</v>
      </c>
      <c r="B15" t="s">
        <v>93</v>
      </c>
      <c r="C15" s="13">
        <v>7170</v>
      </c>
      <c r="D15" s="13">
        <v>2008</v>
      </c>
      <c r="E15" s="41">
        <v>205.08</v>
      </c>
      <c r="F15" s="41">
        <v>0</v>
      </c>
      <c r="G15" s="41">
        <v>15919096</v>
      </c>
      <c r="H15" s="41">
        <v>4576740</v>
      </c>
      <c r="I15" s="41">
        <v>0</v>
      </c>
      <c r="J15" s="41">
        <v>37408556</v>
      </c>
      <c r="K15" s="41">
        <v>7009</v>
      </c>
      <c r="L15" s="41">
        <v>86688</v>
      </c>
      <c r="M15" s="41">
        <v>771099</v>
      </c>
      <c r="N15" s="41">
        <v>182758</v>
      </c>
      <c r="O15" s="41">
        <v>55345</v>
      </c>
      <c r="P15" s="41">
        <v>2043213</v>
      </c>
      <c r="Q15" s="41">
        <v>56964078</v>
      </c>
      <c r="R15" s="41">
        <v>31855446</v>
      </c>
      <c r="S15" s="41">
        <v>145544263</v>
      </c>
      <c r="T15" s="41">
        <v>92315960</v>
      </c>
      <c r="V15">
        <v>43532</v>
      </c>
      <c r="W15" s="35"/>
      <c r="X15" s="36"/>
      <c r="Y15" s="16"/>
      <c r="Z15" s="28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</row>
    <row r="16" spans="1:40" ht="12.75">
      <c r="A16">
        <v>32</v>
      </c>
      <c r="B16" t="s">
        <v>115</v>
      </c>
      <c r="C16" s="13">
        <v>7170</v>
      </c>
      <c r="D16" s="13">
        <v>2008</v>
      </c>
      <c r="E16" s="41">
        <v>113</v>
      </c>
      <c r="F16" s="41">
        <v>0</v>
      </c>
      <c r="G16" s="41">
        <v>8277987</v>
      </c>
      <c r="H16" s="41">
        <v>2076633</v>
      </c>
      <c r="I16" s="41">
        <v>122308</v>
      </c>
      <c r="J16" s="41">
        <v>18616554</v>
      </c>
      <c r="K16" s="41">
        <v>7531</v>
      </c>
      <c r="L16" s="41">
        <v>1450472</v>
      </c>
      <c r="M16" s="41">
        <v>1184920</v>
      </c>
      <c r="N16" s="41">
        <v>164858</v>
      </c>
      <c r="O16" s="41">
        <v>328559</v>
      </c>
      <c r="P16" s="41">
        <v>6465175</v>
      </c>
      <c r="Q16" s="41">
        <v>25764647</v>
      </c>
      <c r="R16" s="41">
        <v>9877555</v>
      </c>
      <c r="S16" s="41">
        <v>205013682</v>
      </c>
      <c r="T16" s="41">
        <v>127256147</v>
      </c>
      <c r="V16">
        <v>46717</v>
      </c>
      <c r="W16" s="35"/>
      <c r="X16" s="36"/>
      <c r="Y16" s="16"/>
      <c r="Z16" s="28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</row>
    <row r="17" spans="1:40" ht="12.75">
      <c r="A17">
        <v>35</v>
      </c>
      <c r="B17" t="s">
        <v>151</v>
      </c>
      <c r="C17" s="13">
        <v>7170</v>
      </c>
      <c r="D17" s="13">
        <v>2008</v>
      </c>
      <c r="E17" s="41">
        <v>0.03</v>
      </c>
      <c r="F17" s="41">
        <v>0</v>
      </c>
      <c r="G17" s="41">
        <v>0</v>
      </c>
      <c r="H17" s="41">
        <v>0</v>
      </c>
      <c r="I17" s="41">
        <v>0</v>
      </c>
      <c r="J17" s="41">
        <v>553013</v>
      </c>
      <c r="K17" s="41">
        <v>0</v>
      </c>
      <c r="L17" s="41">
        <v>125084</v>
      </c>
      <c r="M17" s="41">
        <v>0</v>
      </c>
      <c r="N17" s="41">
        <v>14597</v>
      </c>
      <c r="O17" s="41">
        <v>0</v>
      </c>
      <c r="P17" s="41">
        <v>0</v>
      </c>
      <c r="Q17" s="41">
        <v>692694</v>
      </c>
      <c r="R17" s="41">
        <v>376100</v>
      </c>
      <c r="S17" s="41">
        <v>2367770</v>
      </c>
      <c r="T17" s="41">
        <v>1073588</v>
      </c>
      <c r="V17">
        <v>3584</v>
      </c>
      <c r="W17" s="35"/>
      <c r="X17" s="36"/>
      <c r="Y17" s="16"/>
      <c r="Z17" s="28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</row>
    <row r="18" spans="1:40" ht="12.75">
      <c r="A18">
        <v>37</v>
      </c>
      <c r="B18" t="s">
        <v>83</v>
      </c>
      <c r="C18" s="13">
        <v>7170</v>
      </c>
      <c r="D18" s="13">
        <v>2008</v>
      </c>
      <c r="E18" s="41">
        <v>47.15</v>
      </c>
      <c r="F18" s="41">
        <v>0</v>
      </c>
      <c r="G18" s="41">
        <v>2133287</v>
      </c>
      <c r="H18" s="41">
        <v>503908</v>
      </c>
      <c r="I18" s="41">
        <v>27042</v>
      </c>
      <c r="J18" s="41">
        <v>6513138</v>
      </c>
      <c r="K18" s="41">
        <v>2650</v>
      </c>
      <c r="L18" s="41">
        <v>68120</v>
      </c>
      <c r="M18" s="41">
        <v>192601</v>
      </c>
      <c r="N18" s="41">
        <v>93978</v>
      </c>
      <c r="O18" s="41">
        <v>11068</v>
      </c>
      <c r="P18" s="41">
        <v>543359</v>
      </c>
      <c r="Q18" s="41">
        <v>9002433</v>
      </c>
      <c r="R18" s="41">
        <v>3243032</v>
      </c>
      <c r="S18" s="41">
        <v>51618307</v>
      </c>
      <c r="T18" s="41">
        <v>36391341</v>
      </c>
      <c r="V18">
        <v>18891</v>
      </c>
      <c r="W18" s="39"/>
      <c r="X18" s="36"/>
      <c r="Y18" s="16"/>
      <c r="Z18" s="28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</row>
    <row r="19" spans="1:40" ht="12.75">
      <c r="A19">
        <v>38</v>
      </c>
      <c r="B19" t="s">
        <v>136</v>
      </c>
      <c r="C19" s="13">
        <v>7170</v>
      </c>
      <c r="D19" s="13">
        <v>2008</v>
      </c>
      <c r="E19" s="41">
        <v>14.2</v>
      </c>
      <c r="F19" s="41">
        <v>0</v>
      </c>
      <c r="G19" s="41">
        <v>1103129</v>
      </c>
      <c r="H19" s="41">
        <v>314390</v>
      </c>
      <c r="I19" s="41">
        <v>0</v>
      </c>
      <c r="J19" s="41">
        <v>6980534</v>
      </c>
      <c r="K19" s="41">
        <v>0</v>
      </c>
      <c r="L19" s="41">
        <v>17680</v>
      </c>
      <c r="M19" s="41">
        <v>127</v>
      </c>
      <c r="N19" s="41">
        <v>58759</v>
      </c>
      <c r="O19" s="41">
        <v>37897</v>
      </c>
      <c r="P19" s="41">
        <v>12502</v>
      </c>
      <c r="Q19" s="41">
        <v>8500014</v>
      </c>
      <c r="R19" s="41">
        <v>2570795</v>
      </c>
      <c r="S19" s="41">
        <v>22733975</v>
      </c>
      <c r="T19" s="41">
        <v>6800185</v>
      </c>
      <c r="V19">
        <v>13147</v>
      </c>
      <c r="W19" s="35"/>
      <c r="X19" s="36"/>
      <c r="Y19" s="16"/>
      <c r="Z19" s="17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</row>
    <row r="20" spans="1:40" ht="12.75">
      <c r="A20">
        <v>39</v>
      </c>
      <c r="B20" t="s">
        <v>95</v>
      </c>
      <c r="C20" s="13">
        <v>7170</v>
      </c>
      <c r="D20" s="13">
        <v>2008</v>
      </c>
      <c r="E20" s="41">
        <v>10</v>
      </c>
      <c r="F20" s="41">
        <v>0</v>
      </c>
      <c r="G20" s="41">
        <v>906436</v>
      </c>
      <c r="H20" s="41">
        <v>218508</v>
      </c>
      <c r="I20" s="41">
        <v>22075</v>
      </c>
      <c r="J20" s="41">
        <v>2225713</v>
      </c>
      <c r="K20" s="41">
        <v>0</v>
      </c>
      <c r="L20" s="41">
        <v>87467</v>
      </c>
      <c r="M20" s="41">
        <v>109998</v>
      </c>
      <c r="N20" s="41">
        <v>87013</v>
      </c>
      <c r="O20" s="41">
        <v>13569</v>
      </c>
      <c r="P20" s="41">
        <v>0</v>
      </c>
      <c r="Q20" s="41">
        <v>3670779</v>
      </c>
      <c r="R20" s="41">
        <v>1377207</v>
      </c>
      <c r="S20" s="41">
        <v>18916158</v>
      </c>
      <c r="T20" s="41">
        <v>11845286</v>
      </c>
      <c r="V20">
        <v>11240</v>
      </c>
      <c r="W20" s="40"/>
      <c r="X20" s="36"/>
      <c r="Y20" s="16"/>
      <c r="Z20" s="28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</row>
    <row r="21" spans="1:40" ht="12.75">
      <c r="A21">
        <v>43</v>
      </c>
      <c r="B21" t="s">
        <v>126</v>
      </c>
      <c r="C21" s="13">
        <v>7170</v>
      </c>
      <c r="D21" s="13">
        <v>2008</v>
      </c>
      <c r="E21" s="41">
        <v>6.08</v>
      </c>
      <c r="F21" s="41">
        <v>0</v>
      </c>
      <c r="G21" s="41">
        <v>463447</v>
      </c>
      <c r="H21" s="41">
        <v>114946</v>
      </c>
      <c r="I21" s="41">
        <v>39536</v>
      </c>
      <c r="J21" s="41">
        <v>801478</v>
      </c>
      <c r="K21" s="41">
        <v>0</v>
      </c>
      <c r="L21" s="41">
        <v>1534</v>
      </c>
      <c r="M21" s="41">
        <v>0</v>
      </c>
      <c r="N21" s="41">
        <v>20851</v>
      </c>
      <c r="O21" s="41">
        <v>9058</v>
      </c>
      <c r="P21" s="41">
        <v>24238</v>
      </c>
      <c r="Q21" s="41">
        <v>1426612</v>
      </c>
      <c r="R21" s="41">
        <v>672015</v>
      </c>
      <c r="S21" s="41">
        <v>8031998</v>
      </c>
      <c r="T21" s="41">
        <v>5256523</v>
      </c>
      <c r="V21">
        <v>3984</v>
      </c>
      <c r="W21" s="35"/>
      <c r="X21" s="36"/>
      <c r="Y21" s="16"/>
      <c r="Z21" s="28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</row>
    <row r="22" spans="1:40" ht="12.75">
      <c r="A22">
        <v>45</v>
      </c>
      <c r="B22" t="s">
        <v>80</v>
      </c>
      <c r="C22" s="13">
        <v>7170</v>
      </c>
      <c r="D22" s="13">
        <v>2008</v>
      </c>
      <c r="E22" s="41">
        <v>0.28</v>
      </c>
      <c r="F22" s="41">
        <v>0</v>
      </c>
      <c r="G22" s="41">
        <v>26993</v>
      </c>
      <c r="H22" s="41">
        <v>6214</v>
      </c>
      <c r="I22" s="41">
        <v>2640</v>
      </c>
      <c r="J22" s="41">
        <v>131589</v>
      </c>
      <c r="K22" s="41">
        <v>0</v>
      </c>
      <c r="L22" s="41">
        <v>0</v>
      </c>
      <c r="M22" s="41">
        <v>0</v>
      </c>
      <c r="N22" s="41">
        <v>448</v>
      </c>
      <c r="O22" s="41">
        <v>330</v>
      </c>
      <c r="P22" s="41">
        <v>0</v>
      </c>
      <c r="Q22" s="41">
        <v>168214</v>
      </c>
      <c r="R22" s="41">
        <v>59025</v>
      </c>
      <c r="S22" s="41">
        <v>373050</v>
      </c>
      <c r="T22" s="41">
        <v>195077</v>
      </c>
      <c r="V22">
        <v>1214</v>
      </c>
      <c r="W22" s="35"/>
      <c r="X22" s="36"/>
      <c r="Y22" s="16"/>
      <c r="Z22" s="17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</row>
    <row r="23" spans="1:40" ht="12.75">
      <c r="A23">
        <v>46</v>
      </c>
      <c r="B23" t="s">
        <v>111</v>
      </c>
      <c r="C23" s="13">
        <v>7170</v>
      </c>
      <c r="D23" s="13">
        <v>2008</v>
      </c>
      <c r="E23" s="41">
        <v>1.35</v>
      </c>
      <c r="F23" s="41">
        <v>0</v>
      </c>
      <c r="G23" s="41">
        <v>54438</v>
      </c>
      <c r="H23" s="41">
        <v>10668</v>
      </c>
      <c r="I23" s="41">
        <v>2255</v>
      </c>
      <c r="J23" s="41">
        <v>321293</v>
      </c>
      <c r="K23" s="41">
        <v>2581</v>
      </c>
      <c r="L23" s="41">
        <v>235357</v>
      </c>
      <c r="M23" s="41">
        <v>2169</v>
      </c>
      <c r="N23" s="41">
        <v>7952</v>
      </c>
      <c r="O23" s="41">
        <v>6329</v>
      </c>
      <c r="P23" s="41">
        <v>0</v>
      </c>
      <c r="Q23" s="41">
        <v>643042</v>
      </c>
      <c r="R23" s="41">
        <v>183583</v>
      </c>
      <c r="S23" s="41">
        <v>1328928</v>
      </c>
      <c r="T23" s="41">
        <v>474117</v>
      </c>
      <c r="V23">
        <v>2419</v>
      </c>
      <c r="W23" s="40"/>
      <c r="X23" s="36"/>
      <c r="Y23" s="16"/>
      <c r="Z23" s="28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</row>
    <row r="24" spans="1:40" ht="12.75">
      <c r="A24">
        <v>50</v>
      </c>
      <c r="B24" t="s">
        <v>159</v>
      </c>
      <c r="C24" s="13">
        <v>7170</v>
      </c>
      <c r="D24" s="13">
        <v>2008</v>
      </c>
      <c r="E24" s="41">
        <v>18</v>
      </c>
      <c r="F24" s="41">
        <v>0</v>
      </c>
      <c r="G24" s="41">
        <v>1457816</v>
      </c>
      <c r="H24" s="41">
        <v>352080</v>
      </c>
      <c r="I24" s="41">
        <v>0</v>
      </c>
      <c r="J24" s="41">
        <v>11525735</v>
      </c>
      <c r="K24" s="41">
        <v>28</v>
      </c>
      <c r="L24" s="41">
        <v>234236</v>
      </c>
      <c r="M24" s="41">
        <v>0</v>
      </c>
      <c r="N24" s="41">
        <v>56882</v>
      </c>
      <c r="O24" s="41">
        <v>5769</v>
      </c>
      <c r="P24" s="41">
        <v>0</v>
      </c>
      <c r="Q24" s="41">
        <v>13632546</v>
      </c>
      <c r="R24" s="41">
        <v>7371065</v>
      </c>
      <c r="S24" s="41">
        <v>41783258</v>
      </c>
      <c r="T24" s="41">
        <v>9309923</v>
      </c>
      <c r="V24">
        <v>13790</v>
      </c>
      <c r="W24" s="37"/>
      <c r="X24" s="36"/>
      <c r="Y24" s="16"/>
      <c r="Z24" s="28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</row>
    <row r="25" spans="1:40" ht="12.75">
      <c r="A25">
        <v>54</v>
      </c>
      <c r="B25" t="s">
        <v>87</v>
      </c>
      <c r="C25" s="13">
        <v>7170</v>
      </c>
      <c r="D25" s="13">
        <v>2008</v>
      </c>
      <c r="E25" s="41">
        <v>2.84</v>
      </c>
      <c r="F25" s="41">
        <v>0</v>
      </c>
      <c r="G25" s="41">
        <v>144651</v>
      </c>
      <c r="H25" s="41">
        <v>40904</v>
      </c>
      <c r="I25" s="41">
        <v>150133</v>
      </c>
      <c r="J25" s="41">
        <v>513189</v>
      </c>
      <c r="K25" s="41">
        <v>0</v>
      </c>
      <c r="L25" s="41">
        <v>11469</v>
      </c>
      <c r="M25" s="41">
        <v>0</v>
      </c>
      <c r="N25" s="41">
        <v>9515</v>
      </c>
      <c r="O25" s="41">
        <v>3264</v>
      </c>
      <c r="P25" s="41">
        <v>0</v>
      </c>
      <c r="Q25" s="41">
        <v>873125</v>
      </c>
      <c r="R25" s="41">
        <v>155145</v>
      </c>
      <c r="S25" s="41">
        <v>1011665</v>
      </c>
      <c r="T25" s="41">
        <v>294968</v>
      </c>
      <c r="V25">
        <v>2002</v>
      </c>
      <c r="W25" s="39"/>
      <c r="X25" s="36"/>
      <c r="Y25" s="16"/>
      <c r="Z25" s="28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</row>
    <row r="26" spans="1:40" ht="12.75">
      <c r="A26">
        <v>56</v>
      </c>
      <c r="B26" t="s">
        <v>129</v>
      </c>
      <c r="C26" s="13">
        <v>7170</v>
      </c>
      <c r="D26" s="13">
        <v>2008</v>
      </c>
      <c r="E26" s="41">
        <v>0</v>
      </c>
      <c r="F26" s="41">
        <v>0</v>
      </c>
      <c r="G26" s="41">
        <v>0</v>
      </c>
      <c r="H26" s="41">
        <v>0</v>
      </c>
      <c r="I26" s="41">
        <v>36182</v>
      </c>
      <c r="J26" s="41">
        <v>390762</v>
      </c>
      <c r="K26" s="41">
        <v>928</v>
      </c>
      <c r="L26" s="41">
        <v>4669</v>
      </c>
      <c r="M26" s="41">
        <v>0</v>
      </c>
      <c r="N26" s="41">
        <v>2988</v>
      </c>
      <c r="O26" s="41">
        <v>0</v>
      </c>
      <c r="P26" s="41">
        <v>0</v>
      </c>
      <c r="Q26" s="41">
        <v>435529</v>
      </c>
      <c r="R26" s="41">
        <v>308858</v>
      </c>
      <c r="S26" s="41">
        <v>1484913</v>
      </c>
      <c r="T26" s="41">
        <v>712859</v>
      </c>
      <c r="V26">
        <v>1630</v>
      </c>
      <c r="W26" s="39"/>
      <c r="X26" s="36"/>
      <c r="Y26" s="16"/>
      <c r="Z26" s="28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</row>
    <row r="27" spans="1:40" ht="12.75">
      <c r="A27">
        <v>58</v>
      </c>
      <c r="B27" t="s">
        <v>130</v>
      </c>
      <c r="C27" s="13">
        <v>7170</v>
      </c>
      <c r="D27" s="13">
        <v>2008</v>
      </c>
      <c r="E27" s="41">
        <v>56.36</v>
      </c>
      <c r="F27" s="41">
        <v>0</v>
      </c>
      <c r="G27" s="41">
        <v>3585338</v>
      </c>
      <c r="H27" s="41">
        <v>952649</v>
      </c>
      <c r="I27" s="41">
        <v>0</v>
      </c>
      <c r="J27" s="41">
        <v>5963855</v>
      </c>
      <c r="K27" s="41">
        <v>2387</v>
      </c>
      <c r="L27" s="41">
        <v>357081</v>
      </c>
      <c r="M27" s="41">
        <v>6840</v>
      </c>
      <c r="N27" s="41">
        <v>467507</v>
      </c>
      <c r="O27" s="41">
        <v>55108</v>
      </c>
      <c r="P27" s="41">
        <v>0</v>
      </c>
      <c r="Q27" s="41">
        <v>11390765</v>
      </c>
      <c r="R27" s="41">
        <v>2555983</v>
      </c>
      <c r="S27" s="41">
        <v>32860136</v>
      </c>
      <c r="T27" s="41">
        <v>23067832</v>
      </c>
      <c r="V27">
        <v>31658</v>
      </c>
      <c r="W27" s="40"/>
      <c r="X27" s="36"/>
      <c r="Y27" s="16"/>
      <c r="Z27" s="28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</row>
    <row r="28" spans="1:40" ht="12.75">
      <c r="A28">
        <v>63</v>
      </c>
      <c r="B28" t="s">
        <v>90</v>
      </c>
      <c r="C28" s="13">
        <v>7170</v>
      </c>
      <c r="D28" s="13">
        <v>2008</v>
      </c>
      <c r="E28" s="41">
        <v>17.02</v>
      </c>
      <c r="F28" s="41">
        <v>0</v>
      </c>
      <c r="G28" s="41">
        <v>1105899</v>
      </c>
      <c r="H28" s="41">
        <v>425260</v>
      </c>
      <c r="I28" s="41">
        <v>0</v>
      </c>
      <c r="J28" s="41">
        <v>2286628</v>
      </c>
      <c r="K28" s="41">
        <v>0</v>
      </c>
      <c r="L28" s="41">
        <v>241646</v>
      </c>
      <c r="M28" s="41">
        <v>16175</v>
      </c>
      <c r="N28" s="41">
        <v>16500</v>
      </c>
      <c r="O28" s="41">
        <v>23403</v>
      </c>
      <c r="P28" s="41">
        <v>0</v>
      </c>
      <c r="Q28" s="41">
        <v>4115511</v>
      </c>
      <c r="R28" s="41">
        <v>2267038</v>
      </c>
      <c r="S28" s="41">
        <v>27298234</v>
      </c>
      <c r="T28" s="41">
        <v>20125515</v>
      </c>
      <c r="V28">
        <v>11731</v>
      </c>
      <c r="W28" s="40"/>
      <c r="X28" s="36"/>
      <c r="Y28" s="16"/>
      <c r="Z28" s="28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</row>
    <row r="29" spans="1:40" ht="12.75">
      <c r="A29">
        <v>78</v>
      </c>
      <c r="B29" t="s">
        <v>116</v>
      </c>
      <c r="C29" s="13">
        <v>7170</v>
      </c>
      <c r="D29" s="13">
        <v>2008</v>
      </c>
      <c r="E29" s="41">
        <v>9.76</v>
      </c>
      <c r="F29" s="41">
        <v>0</v>
      </c>
      <c r="G29" s="41">
        <v>757497</v>
      </c>
      <c r="H29" s="41">
        <v>188651</v>
      </c>
      <c r="I29" s="41">
        <v>0</v>
      </c>
      <c r="J29" s="41">
        <v>1215406</v>
      </c>
      <c r="K29" s="41">
        <v>0</v>
      </c>
      <c r="L29" s="41">
        <v>4611</v>
      </c>
      <c r="M29" s="41">
        <v>7070</v>
      </c>
      <c r="N29" s="41">
        <v>34343</v>
      </c>
      <c r="O29" s="41">
        <v>12543</v>
      </c>
      <c r="P29" s="41">
        <v>0</v>
      </c>
      <c r="Q29" s="41">
        <v>2220121</v>
      </c>
      <c r="R29" s="41">
        <v>871842</v>
      </c>
      <c r="S29" s="41">
        <v>7598066</v>
      </c>
      <c r="T29" s="41">
        <v>4339126</v>
      </c>
      <c r="V29">
        <v>6208</v>
      </c>
      <c r="W29" s="35"/>
      <c r="X29" s="36"/>
      <c r="Y29" s="16"/>
      <c r="Z29" s="28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</row>
    <row r="30" spans="1:40" ht="12.75">
      <c r="A30">
        <v>79</v>
      </c>
      <c r="B30" t="s">
        <v>106</v>
      </c>
      <c r="C30" s="13">
        <v>7170</v>
      </c>
      <c r="D30" s="13">
        <v>2008</v>
      </c>
      <c r="E30" s="41">
        <v>1.44</v>
      </c>
      <c r="F30" s="41">
        <v>0</v>
      </c>
      <c r="G30" s="41">
        <v>186865</v>
      </c>
      <c r="H30" s="41">
        <v>34649</v>
      </c>
      <c r="I30" s="41">
        <v>0</v>
      </c>
      <c r="J30" s="41">
        <v>944117</v>
      </c>
      <c r="K30" s="41">
        <v>0</v>
      </c>
      <c r="L30" s="41">
        <v>18974</v>
      </c>
      <c r="M30" s="41">
        <v>0</v>
      </c>
      <c r="N30" s="41">
        <v>37599</v>
      </c>
      <c r="O30" s="41">
        <v>811</v>
      </c>
      <c r="P30" s="41">
        <v>0</v>
      </c>
      <c r="Q30" s="41">
        <v>1223015</v>
      </c>
      <c r="R30" s="41">
        <v>415390</v>
      </c>
      <c r="S30" s="41">
        <v>3851758</v>
      </c>
      <c r="T30" s="41">
        <v>1622885</v>
      </c>
      <c r="V30">
        <v>1836</v>
      </c>
      <c r="W30" s="40"/>
      <c r="X30" s="36"/>
      <c r="Y30" s="16"/>
      <c r="Z30" s="28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</row>
    <row r="31" spans="1:40" ht="12.75">
      <c r="A31">
        <v>80</v>
      </c>
      <c r="B31" t="s">
        <v>107</v>
      </c>
      <c r="C31" s="13">
        <v>7170</v>
      </c>
      <c r="D31" s="13">
        <v>2008</v>
      </c>
      <c r="E31" s="41">
        <v>0.11</v>
      </c>
      <c r="F31" s="41">
        <v>0</v>
      </c>
      <c r="G31" s="41">
        <v>9424</v>
      </c>
      <c r="H31" s="41">
        <v>2274</v>
      </c>
      <c r="I31" s="41">
        <v>36080</v>
      </c>
      <c r="J31" s="41">
        <v>53167</v>
      </c>
      <c r="K31" s="41">
        <v>0</v>
      </c>
      <c r="L31" s="41">
        <v>22346</v>
      </c>
      <c r="M31" s="41">
        <v>0</v>
      </c>
      <c r="N31" s="41">
        <v>10071</v>
      </c>
      <c r="O31" s="41">
        <v>0</v>
      </c>
      <c r="P31" s="41">
        <v>2917</v>
      </c>
      <c r="Q31" s="41">
        <v>130445</v>
      </c>
      <c r="R31" s="41">
        <v>55091</v>
      </c>
      <c r="S31" s="41">
        <v>207113</v>
      </c>
      <c r="T31" s="41">
        <v>151073</v>
      </c>
      <c r="V31">
        <v>252</v>
      </c>
      <c r="W31" s="35"/>
      <c r="X31" s="36"/>
      <c r="Y31" s="16"/>
      <c r="Z31" s="28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</row>
    <row r="32" spans="1:40" ht="12.75">
      <c r="A32">
        <v>81</v>
      </c>
      <c r="B32" t="s">
        <v>89</v>
      </c>
      <c r="C32" s="13">
        <v>7170</v>
      </c>
      <c r="D32" s="13">
        <v>2008</v>
      </c>
      <c r="E32" s="41">
        <v>41.5</v>
      </c>
      <c r="F32" s="41">
        <v>0</v>
      </c>
      <c r="G32" s="41">
        <v>3404590</v>
      </c>
      <c r="H32" s="41">
        <v>789564</v>
      </c>
      <c r="I32" s="41">
        <v>0</v>
      </c>
      <c r="J32" s="41">
        <v>7009445</v>
      </c>
      <c r="K32" s="41">
        <v>0</v>
      </c>
      <c r="L32" s="41">
        <v>220333</v>
      </c>
      <c r="M32" s="41">
        <v>3212</v>
      </c>
      <c r="N32" s="41">
        <v>100223</v>
      </c>
      <c r="O32" s="41">
        <v>31003</v>
      </c>
      <c r="P32" s="41">
        <v>42932</v>
      </c>
      <c r="Q32" s="41">
        <v>11515438</v>
      </c>
      <c r="R32" s="41">
        <v>6328452</v>
      </c>
      <c r="S32" s="41">
        <v>92518663</v>
      </c>
      <c r="T32" s="41">
        <v>75008237</v>
      </c>
      <c r="V32">
        <v>22063</v>
      </c>
      <c r="W32" s="35"/>
      <c r="X32" s="36"/>
      <c r="Y32" s="16"/>
      <c r="Z32" s="17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</row>
    <row r="33" spans="1:40" ht="12.75">
      <c r="A33">
        <v>82</v>
      </c>
      <c r="B33" t="s">
        <v>88</v>
      </c>
      <c r="C33" s="13">
        <v>7170</v>
      </c>
      <c r="D33" s="13">
        <v>2008</v>
      </c>
      <c r="E33" s="41">
        <v>0.03</v>
      </c>
      <c r="F33" s="41">
        <v>0</v>
      </c>
      <c r="G33" s="41">
        <v>729</v>
      </c>
      <c r="H33" s="41">
        <v>68</v>
      </c>
      <c r="I33" s="41">
        <v>512</v>
      </c>
      <c r="J33" s="41">
        <v>223187</v>
      </c>
      <c r="K33" s="41">
        <v>0</v>
      </c>
      <c r="L33" s="41">
        <v>0</v>
      </c>
      <c r="M33" s="41">
        <v>0</v>
      </c>
      <c r="N33" s="41">
        <v>268</v>
      </c>
      <c r="O33" s="41">
        <v>0</v>
      </c>
      <c r="P33" s="41">
        <v>0</v>
      </c>
      <c r="Q33" s="41">
        <v>224764</v>
      </c>
      <c r="R33" s="41">
        <v>65996</v>
      </c>
      <c r="S33" s="41">
        <v>564722</v>
      </c>
      <c r="T33" s="41">
        <v>225901</v>
      </c>
      <c r="V33">
        <v>224</v>
      </c>
      <c r="W33" s="37"/>
      <c r="X33" s="36"/>
      <c r="Y33" s="16"/>
      <c r="Z33" s="28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</row>
    <row r="34" spans="1:40" ht="12.75">
      <c r="A34">
        <v>84</v>
      </c>
      <c r="B34" t="s">
        <v>156</v>
      </c>
      <c r="C34" s="13">
        <v>7170</v>
      </c>
      <c r="D34" s="13">
        <v>2008</v>
      </c>
      <c r="E34" s="41">
        <v>81.98</v>
      </c>
      <c r="F34" s="41">
        <v>0</v>
      </c>
      <c r="G34" s="41">
        <v>5855963</v>
      </c>
      <c r="H34" s="41">
        <v>2246248</v>
      </c>
      <c r="I34" s="41">
        <v>0</v>
      </c>
      <c r="J34" s="41">
        <v>15591986</v>
      </c>
      <c r="K34" s="41">
        <v>1116</v>
      </c>
      <c r="L34" s="41">
        <v>59670</v>
      </c>
      <c r="M34" s="41">
        <v>879420</v>
      </c>
      <c r="N34" s="41">
        <v>182417</v>
      </c>
      <c r="O34" s="41">
        <v>25372</v>
      </c>
      <c r="P34" s="41">
        <v>524416</v>
      </c>
      <c r="Q34" s="41">
        <v>24317776</v>
      </c>
      <c r="R34" s="41">
        <v>10236303</v>
      </c>
      <c r="S34" s="41">
        <v>148549271</v>
      </c>
      <c r="T34" s="41">
        <v>117823449</v>
      </c>
      <c r="V34">
        <v>47661</v>
      </c>
      <c r="W34" s="37"/>
      <c r="X34" s="36"/>
      <c r="Y34" s="16"/>
      <c r="Z34" s="28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</row>
    <row r="35" spans="1:40" ht="12.75">
      <c r="A35">
        <v>85</v>
      </c>
      <c r="B35" t="s">
        <v>137</v>
      </c>
      <c r="C35" s="13">
        <v>7170</v>
      </c>
      <c r="D35" s="13">
        <v>2008</v>
      </c>
      <c r="E35" s="41">
        <v>7.16</v>
      </c>
      <c r="F35" s="41">
        <v>0</v>
      </c>
      <c r="G35" s="41">
        <v>658106</v>
      </c>
      <c r="H35" s="41">
        <v>155073</v>
      </c>
      <c r="I35" s="41">
        <v>0</v>
      </c>
      <c r="J35" s="41">
        <v>1587760</v>
      </c>
      <c r="K35" s="41">
        <v>0</v>
      </c>
      <c r="L35" s="41">
        <v>938</v>
      </c>
      <c r="M35" s="41">
        <v>78614</v>
      </c>
      <c r="N35" s="41">
        <v>11795</v>
      </c>
      <c r="O35" s="41">
        <v>23491</v>
      </c>
      <c r="P35" s="41">
        <v>70367</v>
      </c>
      <c r="Q35" s="41">
        <v>2445410</v>
      </c>
      <c r="R35" s="41">
        <v>758067</v>
      </c>
      <c r="S35" s="41">
        <v>5228702</v>
      </c>
      <c r="T35" s="41">
        <v>1752146</v>
      </c>
      <c r="V35">
        <v>4378</v>
      </c>
      <c r="W35" s="35"/>
      <c r="X35" s="38"/>
      <c r="Y35" s="16"/>
      <c r="Z35" s="28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</row>
    <row r="36" spans="1:40" ht="12.75">
      <c r="A36">
        <v>96</v>
      </c>
      <c r="B36" t="s">
        <v>117</v>
      </c>
      <c r="C36" s="13">
        <v>7170</v>
      </c>
      <c r="D36" s="13">
        <v>2008</v>
      </c>
      <c r="E36" s="41">
        <v>2.22</v>
      </c>
      <c r="F36" s="41">
        <v>0</v>
      </c>
      <c r="G36" s="41">
        <v>190249</v>
      </c>
      <c r="H36" s="41">
        <v>44087</v>
      </c>
      <c r="I36" s="41">
        <v>0</v>
      </c>
      <c r="J36" s="41">
        <v>160764</v>
      </c>
      <c r="K36" s="41">
        <v>0</v>
      </c>
      <c r="L36" s="41">
        <v>7745</v>
      </c>
      <c r="M36" s="41">
        <v>0</v>
      </c>
      <c r="N36" s="41">
        <v>1883</v>
      </c>
      <c r="O36" s="41">
        <v>6107</v>
      </c>
      <c r="P36" s="41">
        <v>0</v>
      </c>
      <c r="Q36" s="41">
        <v>410835</v>
      </c>
      <c r="R36" s="41">
        <v>188377</v>
      </c>
      <c r="S36" s="41">
        <v>2232569</v>
      </c>
      <c r="T36" s="41">
        <v>1226047</v>
      </c>
      <c r="V36">
        <v>1264</v>
      </c>
      <c r="W36" s="35"/>
      <c r="X36" s="36"/>
      <c r="Y36" s="16"/>
      <c r="Z36" s="28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</row>
    <row r="37" spans="1:40" ht="12.75">
      <c r="A37">
        <v>102</v>
      </c>
      <c r="B37" t="s">
        <v>166</v>
      </c>
      <c r="C37" s="13">
        <v>7170</v>
      </c>
      <c r="D37" s="13">
        <v>2008</v>
      </c>
      <c r="E37" s="41">
        <v>16.79</v>
      </c>
      <c r="F37" s="41">
        <v>0</v>
      </c>
      <c r="G37" s="41">
        <v>1379595</v>
      </c>
      <c r="H37" s="41">
        <v>349770</v>
      </c>
      <c r="I37" s="41">
        <v>0</v>
      </c>
      <c r="J37" s="41">
        <v>1289691</v>
      </c>
      <c r="K37" s="41">
        <v>0</v>
      </c>
      <c r="L37" s="41">
        <v>3774</v>
      </c>
      <c r="M37" s="41">
        <v>-82</v>
      </c>
      <c r="N37" s="41">
        <v>32571</v>
      </c>
      <c r="O37" s="41">
        <v>17106</v>
      </c>
      <c r="P37" s="41">
        <v>0</v>
      </c>
      <c r="Q37" s="41">
        <v>3072425</v>
      </c>
      <c r="R37" s="41">
        <v>1101213</v>
      </c>
      <c r="S37" s="41">
        <v>22979628</v>
      </c>
      <c r="T37" s="41">
        <v>19636322</v>
      </c>
      <c r="V37">
        <v>13168</v>
      </c>
      <c r="W37" s="35"/>
      <c r="X37" s="36"/>
      <c r="Y37" s="16"/>
      <c r="Z37" s="28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</row>
    <row r="38" spans="1:40" ht="12.75">
      <c r="A38">
        <v>104</v>
      </c>
      <c r="B38" t="s">
        <v>122</v>
      </c>
      <c r="C38" s="13">
        <v>7170</v>
      </c>
      <c r="D38" s="13">
        <v>2008</v>
      </c>
      <c r="E38" s="41">
        <v>7</v>
      </c>
      <c r="F38" s="41">
        <v>0</v>
      </c>
      <c r="G38" s="41">
        <v>551901</v>
      </c>
      <c r="H38" s="41">
        <v>135522</v>
      </c>
      <c r="I38" s="41">
        <v>1575</v>
      </c>
      <c r="J38" s="41">
        <v>994316</v>
      </c>
      <c r="K38" s="41">
        <v>0</v>
      </c>
      <c r="L38" s="41">
        <v>37569</v>
      </c>
      <c r="M38" s="41">
        <v>146384</v>
      </c>
      <c r="N38" s="41">
        <v>7992</v>
      </c>
      <c r="O38" s="41">
        <v>4921</v>
      </c>
      <c r="P38" s="41">
        <v>0</v>
      </c>
      <c r="Q38" s="41">
        <v>1880180</v>
      </c>
      <c r="R38" s="41">
        <v>731153</v>
      </c>
      <c r="S38" s="41">
        <v>6023424</v>
      </c>
      <c r="T38" s="41">
        <v>4121253</v>
      </c>
      <c r="V38">
        <v>5790</v>
      </c>
      <c r="W38" s="35"/>
      <c r="X38" s="36"/>
      <c r="Y38" s="16"/>
      <c r="Z38" s="28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</row>
    <row r="39" spans="1:40" ht="12.75">
      <c r="A39">
        <v>106</v>
      </c>
      <c r="B39" t="s">
        <v>78</v>
      </c>
      <c r="C39" s="13">
        <v>7170</v>
      </c>
      <c r="D39" s="13">
        <v>2008</v>
      </c>
      <c r="E39" s="41">
        <v>6.72</v>
      </c>
      <c r="F39" s="41">
        <v>0</v>
      </c>
      <c r="G39" s="41">
        <v>522581</v>
      </c>
      <c r="H39" s="41">
        <v>117927</v>
      </c>
      <c r="I39" s="41">
        <v>0</v>
      </c>
      <c r="J39" s="41">
        <v>563604</v>
      </c>
      <c r="K39" s="41">
        <v>0</v>
      </c>
      <c r="L39" s="41">
        <v>17111</v>
      </c>
      <c r="M39" s="41">
        <v>250</v>
      </c>
      <c r="N39" s="41">
        <v>9319</v>
      </c>
      <c r="O39" s="41">
        <v>17336</v>
      </c>
      <c r="P39" s="41">
        <v>0</v>
      </c>
      <c r="Q39" s="41">
        <v>1248128</v>
      </c>
      <c r="R39" s="41">
        <v>439873</v>
      </c>
      <c r="S39" s="41">
        <v>3127441</v>
      </c>
      <c r="T39" s="41">
        <v>2130949</v>
      </c>
      <c r="V39">
        <v>4926</v>
      </c>
      <c r="W39" s="35"/>
      <c r="X39" s="36"/>
      <c r="Y39" s="16"/>
      <c r="Z39" s="28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</row>
    <row r="40" spans="1:40" ht="12.75">
      <c r="A40">
        <v>107</v>
      </c>
      <c r="B40" t="s">
        <v>105</v>
      </c>
      <c r="C40" s="13">
        <v>7170</v>
      </c>
      <c r="D40" s="13">
        <v>2008</v>
      </c>
      <c r="E40" s="41">
        <v>0.62</v>
      </c>
      <c r="F40" s="41">
        <v>0</v>
      </c>
      <c r="G40" s="41">
        <v>32104</v>
      </c>
      <c r="H40" s="41">
        <v>7062</v>
      </c>
      <c r="I40" s="41">
        <v>0</v>
      </c>
      <c r="J40" s="41">
        <v>165294</v>
      </c>
      <c r="K40" s="41">
        <v>0</v>
      </c>
      <c r="L40" s="41">
        <v>24279</v>
      </c>
      <c r="M40" s="41">
        <v>0</v>
      </c>
      <c r="N40" s="41">
        <v>3549</v>
      </c>
      <c r="O40" s="41">
        <v>368</v>
      </c>
      <c r="P40" s="41">
        <v>0</v>
      </c>
      <c r="Q40" s="41">
        <v>232656</v>
      </c>
      <c r="R40" s="41">
        <v>110106</v>
      </c>
      <c r="S40" s="41">
        <v>1251308</v>
      </c>
      <c r="T40" s="41">
        <v>666613</v>
      </c>
      <c r="V40">
        <v>2275</v>
      </c>
      <c r="W40" s="40"/>
      <c r="X40" s="38"/>
      <c r="Y40" s="16"/>
      <c r="Z40" s="28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</row>
    <row r="41" spans="1:40" ht="12.75">
      <c r="A41">
        <v>108</v>
      </c>
      <c r="B41" t="s">
        <v>121</v>
      </c>
      <c r="C41" s="13">
        <v>7170</v>
      </c>
      <c r="D41" s="13">
        <v>2008</v>
      </c>
      <c r="E41" s="41">
        <v>4.64</v>
      </c>
      <c r="F41" s="41">
        <v>0</v>
      </c>
      <c r="G41" s="41">
        <v>375265</v>
      </c>
      <c r="H41" s="41">
        <v>92775</v>
      </c>
      <c r="I41" s="41">
        <v>0</v>
      </c>
      <c r="J41" s="41">
        <v>2515121</v>
      </c>
      <c r="K41" s="41">
        <v>0</v>
      </c>
      <c r="L41" s="41">
        <v>39341</v>
      </c>
      <c r="M41" s="41">
        <v>22549</v>
      </c>
      <c r="N41" s="41">
        <v>23151</v>
      </c>
      <c r="O41" s="41">
        <v>13261</v>
      </c>
      <c r="P41" s="41">
        <v>0</v>
      </c>
      <c r="Q41" s="41">
        <v>3081463</v>
      </c>
      <c r="R41" s="41">
        <v>854442</v>
      </c>
      <c r="S41" s="41">
        <v>9886393</v>
      </c>
      <c r="T41" s="41">
        <v>2780442</v>
      </c>
      <c r="V41">
        <v>5384</v>
      </c>
      <c r="W41" s="40"/>
      <c r="X41" s="38"/>
      <c r="Y41" s="16"/>
      <c r="Z41" s="28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</row>
    <row r="42" spans="1:40" ht="12.75">
      <c r="A42">
        <v>111</v>
      </c>
      <c r="B42" t="s">
        <v>84</v>
      </c>
      <c r="C42" s="13">
        <v>7170</v>
      </c>
      <c r="D42" s="13">
        <v>2008</v>
      </c>
      <c r="E42" s="41">
        <v>0.15</v>
      </c>
      <c r="F42" s="41">
        <v>0</v>
      </c>
      <c r="G42" s="41">
        <v>10161</v>
      </c>
      <c r="H42" s="41">
        <v>1723</v>
      </c>
      <c r="I42" s="41">
        <v>18000</v>
      </c>
      <c r="J42" s="41">
        <v>66238</v>
      </c>
      <c r="K42" s="41">
        <v>0</v>
      </c>
      <c r="L42" s="41">
        <v>0</v>
      </c>
      <c r="M42" s="41">
        <v>0</v>
      </c>
      <c r="N42" s="41">
        <v>345</v>
      </c>
      <c r="O42" s="41">
        <v>0</v>
      </c>
      <c r="P42" s="41">
        <v>0</v>
      </c>
      <c r="Q42" s="41">
        <v>96467</v>
      </c>
      <c r="R42" s="41">
        <v>47366</v>
      </c>
      <c r="S42" s="41">
        <v>365020</v>
      </c>
      <c r="T42" s="41">
        <v>175345</v>
      </c>
      <c r="V42">
        <v>521</v>
      </c>
      <c r="W42" s="35"/>
      <c r="X42" s="36"/>
      <c r="Y42" s="16"/>
      <c r="Z42" s="28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</row>
    <row r="43" spans="1:40" ht="12.75">
      <c r="A43">
        <v>125</v>
      </c>
      <c r="B43" t="s">
        <v>108</v>
      </c>
      <c r="C43" s="13">
        <v>7170</v>
      </c>
      <c r="D43" s="13">
        <v>2008</v>
      </c>
      <c r="E43" s="41">
        <v>0.58</v>
      </c>
      <c r="F43" s="41">
        <v>0</v>
      </c>
      <c r="G43" s="41">
        <v>52772</v>
      </c>
      <c r="H43" s="41">
        <v>12600</v>
      </c>
      <c r="I43" s="41">
        <v>0</v>
      </c>
      <c r="J43" s="41">
        <v>204109</v>
      </c>
      <c r="K43" s="41">
        <v>0</v>
      </c>
      <c r="L43" s="41">
        <v>123797</v>
      </c>
      <c r="M43" s="41">
        <v>0</v>
      </c>
      <c r="N43" s="41">
        <v>5205</v>
      </c>
      <c r="O43" s="41">
        <v>405</v>
      </c>
      <c r="P43" s="41">
        <v>2653</v>
      </c>
      <c r="Q43" s="41">
        <v>396235</v>
      </c>
      <c r="R43" s="41">
        <v>209238</v>
      </c>
      <c r="S43" s="41">
        <v>1197669</v>
      </c>
      <c r="T43" s="41">
        <v>704090</v>
      </c>
      <c r="V43">
        <v>1899</v>
      </c>
      <c r="W43" s="35"/>
      <c r="X43" s="36"/>
      <c r="Y43" s="16"/>
      <c r="Z43" s="28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</row>
    <row r="44" spans="1:40" ht="12.75">
      <c r="A44">
        <v>126</v>
      </c>
      <c r="B44" t="s">
        <v>138</v>
      </c>
      <c r="C44" s="13">
        <v>7170</v>
      </c>
      <c r="D44" s="13">
        <v>2008</v>
      </c>
      <c r="E44" s="41">
        <v>33.97</v>
      </c>
      <c r="F44" s="41">
        <v>0</v>
      </c>
      <c r="G44" s="41">
        <v>2861260</v>
      </c>
      <c r="H44" s="41">
        <v>746975</v>
      </c>
      <c r="I44" s="41">
        <v>183260</v>
      </c>
      <c r="J44" s="41">
        <v>8173457</v>
      </c>
      <c r="K44" s="41">
        <v>4585</v>
      </c>
      <c r="L44" s="41">
        <v>43568</v>
      </c>
      <c r="M44" s="41">
        <v>235636</v>
      </c>
      <c r="N44" s="41">
        <v>115930</v>
      </c>
      <c r="O44" s="41">
        <v>26676</v>
      </c>
      <c r="P44" s="41">
        <v>4193771</v>
      </c>
      <c r="Q44" s="41">
        <v>8197576</v>
      </c>
      <c r="R44" s="41">
        <v>3417237</v>
      </c>
      <c r="S44" s="41">
        <v>54672660</v>
      </c>
      <c r="T44" s="41">
        <v>28868405</v>
      </c>
      <c r="V44">
        <v>20908</v>
      </c>
      <c r="W44" s="35"/>
      <c r="X44" s="36"/>
      <c r="Y44" s="16"/>
      <c r="Z44" s="28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</row>
    <row r="45" spans="1:40" ht="12.75">
      <c r="A45">
        <v>128</v>
      </c>
      <c r="B45" t="s">
        <v>139</v>
      </c>
      <c r="C45" s="13">
        <v>7170</v>
      </c>
      <c r="D45" s="13">
        <v>2008</v>
      </c>
      <c r="E45" s="41">
        <v>132.71</v>
      </c>
      <c r="F45" s="41">
        <v>0</v>
      </c>
      <c r="G45" s="41">
        <v>12967117</v>
      </c>
      <c r="H45" s="41">
        <v>3826963</v>
      </c>
      <c r="I45" s="41">
        <v>0</v>
      </c>
      <c r="J45" s="41">
        <v>38034132</v>
      </c>
      <c r="K45" s="41">
        <v>2282</v>
      </c>
      <c r="L45" s="41">
        <v>1026793</v>
      </c>
      <c r="M45" s="41">
        <v>554229</v>
      </c>
      <c r="N45" s="41">
        <v>273005</v>
      </c>
      <c r="O45" s="41">
        <v>98485</v>
      </c>
      <c r="P45" s="41">
        <v>5735579</v>
      </c>
      <c r="Q45" s="41">
        <v>51047427</v>
      </c>
      <c r="R45" s="41">
        <v>20911647</v>
      </c>
      <c r="S45" s="41">
        <v>146204176</v>
      </c>
      <c r="T45" s="41">
        <v>97933720</v>
      </c>
      <c r="V45">
        <v>48016</v>
      </c>
      <c r="W45" s="35"/>
      <c r="X45" s="36"/>
      <c r="Y45" s="16"/>
      <c r="Z45" s="28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</row>
    <row r="46" spans="1:40" ht="12.75">
      <c r="A46">
        <v>129</v>
      </c>
      <c r="B46" t="s">
        <v>160</v>
      </c>
      <c r="C46" s="13">
        <v>7170</v>
      </c>
      <c r="D46" s="13">
        <v>2008</v>
      </c>
      <c r="E46" s="41">
        <v>0.98</v>
      </c>
      <c r="F46" s="41">
        <v>0</v>
      </c>
      <c r="G46" s="41">
        <v>86649</v>
      </c>
      <c r="H46" s="41">
        <v>18274</v>
      </c>
      <c r="I46" s="41">
        <v>0</v>
      </c>
      <c r="J46" s="41">
        <v>132727</v>
      </c>
      <c r="K46" s="41">
        <v>0</v>
      </c>
      <c r="L46" s="41">
        <v>42099</v>
      </c>
      <c r="M46" s="41">
        <v>24860</v>
      </c>
      <c r="N46" s="41">
        <v>1280</v>
      </c>
      <c r="O46" s="41">
        <v>1225</v>
      </c>
      <c r="P46" s="41">
        <v>0</v>
      </c>
      <c r="Q46" s="41">
        <v>307114</v>
      </c>
      <c r="R46" s="41">
        <v>148118</v>
      </c>
      <c r="S46" s="41">
        <v>1016939</v>
      </c>
      <c r="T46" s="41">
        <v>592007</v>
      </c>
      <c r="V46">
        <v>501</v>
      </c>
      <c r="W46" s="35"/>
      <c r="X46" s="36"/>
      <c r="Y46" s="16"/>
      <c r="Z46" s="28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</row>
    <row r="47" spans="1:40" ht="12.75">
      <c r="A47">
        <v>130</v>
      </c>
      <c r="B47" t="s">
        <v>140</v>
      </c>
      <c r="C47" s="13">
        <v>7170</v>
      </c>
      <c r="D47" s="13">
        <v>2008</v>
      </c>
      <c r="E47" s="41">
        <v>29.33</v>
      </c>
      <c r="F47" s="41">
        <v>0</v>
      </c>
      <c r="G47" s="41">
        <v>2552922</v>
      </c>
      <c r="H47" s="41">
        <v>482180</v>
      </c>
      <c r="I47" s="41">
        <v>0</v>
      </c>
      <c r="J47" s="41">
        <v>6634630</v>
      </c>
      <c r="K47" s="41">
        <v>1070</v>
      </c>
      <c r="L47" s="41">
        <v>28311</v>
      </c>
      <c r="M47" s="41">
        <v>545543</v>
      </c>
      <c r="N47" s="41">
        <v>110856</v>
      </c>
      <c r="O47" s="41">
        <v>31443</v>
      </c>
      <c r="P47" s="41">
        <v>32211</v>
      </c>
      <c r="Q47" s="41">
        <v>10354744</v>
      </c>
      <c r="R47" s="41">
        <v>3897023</v>
      </c>
      <c r="S47" s="41">
        <v>42738542</v>
      </c>
      <c r="T47" s="41">
        <v>29605400</v>
      </c>
      <c r="V47">
        <v>23626</v>
      </c>
      <c r="W47" s="40"/>
      <c r="X47" s="36"/>
      <c r="Y47" s="16"/>
      <c r="Z47" s="28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</row>
    <row r="48" spans="1:40" ht="12.75">
      <c r="A48">
        <v>131</v>
      </c>
      <c r="B48" t="s">
        <v>109</v>
      </c>
      <c r="C48" s="13">
        <v>7170</v>
      </c>
      <c r="D48" s="13">
        <v>2008</v>
      </c>
      <c r="E48" s="41">
        <v>42.97</v>
      </c>
      <c r="F48" s="41">
        <v>0</v>
      </c>
      <c r="G48" s="41">
        <v>3534392</v>
      </c>
      <c r="H48" s="41">
        <v>771284</v>
      </c>
      <c r="I48" s="41">
        <v>36303</v>
      </c>
      <c r="J48" s="41">
        <v>9724014</v>
      </c>
      <c r="K48" s="41">
        <v>0</v>
      </c>
      <c r="L48" s="41">
        <v>139157</v>
      </c>
      <c r="M48" s="41">
        <v>36564</v>
      </c>
      <c r="N48" s="41">
        <v>545233</v>
      </c>
      <c r="O48" s="41">
        <v>12601</v>
      </c>
      <c r="P48" s="41">
        <v>2826216</v>
      </c>
      <c r="Q48" s="41">
        <v>11973332</v>
      </c>
      <c r="R48" s="41">
        <v>3404546</v>
      </c>
      <c r="S48" s="41">
        <v>33204773</v>
      </c>
      <c r="T48" s="41">
        <v>22568686</v>
      </c>
      <c r="V48">
        <v>36964</v>
      </c>
      <c r="W48" s="35"/>
      <c r="X48" s="36"/>
      <c r="Y48" s="16"/>
      <c r="Z48" s="28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</row>
    <row r="49" spans="1:40" ht="12.75">
      <c r="A49">
        <v>132</v>
      </c>
      <c r="B49" t="s">
        <v>114</v>
      </c>
      <c r="C49" s="13">
        <v>7170</v>
      </c>
      <c r="D49" s="13">
        <v>2008</v>
      </c>
      <c r="E49" s="41">
        <v>24.5</v>
      </c>
      <c r="F49" s="41">
        <v>0</v>
      </c>
      <c r="G49" s="41">
        <v>2008342</v>
      </c>
      <c r="H49" s="41">
        <v>440917</v>
      </c>
      <c r="I49" s="41">
        <v>0</v>
      </c>
      <c r="J49" s="41">
        <v>5132863</v>
      </c>
      <c r="K49" s="41">
        <v>523</v>
      </c>
      <c r="L49" s="41">
        <v>485812</v>
      </c>
      <c r="M49" s="41">
        <v>200172</v>
      </c>
      <c r="N49" s="41">
        <v>36696</v>
      </c>
      <c r="O49" s="41">
        <v>60246</v>
      </c>
      <c r="P49" s="41">
        <v>79</v>
      </c>
      <c r="Q49" s="41">
        <v>8365492</v>
      </c>
      <c r="R49" s="41">
        <v>3039200</v>
      </c>
      <c r="S49" s="41">
        <v>58196567</v>
      </c>
      <c r="T49" s="41">
        <v>36765576</v>
      </c>
      <c r="V49">
        <v>11965</v>
      </c>
      <c r="W49" s="37"/>
      <c r="X49" s="36"/>
      <c r="Y49" s="16"/>
      <c r="Z49" s="28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</row>
    <row r="50" spans="1:40" ht="12.75">
      <c r="A50">
        <v>134</v>
      </c>
      <c r="B50" t="s">
        <v>94</v>
      </c>
      <c r="C50" s="13">
        <v>7170</v>
      </c>
      <c r="D50" s="13">
        <v>2008</v>
      </c>
      <c r="E50" s="41">
        <v>7.55</v>
      </c>
      <c r="F50" s="41">
        <v>0</v>
      </c>
      <c r="G50" s="41">
        <v>678844</v>
      </c>
      <c r="H50" s="41">
        <v>133382</v>
      </c>
      <c r="I50" s="41">
        <v>0</v>
      </c>
      <c r="J50" s="41">
        <v>3386488</v>
      </c>
      <c r="K50" s="41">
        <v>264</v>
      </c>
      <c r="L50" s="41">
        <v>127003</v>
      </c>
      <c r="M50" s="41">
        <v>10411</v>
      </c>
      <c r="N50" s="41">
        <v>17906</v>
      </c>
      <c r="O50" s="41">
        <v>5802</v>
      </c>
      <c r="P50" s="41">
        <v>63540</v>
      </c>
      <c r="Q50" s="41">
        <v>4296560</v>
      </c>
      <c r="R50" s="41">
        <v>1388213</v>
      </c>
      <c r="S50" s="41">
        <v>14115120</v>
      </c>
      <c r="T50" s="41">
        <v>5280418</v>
      </c>
      <c r="V50">
        <v>7752</v>
      </c>
      <c r="W50" s="35"/>
      <c r="X50" s="36"/>
      <c r="Y50" s="16"/>
      <c r="Z50" s="28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</row>
    <row r="51" spans="1:40" ht="12.75">
      <c r="A51">
        <v>137</v>
      </c>
      <c r="B51" t="s">
        <v>99</v>
      </c>
      <c r="C51" s="13">
        <v>7170</v>
      </c>
      <c r="D51" s="13">
        <v>2008</v>
      </c>
      <c r="E51" s="41">
        <v>1.76</v>
      </c>
      <c r="F51" s="41">
        <v>0</v>
      </c>
      <c r="G51" s="41">
        <v>145895</v>
      </c>
      <c r="H51" s="41">
        <v>32596</v>
      </c>
      <c r="I51" s="41">
        <v>99</v>
      </c>
      <c r="J51" s="41">
        <v>281322</v>
      </c>
      <c r="K51" s="41">
        <v>59</v>
      </c>
      <c r="L51" s="41">
        <v>36198</v>
      </c>
      <c r="M51" s="41">
        <v>0</v>
      </c>
      <c r="N51" s="41">
        <v>32068</v>
      </c>
      <c r="O51" s="41">
        <v>3251</v>
      </c>
      <c r="P51" s="41">
        <v>20693</v>
      </c>
      <c r="Q51" s="41">
        <v>510795</v>
      </c>
      <c r="R51" s="41">
        <v>108137</v>
      </c>
      <c r="S51" s="41">
        <v>1118047</v>
      </c>
      <c r="T51" s="41">
        <v>731322</v>
      </c>
      <c r="V51">
        <v>289</v>
      </c>
      <c r="W51" s="35"/>
      <c r="X51" s="36"/>
      <c r="Y51" s="16"/>
      <c r="Z51" s="28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</row>
    <row r="52" spans="1:40" ht="12.75">
      <c r="A52">
        <v>138</v>
      </c>
      <c r="B52" t="s">
        <v>169</v>
      </c>
      <c r="C52" s="13">
        <v>7170</v>
      </c>
      <c r="D52" s="13">
        <v>2008</v>
      </c>
      <c r="E52" s="41">
        <v>22.15</v>
      </c>
      <c r="F52" s="41">
        <v>0</v>
      </c>
      <c r="G52" s="41">
        <v>1706358</v>
      </c>
      <c r="H52" s="41">
        <v>353248</v>
      </c>
      <c r="I52" s="41">
        <v>0</v>
      </c>
      <c r="J52" s="41">
        <v>4433375</v>
      </c>
      <c r="K52" s="41">
        <v>0</v>
      </c>
      <c r="L52" s="41">
        <v>63273</v>
      </c>
      <c r="M52" s="41">
        <v>66648</v>
      </c>
      <c r="N52" s="41">
        <v>56662</v>
      </c>
      <c r="O52" s="41">
        <v>54003</v>
      </c>
      <c r="P52" s="41">
        <v>2590</v>
      </c>
      <c r="Q52" s="41">
        <v>6730977</v>
      </c>
      <c r="R52" s="41">
        <v>2598883</v>
      </c>
      <c r="S52" s="41">
        <v>23130718</v>
      </c>
      <c r="T52" s="41">
        <v>15821280</v>
      </c>
      <c r="V52">
        <v>15861</v>
      </c>
      <c r="W52" s="35"/>
      <c r="X52" s="36"/>
      <c r="Y52" s="16"/>
      <c r="Z52" s="28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</row>
    <row r="53" spans="1:40" ht="12.75">
      <c r="A53">
        <v>139</v>
      </c>
      <c r="B53" t="s">
        <v>154</v>
      </c>
      <c r="C53" s="13">
        <v>7170</v>
      </c>
      <c r="D53" s="13">
        <v>2008</v>
      </c>
      <c r="E53" s="41">
        <v>25.06</v>
      </c>
      <c r="F53" s="41">
        <v>0</v>
      </c>
      <c r="G53" s="41">
        <v>2196665</v>
      </c>
      <c r="H53" s="41">
        <v>537525</v>
      </c>
      <c r="I53" s="41">
        <v>0</v>
      </c>
      <c r="J53" s="41">
        <v>4037246</v>
      </c>
      <c r="K53" s="41">
        <v>0</v>
      </c>
      <c r="L53" s="41">
        <v>29069</v>
      </c>
      <c r="M53" s="41">
        <v>90945</v>
      </c>
      <c r="N53" s="41">
        <v>29376</v>
      </c>
      <c r="O53" s="41">
        <v>11036</v>
      </c>
      <c r="P53" s="41">
        <v>0</v>
      </c>
      <c r="Q53" s="41">
        <v>6931862</v>
      </c>
      <c r="R53" s="41">
        <v>2974891</v>
      </c>
      <c r="S53" s="41">
        <v>37379872</v>
      </c>
      <c r="T53" s="41">
        <v>28072814</v>
      </c>
      <c r="V53">
        <v>21255</v>
      </c>
      <c r="W53" s="37"/>
      <c r="X53" s="36"/>
      <c r="Y53" s="16"/>
      <c r="Z53" s="28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</row>
    <row r="54" spans="1:40" ht="12.75">
      <c r="A54">
        <v>140</v>
      </c>
      <c r="B54" t="s">
        <v>96</v>
      </c>
      <c r="C54" s="13">
        <v>7170</v>
      </c>
      <c r="D54" s="13">
        <v>2008</v>
      </c>
      <c r="E54" s="41">
        <v>5.45</v>
      </c>
      <c r="F54" s="41">
        <v>0</v>
      </c>
      <c r="G54" s="41">
        <v>463798</v>
      </c>
      <c r="H54" s="41">
        <v>113844</v>
      </c>
      <c r="I54" s="41">
        <v>0</v>
      </c>
      <c r="J54" s="41">
        <v>678406</v>
      </c>
      <c r="K54" s="41">
        <v>0</v>
      </c>
      <c r="L54" s="41">
        <v>34843</v>
      </c>
      <c r="M54" s="41">
        <v>150916</v>
      </c>
      <c r="N54" s="41">
        <v>15759</v>
      </c>
      <c r="O54" s="41">
        <v>32220</v>
      </c>
      <c r="P54" s="41">
        <v>0</v>
      </c>
      <c r="Q54" s="41">
        <v>1489786</v>
      </c>
      <c r="R54" s="41">
        <v>472004</v>
      </c>
      <c r="S54" s="41">
        <v>5703259</v>
      </c>
      <c r="T54" s="41">
        <v>2658743</v>
      </c>
      <c r="V54">
        <v>4055</v>
      </c>
      <c r="W54" s="37"/>
      <c r="X54" s="36"/>
      <c r="Y54" s="16"/>
      <c r="Z54" s="28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</row>
    <row r="55" spans="1:40" ht="12.75">
      <c r="A55">
        <v>141</v>
      </c>
      <c r="B55" t="s">
        <v>82</v>
      </c>
      <c r="C55" s="13">
        <v>7170</v>
      </c>
      <c r="D55" s="13">
        <v>2008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126848</v>
      </c>
      <c r="K55" s="41">
        <v>481</v>
      </c>
      <c r="L55" s="41">
        <v>35790</v>
      </c>
      <c r="M55" s="41">
        <v>0</v>
      </c>
      <c r="N55" s="41">
        <v>1594</v>
      </c>
      <c r="O55" s="41">
        <v>74</v>
      </c>
      <c r="P55" s="41">
        <v>986</v>
      </c>
      <c r="Q55" s="41">
        <v>163801</v>
      </c>
      <c r="R55" s="41">
        <v>57708</v>
      </c>
      <c r="S55" s="41">
        <v>280825</v>
      </c>
      <c r="T55" s="41">
        <v>123189</v>
      </c>
      <c r="V55">
        <v>494</v>
      </c>
      <c r="W55" s="35"/>
      <c r="X55" s="36"/>
      <c r="Y55" s="16"/>
      <c r="Z55" s="28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</row>
    <row r="56" spans="1:40" ht="12.75">
      <c r="A56">
        <v>142</v>
      </c>
      <c r="B56" t="s">
        <v>141</v>
      </c>
      <c r="C56" s="13">
        <v>7170</v>
      </c>
      <c r="D56" s="13">
        <v>2008</v>
      </c>
      <c r="E56" s="41">
        <v>48.39</v>
      </c>
      <c r="F56" s="41">
        <v>0</v>
      </c>
      <c r="G56" s="41">
        <v>3709892</v>
      </c>
      <c r="H56" s="41">
        <v>979052</v>
      </c>
      <c r="I56" s="41">
        <v>136570</v>
      </c>
      <c r="J56" s="41">
        <v>9734249</v>
      </c>
      <c r="K56" s="41">
        <v>0</v>
      </c>
      <c r="L56" s="41">
        <v>348357</v>
      </c>
      <c r="M56" s="41">
        <v>4399</v>
      </c>
      <c r="N56" s="41">
        <v>257019</v>
      </c>
      <c r="O56" s="41">
        <v>93209</v>
      </c>
      <c r="P56" s="41">
        <v>26166</v>
      </c>
      <c r="Q56" s="41">
        <v>15236581</v>
      </c>
      <c r="R56" s="41">
        <v>4561052</v>
      </c>
      <c r="S56" s="41">
        <v>60004280</v>
      </c>
      <c r="T56" s="41">
        <v>43909797</v>
      </c>
      <c r="V56">
        <v>28659</v>
      </c>
      <c r="W56" s="40"/>
      <c r="X56" s="36"/>
      <c r="Y56" s="16"/>
      <c r="Z56" s="28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</row>
    <row r="57" spans="1:40" ht="12.75">
      <c r="A57">
        <v>145</v>
      </c>
      <c r="B57" t="s">
        <v>153</v>
      </c>
      <c r="C57" s="13">
        <v>7170</v>
      </c>
      <c r="D57" s="13">
        <v>2008</v>
      </c>
      <c r="E57" s="41">
        <v>46.65</v>
      </c>
      <c r="F57" s="41">
        <v>0</v>
      </c>
      <c r="G57" s="41">
        <v>3986720</v>
      </c>
      <c r="H57" s="41">
        <v>1061393</v>
      </c>
      <c r="I57" s="41">
        <v>0</v>
      </c>
      <c r="J57" s="41">
        <v>9134448</v>
      </c>
      <c r="K57" s="41">
        <v>0</v>
      </c>
      <c r="L57" s="41">
        <v>83347</v>
      </c>
      <c r="M57" s="41">
        <v>442529</v>
      </c>
      <c r="N57" s="41">
        <v>55389</v>
      </c>
      <c r="O57" s="41">
        <v>17244</v>
      </c>
      <c r="P57" s="41">
        <v>66056</v>
      </c>
      <c r="Q57" s="41">
        <v>14715014</v>
      </c>
      <c r="R57" s="41">
        <v>5511461</v>
      </c>
      <c r="S57" s="41">
        <v>45959819</v>
      </c>
      <c r="T57" s="41">
        <v>35680373</v>
      </c>
      <c r="V57">
        <v>30005</v>
      </c>
      <c r="W57" s="40"/>
      <c r="X57" s="38"/>
      <c r="Y57" s="16"/>
      <c r="Z57" s="28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</row>
    <row r="58" spans="1:40" ht="12.75">
      <c r="A58">
        <v>147</v>
      </c>
      <c r="B58" t="s">
        <v>142</v>
      </c>
      <c r="C58" s="13">
        <v>7170</v>
      </c>
      <c r="D58" s="13">
        <v>2008</v>
      </c>
      <c r="E58" s="41">
        <v>3</v>
      </c>
      <c r="F58" s="41">
        <v>0</v>
      </c>
      <c r="G58" s="41">
        <v>170357</v>
      </c>
      <c r="H58" s="41">
        <v>47060</v>
      </c>
      <c r="I58" s="41">
        <v>97202</v>
      </c>
      <c r="J58" s="41">
        <v>454891</v>
      </c>
      <c r="K58" s="41">
        <v>0</v>
      </c>
      <c r="L58" s="41">
        <v>94560</v>
      </c>
      <c r="M58" s="41">
        <v>24028</v>
      </c>
      <c r="N58" s="41">
        <v>16946</v>
      </c>
      <c r="O58" s="41">
        <v>5068</v>
      </c>
      <c r="P58" s="41">
        <v>34181</v>
      </c>
      <c r="Q58" s="41">
        <v>875931</v>
      </c>
      <c r="R58" s="41">
        <v>302755</v>
      </c>
      <c r="S58" s="41">
        <v>3038696</v>
      </c>
      <c r="T58" s="41">
        <v>1817211</v>
      </c>
      <c r="V58">
        <v>3063</v>
      </c>
      <c r="W58" s="37"/>
      <c r="X58" s="36"/>
      <c r="Y58" s="16"/>
      <c r="Z58" s="28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</row>
    <row r="59" spans="1:40" ht="12.75">
      <c r="A59">
        <v>148</v>
      </c>
      <c r="B59" t="s">
        <v>143</v>
      </c>
      <c r="C59" s="13">
        <v>7170</v>
      </c>
      <c r="D59" s="13">
        <v>2008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543119</v>
      </c>
      <c r="K59" s="41">
        <v>0</v>
      </c>
      <c r="L59" s="41">
        <v>616554</v>
      </c>
      <c r="M59" s="41">
        <v>0</v>
      </c>
      <c r="N59" s="41">
        <v>2999</v>
      </c>
      <c r="O59" s="41">
        <v>5997</v>
      </c>
      <c r="P59" s="41">
        <v>0</v>
      </c>
      <c r="Q59" s="41">
        <v>1168669</v>
      </c>
      <c r="R59" s="41">
        <v>630487</v>
      </c>
      <c r="S59" s="41">
        <v>6329909</v>
      </c>
      <c r="T59" s="41">
        <v>6329909</v>
      </c>
      <c r="V59">
        <v>897</v>
      </c>
      <c r="W59" s="35"/>
      <c r="X59" s="38"/>
      <c r="Y59" s="16"/>
      <c r="Z59" s="28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</row>
    <row r="60" spans="1:40" ht="12.75">
      <c r="A60">
        <v>150</v>
      </c>
      <c r="B60" t="s">
        <v>81</v>
      </c>
      <c r="C60" s="13">
        <v>7170</v>
      </c>
      <c r="D60" s="13">
        <v>2008</v>
      </c>
      <c r="E60" s="41">
        <v>1.3</v>
      </c>
      <c r="F60" s="41">
        <v>0</v>
      </c>
      <c r="G60" s="41">
        <v>94963</v>
      </c>
      <c r="H60" s="41">
        <v>24227</v>
      </c>
      <c r="I60" s="41">
        <v>11660</v>
      </c>
      <c r="J60" s="41">
        <v>219609</v>
      </c>
      <c r="K60" s="41">
        <v>0</v>
      </c>
      <c r="L60" s="41">
        <v>32004</v>
      </c>
      <c r="M60" s="41">
        <v>28456</v>
      </c>
      <c r="N60" s="41">
        <v>1530</v>
      </c>
      <c r="O60" s="41">
        <v>210</v>
      </c>
      <c r="P60" s="41">
        <v>0</v>
      </c>
      <c r="Q60" s="41">
        <v>412659</v>
      </c>
      <c r="R60" s="41">
        <v>188286</v>
      </c>
      <c r="S60" s="41">
        <v>1039758</v>
      </c>
      <c r="T60" s="41">
        <v>470433</v>
      </c>
      <c r="V60">
        <v>1330</v>
      </c>
      <c r="W60" s="35"/>
      <c r="X60" s="38"/>
      <c r="Y60" s="16"/>
      <c r="Z60" s="28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</row>
    <row r="61" spans="1:40" ht="12.75">
      <c r="A61">
        <v>152</v>
      </c>
      <c r="B61" t="s">
        <v>102</v>
      </c>
      <c r="C61" s="13">
        <v>7170</v>
      </c>
      <c r="D61" s="13">
        <v>2008</v>
      </c>
      <c r="E61" s="41">
        <v>8.06</v>
      </c>
      <c r="F61" s="41">
        <v>0</v>
      </c>
      <c r="G61" s="41">
        <v>654260</v>
      </c>
      <c r="H61" s="41">
        <v>203758</v>
      </c>
      <c r="I61" s="41">
        <v>0</v>
      </c>
      <c r="J61" s="41">
        <v>1490655</v>
      </c>
      <c r="K61" s="41">
        <v>0</v>
      </c>
      <c r="L61" s="41">
        <v>34075</v>
      </c>
      <c r="M61" s="41">
        <v>49996</v>
      </c>
      <c r="N61" s="41">
        <v>19763</v>
      </c>
      <c r="O61" s="41">
        <v>9781</v>
      </c>
      <c r="P61" s="41">
        <v>1474201</v>
      </c>
      <c r="Q61" s="41">
        <v>988087</v>
      </c>
      <c r="R61" s="41">
        <v>830065</v>
      </c>
      <c r="S61" s="41">
        <v>4308983</v>
      </c>
      <c r="T61" s="41">
        <v>2266902</v>
      </c>
      <c r="V61">
        <v>4449</v>
      </c>
      <c r="W61" s="37"/>
      <c r="X61" s="36"/>
      <c r="Y61" s="16"/>
      <c r="Z61" s="28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</row>
    <row r="62" spans="1:40" ht="12.75">
      <c r="A62">
        <v>153</v>
      </c>
      <c r="B62" t="s">
        <v>128</v>
      </c>
      <c r="C62" s="13">
        <v>7170</v>
      </c>
      <c r="D62" s="13">
        <v>2008</v>
      </c>
      <c r="E62" s="41">
        <v>1.14</v>
      </c>
      <c r="F62" s="41">
        <v>0</v>
      </c>
      <c r="G62" s="41">
        <v>131154</v>
      </c>
      <c r="H62" s="41">
        <v>24451</v>
      </c>
      <c r="I62" s="41">
        <v>0</v>
      </c>
      <c r="J62" s="41">
        <v>645045</v>
      </c>
      <c r="K62" s="41">
        <v>0</v>
      </c>
      <c r="L62" s="41">
        <v>106664</v>
      </c>
      <c r="M62" s="41">
        <v>14221</v>
      </c>
      <c r="N62" s="41">
        <v>3089</v>
      </c>
      <c r="O62" s="41">
        <v>3283</v>
      </c>
      <c r="P62" s="41">
        <v>0</v>
      </c>
      <c r="Q62" s="41">
        <v>927907</v>
      </c>
      <c r="R62" s="41">
        <v>416463</v>
      </c>
      <c r="S62" s="41">
        <v>2522310</v>
      </c>
      <c r="T62" s="41">
        <v>1168758</v>
      </c>
      <c r="V62">
        <v>1717</v>
      </c>
      <c r="W62" s="35"/>
      <c r="X62" s="38"/>
      <c r="Y62" s="16"/>
      <c r="Z62" s="28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</row>
    <row r="63" spans="1:40" ht="12.75">
      <c r="A63">
        <v>155</v>
      </c>
      <c r="B63" t="s">
        <v>124</v>
      </c>
      <c r="C63" s="13">
        <v>7170</v>
      </c>
      <c r="D63" s="13">
        <v>2008</v>
      </c>
      <c r="E63" s="41">
        <v>44.05</v>
      </c>
      <c r="F63" s="41">
        <v>0</v>
      </c>
      <c r="G63" s="41">
        <v>3404210</v>
      </c>
      <c r="H63" s="41">
        <v>916595</v>
      </c>
      <c r="I63" s="41">
        <v>8363</v>
      </c>
      <c r="J63" s="41">
        <v>9780030</v>
      </c>
      <c r="K63" s="41">
        <v>169</v>
      </c>
      <c r="L63" s="41">
        <v>143710</v>
      </c>
      <c r="M63" s="41">
        <v>44417</v>
      </c>
      <c r="N63" s="41">
        <v>559056</v>
      </c>
      <c r="O63" s="41">
        <v>45831</v>
      </c>
      <c r="P63" s="41">
        <v>1619332</v>
      </c>
      <c r="Q63" s="41">
        <v>13283049</v>
      </c>
      <c r="R63" s="41">
        <v>6059916</v>
      </c>
      <c r="S63" s="41">
        <v>53784887</v>
      </c>
      <c r="T63" s="41">
        <v>33141802</v>
      </c>
      <c r="V63">
        <v>34477</v>
      </c>
      <c r="W63" s="35"/>
      <c r="X63" s="36"/>
      <c r="Y63" s="16"/>
      <c r="Z63" s="28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</row>
    <row r="64" spans="1:40" ht="12.75">
      <c r="A64">
        <v>156</v>
      </c>
      <c r="B64" t="s">
        <v>127</v>
      </c>
      <c r="C64" s="13">
        <v>7170</v>
      </c>
      <c r="D64" s="13">
        <v>2008</v>
      </c>
      <c r="E64" s="41">
        <v>7.68</v>
      </c>
      <c r="F64" s="41">
        <v>0</v>
      </c>
      <c r="G64" s="41">
        <v>643836</v>
      </c>
      <c r="H64" s="41">
        <v>138997</v>
      </c>
      <c r="I64" s="41">
        <v>26100</v>
      </c>
      <c r="J64" s="41">
        <v>4461966</v>
      </c>
      <c r="K64" s="41">
        <v>804</v>
      </c>
      <c r="L64" s="41">
        <v>112728</v>
      </c>
      <c r="M64" s="41">
        <v>18070</v>
      </c>
      <c r="N64" s="41">
        <v>15592</v>
      </c>
      <c r="O64" s="41">
        <v>12613</v>
      </c>
      <c r="P64" s="41">
        <v>205693</v>
      </c>
      <c r="Q64" s="41">
        <v>5225013</v>
      </c>
      <c r="R64" s="41">
        <v>1389458</v>
      </c>
      <c r="S64" s="41">
        <v>12926554</v>
      </c>
      <c r="T64" s="41">
        <v>3083768</v>
      </c>
      <c r="V64">
        <v>7230</v>
      </c>
      <c r="W64" s="35"/>
      <c r="X64" s="36"/>
      <c r="Y64" s="16"/>
      <c r="Z64" s="17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</row>
    <row r="65" spans="1:40" ht="12.75">
      <c r="A65">
        <v>157</v>
      </c>
      <c r="B65" t="s">
        <v>144</v>
      </c>
      <c r="C65" s="13">
        <v>7170</v>
      </c>
      <c r="D65" s="13">
        <v>2008</v>
      </c>
      <c r="E65" s="41">
        <v>7.63</v>
      </c>
      <c r="F65" s="41">
        <v>0</v>
      </c>
      <c r="G65" s="41">
        <v>559492</v>
      </c>
      <c r="H65" s="41">
        <v>109873</v>
      </c>
      <c r="I65" s="41">
        <v>0</v>
      </c>
      <c r="J65" s="41">
        <v>556536</v>
      </c>
      <c r="K65" s="41">
        <v>809</v>
      </c>
      <c r="L65" s="41">
        <v>4857</v>
      </c>
      <c r="M65" s="41">
        <v>8134</v>
      </c>
      <c r="N65" s="41">
        <v>5804</v>
      </c>
      <c r="O65" s="41">
        <v>1536</v>
      </c>
      <c r="P65" s="41">
        <v>0</v>
      </c>
      <c r="Q65" s="41">
        <v>1247041</v>
      </c>
      <c r="R65" s="41">
        <v>613396</v>
      </c>
      <c r="S65" s="41">
        <v>3021703</v>
      </c>
      <c r="T65" s="41">
        <v>3021703</v>
      </c>
      <c r="V65">
        <v>2799</v>
      </c>
      <c r="W65" s="39"/>
      <c r="X65" s="36"/>
      <c r="Y65" s="16"/>
      <c r="Z65" s="28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</row>
    <row r="66" spans="1:40" ht="12.75">
      <c r="A66">
        <v>158</v>
      </c>
      <c r="B66" t="s">
        <v>77</v>
      </c>
      <c r="C66" s="13">
        <v>7170</v>
      </c>
      <c r="D66" s="13">
        <v>2008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135027</v>
      </c>
      <c r="K66" s="41">
        <v>0</v>
      </c>
      <c r="L66" s="41">
        <v>0</v>
      </c>
      <c r="M66" s="41">
        <v>0</v>
      </c>
      <c r="N66" s="41">
        <v>1289</v>
      </c>
      <c r="O66" s="41">
        <v>0</v>
      </c>
      <c r="P66" s="41">
        <v>0</v>
      </c>
      <c r="Q66" s="41">
        <v>136316</v>
      </c>
      <c r="R66" s="41">
        <v>63327</v>
      </c>
      <c r="S66" s="41">
        <v>345043</v>
      </c>
      <c r="T66" s="41">
        <v>0</v>
      </c>
      <c r="V66">
        <v>1358</v>
      </c>
      <c r="W66" s="35"/>
      <c r="X66" s="36"/>
      <c r="Y66" s="16"/>
      <c r="Z66" s="28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</row>
    <row r="67" spans="1:40" ht="12.75">
      <c r="A67">
        <v>159</v>
      </c>
      <c r="B67" t="s">
        <v>113</v>
      </c>
      <c r="C67" s="13">
        <v>7170</v>
      </c>
      <c r="D67" s="13">
        <v>2008</v>
      </c>
      <c r="E67" s="41">
        <v>45</v>
      </c>
      <c r="F67" s="41">
        <v>0</v>
      </c>
      <c r="G67" s="41">
        <v>3313727</v>
      </c>
      <c r="H67" s="41">
        <v>1251942</v>
      </c>
      <c r="I67" s="41">
        <v>0</v>
      </c>
      <c r="J67" s="41">
        <v>9761944</v>
      </c>
      <c r="K67" s="41">
        <v>491</v>
      </c>
      <c r="L67" s="41">
        <v>210982</v>
      </c>
      <c r="M67" s="41">
        <v>0</v>
      </c>
      <c r="N67" s="41">
        <v>122359</v>
      </c>
      <c r="O67" s="41">
        <v>30496</v>
      </c>
      <c r="P67" s="41">
        <v>112344</v>
      </c>
      <c r="Q67" s="41">
        <v>14579597</v>
      </c>
      <c r="R67" s="41">
        <v>7089027</v>
      </c>
      <c r="S67" s="41">
        <v>121417426</v>
      </c>
      <c r="T67" s="41">
        <v>99710823</v>
      </c>
      <c r="V67">
        <v>33572</v>
      </c>
      <c r="W67" s="35"/>
      <c r="X67" s="36"/>
      <c r="Y67" s="16"/>
      <c r="Z67" s="28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</row>
    <row r="68" spans="1:40" ht="12.75">
      <c r="A68">
        <v>161</v>
      </c>
      <c r="B68" t="s">
        <v>167</v>
      </c>
      <c r="C68" s="13">
        <v>7170</v>
      </c>
      <c r="D68" s="13">
        <v>2008</v>
      </c>
      <c r="E68" s="41">
        <v>30.9</v>
      </c>
      <c r="F68" s="41">
        <v>0</v>
      </c>
      <c r="G68" s="41">
        <v>2366744</v>
      </c>
      <c r="H68" s="41">
        <v>487661</v>
      </c>
      <c r="I68" s="41">
        <v>0</v>
      </c>
      <c r="J68" s="41">
        <v>8746302</v>
      </c>
      <c r="K68" s="41">
        <v>0</v>
      </c>
      <c r="L68" s="41">
        <v>241238</v>
      </c>
      <c r="M68" s="41">
        <v>416969</v>
      </c>
      <c r="N68" s="41">
        <v>51414</v>
      </c>
      <c r="O68" s="41">
        <v>23051</v>
      </c>
      <c r="P68" s="41">
        <v>15414</v>
      </c>
      <c r="Q68" s="41">
        <v>12317965</v>
      </c>
      <c r="R68" s="41">
        <v>4233313</v>
      </c>
      <c r="S68" s="41">
        <v>38220609</v>
      </c>
      <c r="T68" s="41">
        <v>23428399</v>
      </c>
      <c r="V68">
        <v>27113</v>
      </c>
      <c r="W68" s="39"/>
      <c r="X68" s="36"/>
      <c r="Y68" s="16"/>
      <c r="Z68" s="28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</row>
    <row r="69" spans="1:40" ht="12.75">
      <c r="A69">
        <v>162</v>
      </c>
      <c r="B69" t="s">
        <v>157</v>
      </c>
      <c r="C69" s="13">
        <v>7170</v>
      </c>
      <c r="D69" s="13">
        <v>2008</v>
      </c>
      <c r="E69" s="41">
        <v>109</v>
      </c>
      <c r="F69" s="41">
        <v>0</v>
      </c>
      <c r="G69" s="41">
        <v>8332846</v>
      </c>
      <c r="H69" s="41">
        <v>2327689</v>
      </c>
      <c r="I69" s="41">
        <v>0</v>
      </c>
      <c r="J69" s="41">
        <v>24236922</v>
      </c>
      <c r="K69" s="41">
        <v>5573</v>
      </c>
      <c r="L69" s="41">
        <v>529969</v>
      </c>
      <c r="M69" s="41">
        <v>290134</v>
      </c>
      <c r="N69" s="41">
        <v>326624</v>
      </c>
      <c r="O69" s="41">
        <v>134989</v>
      </c>
      <c r="P69" s="41">
        <v>0</v>
      </c>
      <c r="Q69" s="41">
        <v>36184746</v>
      </c>
      <c r="R69" s="41">
        <v>8026902</v>
      </c>
      <c r="S69" s="41">
        <v>103938189</v>
      </c>
      <c r="T69" s="41">
        <v>83298296</v>
      </c>
      <c r="V69">
        <v>59724</v>
      </c>
      <c r="W69" s="40"/>
      <c r="X69" s="36"/>
      <c r="Y69" s="16"/>
      <c r="Z69" s="28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</row>
    <row r="70" spans="1:40" ht="12.75">
      <c r="A70">
        <v>164</v>
      </c>
      <c r="B70" t="s">
        <v>85</v>
      </c>
      <c r="C70" s="13">
        <v>7170</v>
      </c>
      <c r="D70" s="13">
        <v>2008</v>
      </c>
      <c r="E70" s="41">
        <v>47.04</v>
      </c>
      <c r="F70" s="41">
        <v>0</v>
      </c>
      <c r="G70" s="41">
        <v>3904783</v>
      </c>
      <c r="H70" s="41">
        <v>819642</v>
      </c>
      <c r="I70" s="41">
        <v>79</v>
      </c>
      <c r="J70" s="41">
        <v>6539251</v>
      </c>
      <c r="K70" s="41">
        <v>3776</v>
      </c>
      <c r="L70" s="41">
        <v>458572</v>
      </c>
      <c r="M70" s="41">
        <v>3941</v>
      </c>
      <c r="N70" s="41">
        <v>309887</v>
      </c>
      <c r="O70" s="41">
        <v>30321</v>
      </c>
      <c r="P70" s="41">
        <v>13338</v>
      </c>
      <c r="Q70" s="41">
        <v>12056914</v>
      </c>
      <c r="R70" s="41">
        <v>4639881</v>
      </c>
      <c r="S70" s="41">
        <v>49932762</v>
      </c>
      <c r="T70" s="41">
        <v>35151262</v>
      </c>
      <c r="V70">
        <v>31048</v>
      </c>
      <c r="W70" s="40"/>
      <c r="X70" s="36"/>
      <c r="Y70" s="16"/>
      <c r="Z70" s="28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</row>
    <row r="71" spans="1:40" ht="12.75">
      <c r="A71">
        <v>165</v>
      </c>
      <c r="B71" t="s">
        <v>98</v>
      </c>
      <c r="C71" s="13">
        <v>7170</v>
      </c>
      <c r="D71" s="13">
        <v>2008</v>
      </c>
      <c r="E71" s="41">
        <v>1.2</v>
      </c>
      <c r="F71" s="41">
        <v>0</v>
      </c>
      <c r="G71" s="41">
        <v>104138</v>
      </c>
      <c r="H71" s="41">
        <v>24276</v>
      </c>
      <c r="I71" s="41">
        <v>0</v>
      </c>
      <c r="J71" s="41">
        <v>237203</v>
      </c>
      <c r="K71" s="41">
        <v>3</v>
      </c>
      <c r="L71" s="41">
        <v>63101</v>
      </c>
      <c r="M71" s="41">
        <v>0</v>
      </c>
      <c r="N71" s="41">
        <v>48849</v>
      </c>
      <c r="O71" s="41">
        <v>24853</v>
      </c>
      <c r="P71" s="41">
        <v>0</v>
      </c>
      <c r="Q71" s="41">
        <v>502423</v>
      </c>
      <c r="R71" s="41">
        <v>224942</v>
      </c>
      <c r="S71" s="41">
        <v>1655543</v>
      </c>
      <c r="T71" s="41">
        <v>1181629</v>
      </c>
      <c r="V71">
        <v>1459</v>
      </c>
      <c r="W71" s="40"/>
      <c r="X71" s="36"/>
      <c r="Y71" s="16"/>
      <c r="Z71" s="28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</row>
    <row r="72" spans="1:40" ht="12.75">
      <c r="A72">
        <v>167</v>
      </c>
      <c r="B72" t="s">
        <v>86</v>
      </c>
      <c r="C72" s="13">
        <v>7170</v>
      </c>
      <c r="D72" s="13">
        <v>2008</v>
      </c>
      <c r="E72" s="41">
        <v>0.1</v>
      </c>
      <c r="F72" s="41">
        <v>0</v>
      </c>
      <c r="G72" s="41">
        <v>7117</v>
      </c>
      <c r="H72" s="41">
        <v>1696</v>
      </c>
      <c r="I72" s="41">
        <v>18885</v>
      </c>
      <c r="J72" s="41">
        <v>60581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88279</v>
      </c>
      <c r="R72" s="41">
        <v>367089</v>
      </c>
      <c r="S72" s="41">
        <v>1420470</v>
      </c>
      <c r="T72" s="41">
        <v>838445</v>
      </c>
      <c r="V72">
        <v>560</v>
      </c>
      <c r="W72" s="35"/>
      <c r="X72" s="36"/>
      <c r="Y72" s="16"/>
      <c r="Z72" s="17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</row>
    <row r="73" spans="1:40" ht="12.75">
      <c r="A73">
        <v>168</v>
      </c>
      <c r="B73" t="s">
        <v>79</v>
      </c>
      <c r="C73" s="13">
        <v>7170</v>
      </c>
      <c r="D73" s="13">
        <v>2008</v>
      </c>
      <c r="E73" s="41">
        <v>40.86</v>
      </c>
      <c r="F73" s="41">
        <v>0</v>
      </c>
      <c r="G73" s="41">
        <v>2879138</v>
      </c>
      <c r="H73" s="41">
        <v>628650</v>
      </c>
      <c r="I73" s="41">
        <v>66631</v>
      </c>
      <c r="J73" s="41">
        <v>7734506</v>
      </c>
      <c r="K73" s="41">
        <v>549</v>
      </c>
      <c r="L73" s="41">
        <v>181648</v>
      </c>
      <c r="M73" s="41">
        <v>95676</v>
      </c>
      <c r="N73" s="41">
        <v>244665</v>
      </c>
      <c r="O73" s="41">
        <v>70975</v>
      </c>
      <c r="P73" s="41">
        <v>422937</v>
      </c>
      <c r="Q73" s="41">
        <v>11479501</v>
      </c>
      <c r="R73" s="41">
        <v>3059810</v>
      </c>
      <c r="S73" s="41">
        <v>33266549</v>
      </c>
      <c r="T73" s="41">
        <v>22683173</v>
      </c>
      <c r="V73">
        <v>18831</v>
      </c>
      <c r="W73" s="35"/>
      <c r="X73" s="36"/>
      <c r="Y73" s="16"/>
      <c r="Z73" s="28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</row>
    <row r="74" spans="1:40" ht="12.75">
      <c r="A74">
        <v>169</v>
      </c>
      <c r="B74" t="s">
        <v>92</v>
      </c>
      <c r="C74" s="13">
        <v>7170</v>
      </c>
      <c r="D74" s="13">
        <v>2008</v>
      </c>
      <c r="E74" s="41">
        <v>14.2</v>
      </c>
      <c r="F74" s="41">
        <v>0</v>
      </c>
      <c r="G74" s="41">
        <v>468984</v>
      </c>
      <c r="H74" s="41">
        <v>27171</v>
      </c>
      <c r="I74" s="41">
        <v>0</v>
      </c>
      <c r="J74" s="41">
        <v>981849</v>
      </c>
      <c r="K74" s="41">
        <v>100</v>
      </c>
      <c r="L74" s="41">
        <v>178784</v>
      </c>
      <c r="M74" s="41">
        <v>0</v>
      </c>
      <c r="N74" s="41">
        <v>803</v>
      </c>
      <c r="O74" s="41">
        <v>443495</v>
      </c>
      <c r="P74" s="41">
        <v>0</v>
      </c>
      <c r="Q74" s="41">
        <v>2101186</v>
      </c>
      <c r="R74" s="41">
        <v>7385</v>
      </c>
      <c r="S74" s="41">
        <v>2101186</v>
      </c>
      <c r="T74" s="41">
        <v>2101186</v>
      </c>
      <c r="V74">
        <v>1590</v>
      </c>
      <c r="W74" s="35"/>
      <c r="X74" s="36"/>
      <c r="Y74" s="16"/>
      <c r="Z74" s="28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</row>
    <row r="75" spans="1:40" ht="12.75">
      <c r="A75">
        <v>170</v>
      </c>
      <c r="B75" t="s">
        <v>118</v>
      </c>
      <c r="C75" s="13">
        <v>7170</v>
      </c>
      <c r="D75" s="13">
        <v>2008</v>
      </c>
      <c r="E75" s="41">
        <v>71.92</v>
      </c>
      <c r="F75" s="41">
        <v>0</v>
      </c>
      <c r="G75" s="41">
        <v>5348286</v>
      </c>
      <c r="H75" s="41">
        <v>1519596</v>
      </c>
      <c r="I75" s="41">
        <v>0</v>
      </c>
      <c r="J75" s="41">
        <v>9017601</v>
      </c>
      <c r="K75" s="41">
        <v>7948</v>
      </c>
      <c r="L75" s="41">
        <v>77778</v>
      </c>
      <c r="M75" s="41">
        <v>917199</v>
      </c>
      <c r="N75" s="41">
        <v>552895</v>
      </c>
      <c r="O75" s="41">
        <v>54152</v>
      </c>
      <c r="P75" s="41">
        <v>37000</v>
      </c>
      <c r="Q75" s="41">
        <v>17458455</v>
      </c>
      <c r="R75" s="41">
        <v>9501431</v>
      </c>
      <c r="S75" s="41">
        <v>113678562</v>
      </c>
      <c r="T75" s="41">
        <v>81727789</v>
      </c>
      <c r="V75">
        <v>44834</v>
      </c>
      <c r="W75" s="39"/>
      <c r="X75" s="36"/>
      <c r="Y75" s="16"/>
      <c r="Z75" s="28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</row>
    <row r="76" spans="1:40" ht="12.75">
      <c r="A76">
        <v>172</v>
      </c>
      <c r="B76" t="s">
        <v>145</v>
      </c>
      <c r="C76" s="13">
        <v>7170</v>
      </c>
      <c r="D76" s="13">
        <v>2008</v>
      </c>
      <c r="E76" s="41">
        <v>5.85</v>
      </c>
      <c r="F76" s="41">
        <v>0</v>
      </c>
      <c r="G76" s="41">
        <v>513780</v>
      </c>
      <c r="H76" s="41">
        <v>124846</v>
      </c>
      <c r="I76" s="41">
        <v>31636</v>
      </c>
      <c r="J76" s="41">
        <v>1612762</v>
      </c>
      <c r="K76" s="41">
        <v>641</v>
      </c>
      <c r="L76" s="41">
        <v>1972</v>
      </c>
      <c r="M76" s="41">
        <v>70432</v>
      </c>
      <c r="N76" s="41">
        <v>21995</v>
      </c>
      <c r="O76" s="41">
        <v>7002</v>
      </c>
      <c r="P76" s="41">
        <v>52692</v>
      </c>
      <c r="Q76" s="41">
        <v>2332374</v>
      </c>
      <c r="R76" s="41">
        <v>730167</v>
      </c>
      <c r="S76" s="41">
        <v>4837535</v>
      </c>
      <c r="T76" s="41">
        <v>1718140</v>
      </c>
      <c r="V76">
        <v>3616</v>
      </c>
      <c r="W76" s="35"/>
      <c r="X76" s="36"/>
      <c r="Y76" s="16"/>
      <c r="Z76" s="28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</row>
    <row r="77" spans="1:40" ht="12.75">
      <c r="A77">
        <v>173</v>
      </c>
      <c r="B77" t="s">
        <v>103</v>
      </c>
      <c r="C77" s="13">
        <v>7170</v>
      </c>
      <c r="D77" s="13">
        <v>2008</v>
      </c>
      <c r="E77" s="41">
        <v>1.81</v>
      </c>
      <c r="F77" s="41">
        <v>0</v>
      </c>
      <c r="G77" s="41">
        <v>141813</v>
      </c>
      <c r="H77" s="41">
        <v>30255</v>
      </c>
      <c r="I77" s="41">
        <v>30166</v>
      </c>
      <c r="J77" s="41">
        <v>331292</v>
      </c>
      <c r="K77" s="41">
        <v>0</v>
      </c>
      <c r="L77" s="41">
        <v>650</v>
      </c>
      <c r="M77" s="41">
        <v>53185</v>
      </c>
      <c r="N77" s="41">
        <v>9432</v>
      </c>
      <c r="O77" s="41">
        <v>2795</v>
      </c>
      <c r="P77" s="41">
        <v>0</v>
      </c>
      <c r="Q77" s="41">
        <v>599588</v>
      </c>
      <c r="R77" s="41">
        <v>231540</v>
      </c>
      <c r="S77" s="41">
        <v>1228657</v>
      </c>
      <c r="T77" s="41">
        <v>596962</v>
      </c>
      <c r="V77">
        <v>1442</v>
      </c>
      <c r="W77" s="35"/>
      <c r="X77" s="36"/>
      <c r="Y77" s="16"/>
      <c r="Z77" s="28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</row>
    <row r="78" spans="1:40" ht="12.75">
      <c r="A78">
        <v>175</v>
      </c>
      <c r="B78" t="s">
        <v>152</v>
      </c>
      <c r="C78" s="13">
        <v>7170</v>
      </c>
      <c r="D78" s="13">
        <v>2008</v>
      </c>
      <c r="E78" s="41">
        <v>19.96</v>
      </c>
      <c r="F78" s="41">
        <v>0</v>
      </c>
      <c r="G78" s="41">
        <v>1545339</v>
      </c>
      <c r="H78" s="41">
        <v>404974</v>
      </c>
      <c r="I78" s="41">
        <v>0</v>
      </c>
      <c r="J78" s="41">
        <v>977916</v>
      </c>
      <c r="K78" s="41">
        <v>10063</v>
      </c>
      <c r="L78" s="41">
        <v>3829665</v>
      </c>
      <c r="M78" s="41">
        <v>226</v>
      </c>
      <c r="N78" s="41">
        <v>104412</v>
      </c>
      <c r="O78" s="41">
        <v>30158</v>
      </c>
      <c r="P78" s="41">
        <v>0</v>
      </c>
      <c r="Q78" s="41">
        <v>6902753</v>
      </c>
      <c r="R78" s="41">
        <v>3267213</v>
      </c>
      <c r="S78" s="41">
        <v>37590113</v>
      </c>
      <c r="T78" s="41">
        <v>18388632</v>
      </c>
      <c r="V78">
        <v>9049</v>
      </c>
      <c r="W78" s="39"/>
      <c r="X78" s="36"/>
      <c r="Y78" s="16"/>
      <c r="Z78" s="28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</row>
    <row r="79" spans="1:40" ht="12.75">
      <c r="A79">
        <v>176</v>
      </c>
      <c r="B79" t="s">
        <v>120</v>
      </c>
      <c r="C79" s="13">
        <v>7170</v>
      </c>
      <c r="D79" s="13">
        <v>2008</v>
      </c>
      <c r="E79" s="41">
        <v>117.15</v>
      </c>
      <c r="F79" s="41">
        <v>0</v>
      </c>
      <c r="G79" s="41">
        <v>9701484</v>
      </c>
      <c r="H79" s="41">
        <v>2101894</v>
      </c>
      <c r="I79" s="41">
        <v>17074</v>
      </c>
      <c r="J79" s="41">
        <v>27449375</v>
      </c>
      <c r="K79" s="41">
        <v>10679</v>
      </c>
      <c r="L79" s="41">
        <v>333711</v>
      </c>
      <c r="M79" s="41">
        <v>0</v>
      </c>
      <c r="N79" s="41">
        <v>550155</v>
      </c>
      <c r="O79" s="41">
        <v>26874</v>
      </c>
      <c r="P79" s="41">
        <v>4148941</v>
      </c>
      <c r="Q79" s="41">
        <v>36042305</v>
      </c>
      <c r="R79" s="41">
        <v>18185195</v>
      </c>
      <c r="S79" s="41">
        <v>163715936</v>
      </c>
      <c r="T79" s="41">
        <v>73016476</v>
      </c>
      <c r="V79">
        <v>44461</v>
      </c>
      <c r="W79" s="19"/>
      <c r="X79" s="36"/>
      <c r="Y79" s="16"/>
      <c r="Z79" s="28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</row>
    <row r="80" spans="1:40" ht="12.75">
      <c r="A80">
        <v>178</v>
      </c>
      <c r="B80" t="s">
        <v>146</v>
      </c>
      <c r="C80" s="13">
        <v>7170</v>
      </c>
      <c r="D80" s="13">
        <v>2008</v>
      </c>
      <c r="E80" s="41">
        <v>0.03</v>
      </c>
      <c r="F80" s="41">
        <v>0</v>
      </c>
      <c r="G80" s="41">
        <v>3792</v>
      </c>
      <c r="H80" s="41">
        <v>2101</v>
      </c>
      <c r="I80" s="41">
        <v>0</v>
      </c>
      <c r="J80" s="41">
        <v>31478</v>
      </c>
      <c r="K80" s="41">
        <v>0</v>
      </c>
      <c r="L80" s="41">
        <v>72</v>
      </c>
      <c r="M80" s="41">
        <v>0</v>
      </c>
      <c r="N80" s="41">
        <v>2154</v>
      </c>
      <c r="O80" s="41">
        <v>80</v>
      </c>
      <c r="P80" s="41">
        <v>0</v>
      </c>
      <c r="Q80" s="41">
        <v>39677</v>
      </c>
      <c r="R80" s="41">
        <v>49061</v>
      </c>
      <c r="S80" s="41">
        <v>80670</v>
      </c>
      <c r="T80" s="41">
        <v>33435</v>
      </c>
      <c r="V80">
        <v>77</v>
      </c>
      <c r="W80" s="35"/>
      <c r="X80" s="36"/>
      <c r="Y80" s="16"/>
      <c r="Z80" s="17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</row>
    <row r="81" spans="1:40" ht="12.75">
      <c r="A81">
        <v>180</v>
      </c>
      <c r="B81" t="s">
        <v>123</v>
      </c>
      <c r="C81" s="13">
        <v>7170</v>
      </c>
      <c r="D81" s="13">
        <v>2008</v>
      </c>
      <c r="E81" s="41">
        <v>9.81</v>
      </c>
      <c r="F81" s="41">
        <v>0</v>
      </c>
      <c r="G81" s="41">
        <v>541507</v>
      </c>
      <c r="H81" s="41">
        <v>135016</v>
      </c>
      <c r="I81" s="41">
        <v>0</v>
      </c>
      <c r="J81" s="41">
        <v>1675897</v>
      </c>
      <c r="K81" s="41">
        <v>347</v>
      </c>
      <c r="L81" s="41">
        <v>1540</v>
      </c>
      <c r="M81" s="41">
        <v>56729</v>
      </c>
      <c r="N81" s="41">
        <v>33856</v>
      </c>
      <c r="O81" s="41">
        <v>439</v>
      </c>
      <c r="P81" s="41">
        <v>73492</v>
      </c>
      <c r="Q81" s="41">
        <v>2371839</v>
      </c>
      <c r="R81" s="41">
        <v>875867</v>
      </c>
      <c r="S81" s="41">
        <v>14521372</v>
      </c>
      <c r="T81" s="41">
        <v>9574660</v>
      </c>
      <c r="V81">
        <v>6682</v>
      </c>
      <c r="W81" s="19"/>
      <c r="X81" s="36"/>
      <c r="Y81" s="16"/>
      <c r="Z81" s="28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</row>
    <row r="82" spans="1:40" ht="12.75">
      <c r="A82">
        <v>183</v>
      </c>
      <c r="B82" t="s">
        <v>74</v>
      </c>
      <c r="C82" s="13">
        <v>7170</v>
      </c>
      <c r="D82" s="13">
        <v>2008</v>
      </c>
      <c r="E82" s="41">
        <v>11.93</v>
      </c>
      <c r="F82" s="41">
        <v>0</v>
      </c>
      <c r="G82" s="41">
        <v>959595</v>
      </c>
      <c r="H82" s="41">
        <v>194287</v>
      </c>
      <c r="I82" s="41">
        <v>0</v>
      </c>
      <c r="J82" s="41">
        <v>3245677</v>
      </c>
      <c r="K82" s="41">
        <v>0</v>
      </c>
      <c r="L82" s="41">
        <v>5980</v>
      </c>
      <c r="M82" s="41">
        <v>185864</v>
      </c>
      <c r="N82" s="41">
        <v>20619</v>
      </c>
      <c r="O82" s="41">
        <v>7112</v>
      </c>
      <c r="P82" s="41">
        <v>0</v>
      </c>
      <c r="Q82" s="41">
        <v>4619134</v>
      </c>
      <c r="R82" s="41">
        <v>1890274</v>
      </c>
      <c r="S82" s="41">
        <v>33122560</v>
      </c>
      <c r="T82" s="41">
        <v>26314223</v>
      </c>
      <c r="V82">
        <v>13816</v>
      </c>
      <c r="W82" s="37"/>
      <c r="X82" s="36"/>
      <c r="Y82" s="16"/>
      <c r="Z82" s="28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</row>
    <row r="83" spans="1:40" ht="12.75">
      <c r="A83">
        <v>186</v>
      </c>
      <c r="B83" t="s">
        <v>147</v>
      </c>
      <c r="C83" s="13">
        <v>7170</v>
      </c>
      <c r="D83" s="13">
        <v>2008</v>
      </c>
      <c r="E83" s="41">
        <v>0</v>
      </c>
      <c r="F83" s="41">
        <v>0</v>
      </c>
      <c r="G83" s="41">
        <v>0</v>
      </c>
      <c r="H83" s="41">
        <v>0</v>
      </c>
      <c r="I83" s="41">
        <v>11565</v>
      </c>
      <c r="J83" s="41">
        <v>47985</v>
      </c>
      <c r="K83" s="41">
        <v>0</v>
      </c>
      <c r="L83" s="41">
        <v>227</v>
      </c>
      <c r="M83" s="41">
        <v>0</v>
      </c>
      <c r="N83" s="41">
        <v>65</v>
      </c>
      <c r="O83" s="41">
        <v>330</v>
      </c>
      <c r="P83" s="41">
        <v>0</v>
      </c>
      <c r="Q83" s="41">
        <v>60172</v>
      </c>
      <c r="R83" s="41">
        <v>100425</v>
      </c>
      <c r="S83" s="41">
        <v>668215</v>
      </c>
      <c r="T83" s="41">
        <v>35320</v>
      </c>
      <c r="V83">
        <v>1135</v>
      </c>
      <c r="W83" s="37"/>
      <c r="X83" s="38"/>
      <c r="Y83" s="16"/>
      <c r="Z83" s="28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</row>
    <row r="84" spans="1:40" ht="12.75">
      <c r="A84">
        <v>191</v>
      </c>
      <c r="B84" t="s">
        <v>112</v>
      </c>
      <c r="C84" s="13">
        <v>7170</v>
      </c>
      <c r="D84" s="13">
        <v>2008</v>
      </c>
      <c r="E84" s="41">
        <v>13.96</v>
      </c>
      <c r="F84" s="41">
        <v>0</v>
      </c>
      <c r="G84" s="41">
        <v>1027703</v>
      </c>
      <c r="H84" s="41">
        <v>351938</v>
      </c>
      <c r="I84" s="41">
        <v>0</v>
      </c>
      <c r="J84" s="41">
        <v>1514385</v>
      </c>
      <c r="K84" s="41">
        <v>0</v>
      </c>
      <c r="L84" s="41">
        <v>30459</v>
      </c>
      <c r="M84" s="41">
        <v>0</v>
      </c>
      <c r="N84" s="41">
        <v>29926</v>
      </c>
      <c r="O84" s="41">
        <v>20816</v>
      </c>
      <c r="P84" s="41">
        <v>117228</v>
      </c>
      <c r="Q84" s="41">
        <v>2857999</v>
      </c>
      <c r="R84" s="41">
        <v>1216927</v>
      </c>
      <c r="S84" s="41">
        <v>24603940</v>
      </c>
      <c r="T84" s="41">
        <v>18497530</v>
      </c>
      <c r="V84">
        <v>11160</v>
      </c>
      <c r="W84" s="35"/>
      <c r="X84" s="38"/>
      <c r="Y84" s="16"/>
      <c r="Z84" s="28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  <row r="85" spans="1:40" ht="12.75">
      <c r="A85">
        <v>193</v>
      </c>
      <c r="B85" t="s">
        <v>155</v>
      </c>
      <c r="C85" s="13">
        <v>7170</v>
      </c>
      <c r="D85" s="13">
        <v>2008</v>
      </c>
      <c r="E85" s="41">
        <v>6.4</v>
      </c>
      <c r="F85" s="41">
        <v>0</v>
      </c>
      <c r="G85" s="41">
        <v>555543</v>
      </c>
      <c r="H85" s="41">
        <v>143658</v>
      </c>
      <c r="I85" s="41">
        <v>0</v>
      </c>
      <c r="J85" s="41">
        <v>656996</v>
      </c>
      <c r="K85" s="41">
        <v>0</v>
      </c>
      <c r="L85" s="41">
        <v>601</v>
      </c>
      <c r="M85" s="41">
        <v>99062</v>
      </c>
      <c r="N85" s="41">
        <v>10714</v>
      </c>
      <c r="O85" s="41">
        <v>8740</v>
      </c>
      <c r="P85" s="41">
        <v>0</v>
      </c>
      <c r="Q85" s="41">
        <v>1475314</v>
      </c>
      <c r="R85" s="41">
        <v>617832</v>
      </c>
      <c r="S85" s="41">
        <v>3813161</v>
      </c>
      <c r="T85" s="41">
        <v>1971430</v>
      </c>
      <c r="V85">
        <v>3267</v>
      </c>
      <c r="W85" s="37"/>
      <c r="X85" s="38"/>
      <c r="Y85" s="16"/>
      <c r="Z85" s="28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</row>
    <row r="86" spans="1:40" ht="12.75">
      <c r="A86">
        <v>194</v>
      </c>
      <c r="B86" t="s">
        <v>158</v>
      </c>
      <c r="C86" s="13">
        <v>7170</v>
      </c>
      <c r="D86" s="13">
        <v>2008</v>
      </c>
      <c r="E86" s="41">
        <v>2.35</v>
      </c>
      <c r="F86" s="41">
        <v>0</v>
      </c>
      <c r="G86" s="41">
        <v>199725</v>
      </c>
      <c r="H86" s="41">
        <v>50093</v>
      </c>
      <c r="I86" s="41">
        <v>0</v>
      </c>
      <c r="J86" s="41">
        <v>308034</v>
      </c>
      <c r="K86" s="41">
        <v>0</v>
      </c>
      <c r="L86" s="41">
        <v>25644</v>
      </c>
      <c r="M86" s="41">
        <v>5579</v>
      </c>
      <c r="N86" s="41">
        <v>10178</v>
      </c>
      <c r="O86" s="41">
        <v>3599</v>
      </c>
      <c r="P86" s="41">
        <v>2116</v>
      </c>
      <c r="Q86" s="41">
        <v>600736</v>
      </c>
      <c r="R86" s="41">
        <v>264056</v>
      </c>
      <c r="S86" s="41">
        <v>1986696</v>
      </c>
      <c r="T86" s="41">
        <v>1279482</v>
      </c>
      <c r="V86">
        <v>1530</v>
      </c>
      <c r="W86" s="19"/>
      <c r="X86" s="36"/>
      <c r="Y86" s="16"/>
      <c r="Z86" s="17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</row>
    <row r="87" spans="1:40" ht="12.75">
      <c r="A87">
        <v>195</v>
      </c>
      <c r="B87" t="s">
        <v>134</v>
      </c>
      <c r="C87" s="13">
        <v>7170</v>
      </c>
      <c r="D87" s="13">
        <v>2008</v>
      </c>
      <c r="E87" s="41">
        <v>5.3</v>
      </c>
      <c r="F87" s="41">
        <v>0</v>
      </c>
      <c r="G87" s="41">
        <v>301834</v>
      </c>
      <c r="H87" s="41">
        <v>41543</v>
      </c>
      <c r="I87" s="41">
        <v>3741</v>
      </c>
      <c r="J87" s="41">
        <v>113452</v>
      </c>
      <c r="K87" s="41">
        <v>0</v>
      </c>
      <c r="L87" s="41">
        <v>280</v>
      </c>
      <c r="M87" s="41">
        <v>0</v>
      </c>
      <c r="N87" s="41">
        <v>17403</v>
      </c>
      <c r="O87" s="41">
        <v>1525</v>
      </c>
      <c r="P87" s="41">
        <v>0</v>
      </c>
      <c r="Q87" s="41">
        <v>479778</v>
      </c>
      <c r="R87" s="41">
        <v>328418</v>
      </c>
      <c r="S87" s="41">
        <v>358103</v>
      </c>
      <c r="T87" s="41">
        <v>255896</v>
      </c>
      <c r="V87">
        <v>1252</v>
      </c>
      <c r="W87" s="35"/>
      <c r="X87" s="36"/>
      <c r="Y87" s="16"/>
      <c r="Z87" s="28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</row>
    <row r="88" spans="1:40" ht="12.75">
      <c r="A88">
        <v>197</v>
      </c>
      <c r="B88" t="s">
        <v>76</v>
      </c>
      <c r="C88" s="13">
        <v>7170</v>
      </c>
      <c r="D88" s="13">
        <v>2008</v>
      </c>
      <c r="E88" s="41">
        <v>8.49</v>
      </c>
      <c r="F88" s="41">
        <v>0</v>
      </c>
      <c r="G88" s="41">
        <v>821494</v>
      </c>
      <c r="H88" s="41">
        <v>69906</v>
      </c>
      <c r="I88" s="41">
        <v>0</v>
      </c>
      <c r="J88" s="41">
        <v>1828338</v>
      </c>
      <c r="K88" s="41">
        <v>400</v>
      </c>
      <c r="L88" s="41">
        <v>688</v>
      </c>
      <c r="M88" s="41">
        <v>30869</v>
      </c>
      <c r="N88" s="41">
        <v>23629</v>
      </c>
      <c r="O88" s="41">
        <v>46154</v>
      </c>
      <c r="P88" s="41">
        <v>0</v>
      </c>
      <c r="Q88" s="41">
        <v>2821478</v>
      </c>
      <c r="R88" s="41">
        <v>4492972</v>
      </c>
      <c r="S88" s="41">
        <v>13299955</v>
      </c>
      <c r="T88" s="41">
        <v>9038871</v>
      </c>
      <c r="V88">
        <v>7450</v>
      </c>
      <c r="W88" s="19"/>
      <c r="X88" s="36"/>
      <c r="Y88" s="16"/>
      <c r="Z88" s="28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</row>
    <row r="89" spans="1:40" ht="12.75">
      <c r="A89">
        <v>198</v>
      </c>
      <c r="B89" t="s">
        <v>119</v>
      </c>
      <c r="C89" s="13">
        <v>7170</v>
      </c>
      <c r="D89" s="13">
        <v>2008</v>
      </c>
      <c r="E89" s="41">
        <v>3.88</v>
      </c>
      <c r="F89" s="41">
        <v>0</v>
      </c>
      <c r="G89" s="41">
        <v>312154</v>
      </c>
      <c r="H89" s="41">
        <v>73013</v>
      </c>
      <c r="I89" s="41">
        <v>0</v>
      </c>
      <c r="J89" s="41">
        <v>387527</v>
      </c>
      <c r="K89" s="41">
        <v>0</v>
      </c>
      <c r="L89" s="41">
        <v>29704</v>
      </c>
      <c r="M89" s="41">
        <v>51088</v>
      </c>
      <c r="N89" s="41">
        <v>577</v>
      </c>
      <c r="O89" s="41">
        <v>7080</v>
      </c>
      <c r="P89" s="41">
        <v>0</v>
      </c>
      <c r="Q89" s="41">
        <v>861143</v>
      </c>
      <c r="R89" s="41">
        <v>325906</v>
      </c>
      <c r="S89" s="41">
        <v>2487632</v>
      </c>
      <c r="T89" s="41">
        <v>1274269</v>
      </c>
      <c r="V89">
        <v>3954</v>
      </c>
      <c r="W89" s="37"/>
      <c r="X89" s="36"/>
      <c r="Y89" s="16"/>
      <c r="Z89" s="28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</row>
    <row r="90" spans="1:40" ht="12.75">
      <c r="A90">
        <v>199</v>
      </c>
      <c r="B90" t="s">
        <v>131</v>
      </c>
      <c r="C90" s="13">
        <v>7170</v>
      </c>
      <c r="D90" s="13">
        <v>2008</v>
      </c>
      <c r="E90" s="41">
        <v>3.8</v>
      </c>
      <c r="F90" s="41">
        <v>0</v>
      </c>
      <c r="G90" s="41">
        <v>326067</v>
      </c>
      <c r="H90" s="41">
        <v>69526</v>
      </c>
      <c r="I90" s="41">
        <v>0</v>
      </c>
      <c r="J90" s="41">
        <v>214977</v>
      </c>
      <c r="K90" s="41">
        <v>0</v>
      </c>
      <c r="L90" s="41">
        <v>385</v>
      </c>
      <c r="M90" s="41">
        <v>0</v>
      </c>
      <c r="N90" s="41">
        <v>19314</v>
      </c>
      <c r="O90" s="41">
        <v>7096</v>
      </c>
      <c r="P90" s="41">
        <v>283</v>
      </c>
      <c r="Q90" s="41">
        <v>637082</v>
      </c>
      <c r="R90" s="41">
        <v>396683</v>
      </c>
      <c r="S90" s="41">
        <v>4316041</v>
      </c>
      <c r="T90" s="41">
        <v>2983428</v>
      </c>
      <c r="V90">
        <v>3331</v>
      </c>
      <c r="W90" s="35"/>
      <c r="X90" s="36"/>
      <c r="Y90" s="16"/>
      <c r="Z90" s="28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</row>
    <row r="91" spans="1:40" ht="12.75">
      <c r="A91">
        <v>201</v>
      </c>
      <c r="B91" t="s">
        <v>162</v>
      </c>
      <c r="C91" s="13">
        <v>7170</v>
      </c>
      <c r="D91" s="13">
        <v>2008</v>
      </c>
      <c r="E91" s="41">
        <v>22.25</v>
      </c>
      <c r="F91" s="41">
        <v>0</v>
      </c>
      <c r="G91" s="41">
        <v>1820471</v>
      </c>
      <c r="H91" s="41">
        <v>400006</v>
      </c>
      <c r="I91" s="41">
        <v>0</v>
      </c>
      <c r="J91" s="41">
        <v>4392727</v>
      </c>
      <c r="K91" s="41">
        <v>532</v>
      </c>
      <c r="L91" s="41">
        <v>240491</v>
      </c>
      <c r="M91" s="41">
        <v>359395</v>
      </c>
      <c r="N91" s="41">
        <v>53024</v>
      </c>
      <c r="O91" s="41">
        <v>64581</v>
      </c>
      <c r="P91" s="41">
        <v>1414269</v>
      </c>
      <c r="Q91" s="41">
        <v>5916958</v>
      </c>
      <c r="R91" s="41">
        <v>2954531</v>
      </c>
      <c r="S91" s="41">
        <v>52388424</v>
      </c>
      <c r="T91" s="41">
        <v>31537089</v>
      </c>
      <c r="V91">
        <v>15555</v>
      </c>
      <c r="W91" s="37"/>
      <c r="X91" s="36"/>
      <c r="Y91" s="16"/>
      <c r="Z91" s="28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</row>
    <row r="92" spans="1:40" ht="12.75">
      <c r="A92">
        <v>202</v>
      </c>
      <c r="B92" t="s">
        <v>161</v>
      </c>
      <c r="C92" s="13">
        <v>7170</v>
      </c>
      <c r="D92" s="13">
        <v>2008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4175980</v>
      </c>
      <c r="M92" s="41">
        <v>30548</v>
      </c>
      <c r="N92" s="41">
        <v>2964</v>
      </c>
      <c r="O92" s="41">
        <v>0</v>
      </c>
      <c r="P92" s="41">
        <v>0</v>
      </c>
      <c r="Q92" s="41">
        <v>4209492</v>
      </c>
      <c r="R92" s="41">
        <v>795370</v>
      </c>
      <c r="S92" s="41">
        <v>12281240</v>
      </c>
      <c r="T92" s="41">
        <v>12281240</v>
      </c>
      <c r="V92">
        <v>776</v>
      </c>
      <c r="W92" s="37"/>
      <c r="X92" s="36"/>
      <c r="Y92" s="16"/>
      <c r="Z92" s="28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</row>
    <row r="93" spans="1:40" ht="12.75">
      <c r="A93">
        <v>204</v>
      </c>
      <c r="B93" t="s">
        <v>148</v>
      </c>
      <c r="C93" s="13">
        <v>7170</v>
      </c>
      <c r="D93" s="13">
        <v>2008</v>
      </c>
      <c r="E93" s="41">
        <v>16.78</v>
      </c>
      <c r="F93" s="41">
        <v>0</v>
      </c>
      <c r="G93" s="41">
        <v>632263</v>
      </c>
      <c r="H93" s="41">
        <v>192834</v>
      </c>
      <c r="I93" s="41">
        <v>0</v>
      </c>
      <c r="J93" s="41">
        <v>36029403</v>
      </c>
      <c r="K93" s="41">
        <v>192</v>
      </c>
      <c r="L93" s="41">
        <v>3625898</v>
      </c>
      <c r="M93" s="41">
        <v>34360</v>
      </c>
      <c r="N93" s="41">
        <v>75784</v>
      </c>
      <c r="O93" s="41">
        <v>30308</v>
      </c>
      <c r="P93" s="41">
        <v>0</v>
      </c>
      <c r="Q93" s="41">
        <v>40621042</v>
      </c>
      <c r="R93" s="41">
        <v>14414434</v>
      </c>
      <c r="S93" s="41">
        <v>88558137</v>
      </c>
      <c r="T93" s="41">
        <v>65939</v>
      </c>
      <c r="V93">
        <v>12695</v>
      </c>
      <c r="W93" s="35"/>
      <c r="X93" s="36"/>
      <c r="Y93" s="16"/>
      <c r="Z93" s="28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</row>
    <row r="94" spans="1:40" ht="12.75">
      <c r="A94">
        <v>205</v>
      </c>
      <c r="B94" t="s">
        <v>165</v>
      </c>
      <c r="C94" s="13">
        <v>7170</v>
      </c>
      <c r="D94" s="13">
        <v>2008</v>
      </c>
      <c r="E94" s="41">
        <v>7.39</v>
      </c>
      <c r="F94" s="41">
        <v>0</v>
      </c>
      <c r="G94" s="41">
        <v>551645</v>
      </c>
      <c r="H94" s="41">
        <v>82049</v>
      </c>
      <c r="I94" s="41">
        <v>0</v>
      </c>
      <c r="J94" s="41">
        <v>390667</v>
      </c>
      <c r="K94" s="41">
        <v>9365</v>
      </c>
      <c r="L94" s="41">
        <v>92184</v>
      </c>
      <c r="M94" s="41">
        <v>6626</v>
      </c>
      <c r="N94" s="41">
        <v>8891</v>
      </c>
      <c r="O94" s="41">
        <v>10127</v>
      </c>
      <c r="P94" s="41">
        <v>0</v>
      </c>
      <c r="Q94" s="41">
        <v>1151554</v>
      </c>
      <c r="R94" s="41">
        <v>205587</v>
      </c>
      <c r="S94" s="41">
        <v>2254976</v>
      </c>
      <c r="T94" s="41">
        <v>829872</v>
      </c>
      <c r="V94">
        <v>7232</v>
      </c>
      <c r="W94" s="35"/>
      <c r="X94" s="36"/>
      <c r="Y94" s="16"/>
      <c r="Z94" s="28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</row>
    <row r="95" spans="1:40" ht="12.75">
      <c r="A95">
        <v>206</v>
      </c>
      <c r="B95" t="s">
        <v>133</v>
      </c>
      <c r="C95" s="13">
        <v>7170</v>
      </c>
      <c r="D95" s="13">
        <v>2008</v>
      </c>
      <c r="E95" s="41">
        <v>7.35</v>
      </c>
      <c r="F95" s="41">
        <v>0</v>
      </c>
      <c r="G95" s="41">
        <v>654544</v>
      </c>
      <c r="H95" s="41">
        <v>159003</v>
      </c>
      <c r="I95" s="41">
        <v>625</v>
      </c>
      <c r="J95" s="41">
        <v>4140232</v>
      </c>
      <c r="K95" s="41">
        <v>0</v>
      </c>
      <c r="L95" s="41">
        <v>80437</v>
      </c>
      <c r="M95" s="41">
        <v>9401</v>
      </c>
      <c r="N95" s="41">
        <v>24562</v>
      </c>
      <c r="O95" s="41">
        <v>15927</v>
      </c>
      <c r="P95" s="41">
        <v>204260</v>
      </c>
      <c r="Q95" s="41">
        <v>4880471</v>
      </c>
      <c r="R95" s="41">
        <v>2128118</v>
      </c>
      <c r="S95" s="41">
        <v>11231049</v>
      </c>
      <c r="T95" s="41">
        <v>3153413</v>
      </c>
      <c r="V95">
        <v>4763</v>
      </c>
      <c r="W95" s="40"/>
      <c r="X95" s="36"/>
      <c r="Y95" s="16"/>
      <c r="Z95" s="28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</row>
    <row r="96" spans="1:40" ht="12.75">
      <c r="A96">
        <v>207</v>
      </c>
      <c r="B96" t="s">
        <v>132</v>
      </c>
      <c r="C96" s="13">
        <v>7170</v>
      </c>
      <c r="D96" s="13">
        <v>2008</v>
      </c>
      <c r="E96" s="41">
        <v>27.39</v>
      </c>
      <c r="F96" s="41">
        <v>0</v>
      </c>
      <c r="G96" s="41">
        <v>2134946</v>
      </c>
      <c r="H96" s="41">
        <v>506276</v>
      </c>
      <c r="I96" s="41">
        <v>0</v>
      </c>
      <c r="J96" s="41">
        <v>8905354</v>
      </c>
      <c r="K96" s="41">
        <v>0</v>
      </c>
      <c r="L96" s="41">
        <v>17321</v>
      </c>
      <c r="M96" s="41">
        <v>268349</v>
      </c>
      <c r="N96" s="41">
        <v>109768</v>
      </c>
      <c r="O96" s="41">
        <v>16626</v>
      </c>
      <c r="P96" s="41">
        <v>520998</v>
      </c>
      <c r="Q96" s="41">
        <v>11437642</v>
      </c>
      <c r="R96" s="41">
        <v>2893044</v>
      </c>
      <c r="S96" s="41">
        <v>30225253</v>
      </c>
      <c r="T96" s="41">
        <v>13930581</v>
      </c>
      <c r="V96">
        <v>16033</v>
      </c>
      <c r="W96" s="35"/>
      <c r="X96" s="36"/>
      <c r="Y96" s="16"/>
      <c r="Z96" s="17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</row>
    <row r="97" spans="1:40" ht="12.75">
      <c r="A97">
        <v>208</v>
      </c>
      <c r="B97" t="s">
        <v>149</v>
      </c>
      <c r="C97" s="13">
        <v>7170</v>
      </c>
      <c r="D97" s="13">
        <v>2008</v>
      </c>
      <c r="E97" s="41">
        <v>26.14</v>
      </c>
      <c r="F97" s="41">
        <v>0</v>
      </c>
      <c r="G97" s="41">
        <v>1955524</v>
      </c>
      <c r="H97" s="41">
        <v>416102</v>
      </c>
      <c r="I97" s="41">
        <v>0</v>
      </c>
      <c r="J97" s="41">
        <v>3211300</v>
      </c>
      <c r="K97" s="41">
        <v>0</v>
      </c>
      <c r="L97" s="41">
        <v>68284</v>
      </c>
      <c r="M97" s="41">
        <v>1490</v>
      </c>
      <c r="N97" s="41">
        <v>498133</v>
      </c>
      <c r="O97" s="41">
        <v>-215803</v>
      </c>
      <c r="P97" s="41">
        <v>169247</v>
      </c>
      <c r="Q97" s="41">
        <v>5765783</v>
      </c>
      <c r="R97" s="41">
        <v>1877787</v>
      </c>
      <c r="S97" s="41">
        <v>23152098</v>
      </c>
      <c r="T97" s="41">
        <v>17176143</v>
      </c>
      <c r="V97">
        <v>13830</v>
      </c>
      <c r="W97" s="35"/>
      <c r="X97" s="36"/>
      <c r="Y97" s="16"/>
      <c r="Z97" s="28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</row>
    <row r="98" spans="1:40" ht="12.75">
      <c r="A98">
        <v>209</v>
      </c>
      <c r="B98" t="s">
        <v>170</v>
      </c>
      <c r="C98" s="13"/>
      <c r="D98" s="13">
        <v>2008</v>
      </c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V98"/>
      <c r="W98" s="35"/>
      <c r="X98" s="36"/>
      <c r="Y98" s="16"/>
      <c r="Z98" s="28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</row>
    <row r="99" spans="1:40" ht="12.75">
      <c r="A99">
        <v>904</v>
      </c>
      <c r="B99" t="s">
        <v>75</v>
      </c>
      <c r="C99" s="13">
        <v>7170</v>
      </c>
      <c r="D99" s="13">
        <v>2008</v>
      </c>
      <c r="E99" s="41">
        <v>1.84</v>
      </c>
      <c r="F99" s="41">
        <v>0</v>
      </c>
      <c r="G99" s="41">
        <v>135363</v>
      </c>
      <c r="H99" s="41">
        <v>10829</v>
      </c>
      <c r="I99" s="41">
        <v>0</v>
      </c>
      <c r="J99" s="41">
        <v>430031</v>
      </c>
      <c r="K99" s="41">
        <v>0</v>
      </c>
      <c r="L99" s="41">
        <v>52571</v>
      </c>
      <c r="M99" s="41">
        <v>43452</v>
      </c>
      <c r="N99" s="41">
        <v>1981</v>
      </c>
      <c r="O99" s="41">
        <v>180</v>
      </c>
      <c r="P99" s="41">
        <v>0</v>
      </c>
      <c r="Q99" s="41">
        <v>674407</v>
      </c>
      <c r="R99" s="41">
        <v>495465</v>
      </c>
      <c r="S99" s="41">
        <v>4268555</v>
      </c>
      <c r="T99" s="41">
        <v>4266784</v>
      </c>
      <c r="V99">
        <v>2105</v>
      </c>
      <c r="W99" s="37"/>
      <c r="X99" s="36"/>
      <c r="Y99" s="16"/>
      <c r="Z99" s="28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</row>
    <row r="100" spans="1:40" ht="12.75">
      <c r="A100">
        <v>915</v>
      </c>
      <c r="B100" t="s">
        <v>100</v>
      </c>
      <c r="C100" s="13">
        <v>7170</v>
      </c>
      <c r="D100" s="13">
        <v>2008</v>
      </c>
      <c r="E100" s="41">
        <v>0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940</v>
      </c>
      <c r="P100" s="41">
        <v>0</v>
      </c>
      <c r="Q100" s="41">
        <v>940</v>
      </c>
      <c r="R100" s="41">
        <v>53156</v>
      </c>
      <c r="S100" s="41">
        <v>838181</v>
      </c>
      <c r="T100" s="41">
        <v>838181</v>
      </c>
      <c r="V100">
        <v>981</v>
      </c>
      <c r="W100" s="19"/>
      <c r="X100" s="36"/>
      <c r="Y100" s="16"/>
      <c r="Z100" s="28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</row>
    <row r="101" spans="1:22" ht="12.75">
      <c r="A101" s="10">
        <v>919</v>
      </c>
      <c r="B101" s="10" t="s">
        <v>168</v>
      </c>
      <c r="C101" s="10">
        <v>7170</v>
      </c>
      <c r="D101" s="10">
        <v>2008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565190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565190</v>
      </c>
      <c r="R101" s="10">
        <v>140494</v>
      </c>
      <c r="S101" s="10">
        <v>999031</v>
      </c>
      <c r="T101" s="10">
        <v>999031</v>
      </c>
      <c r="V101" s="10">
        <v>567</v>
      </c>
    </row>
    <row r="103" ht="12.75">
      <c r="V103" s="10" t="s">
        <v>68</v>
      </c>
    </row>
    <row r="104" ht="12.75">
      <c r="V104" s="9" t="s">
        <v>69</v>
      </c>
    </row>
    <row r="105" ht="12.75">
      <c r="V105" s="9" t="s">
        <v>70</v>
      </c>
    </row>
    <row r="106" spans="1:42" ht="12.75">
      <c r="A106" s="11" t="s">
        <v>40</v>
      </c>
      <c r="B106" s="11" t="s">
        <v>49</v>
      </c>
      <c r="C106" s="11" t="s">
        <v>50</v>
      </c>
      <c r="D106" s="11" t="s">
        <v>51</v>
      </c>
      <c r="E106" s="11" t="s">
        <v>52</v>
      </c>
      <c r="F106" s="11" t="s">
        <v>53</v>
      </c>
      <c r="G106" s="11" t="s">
        <v>54</v>
      </c>
      <c r="H106" s="11" t="s">
        <v>55</v>
      </c>
      <c r="I106" s="11" t="s">
        <v>56</v>
      </c>
      <c r="J106" s="11" t="s">
        <v>57</v>
      </c>
      <c r="K106" s="11" t="s">
        <v>58</v>
      </c>
      <c r="L106" s="11" t="s">
        <v>59</v>
      </c>
      <c r="M106" s="11" t="s">
        <v>60</v>
      </c>
      <c r="N106" s="11" t="s">
        <v>61</v>
      </c>
      <c r="O106" s="11" t="s">
        <v>62</v>
      </c>
      <c r="P106" s="11" t="s">
        <v>63</v>
      </c>
      <c r="Q106" s="11" t="s">
        <v>64</v>
      </c>
      <c r="R106" s="11" t="s">
        <v>65</v>
      </c>
      <c r="S106" s="11" t="s">
        <v>66</v>
      </c>
      <c r="T106" s="11" t="s">
        <v>67</v>
      </c>
      <c r="V106" s="12" t="s">
        <v>71</v>
      </c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</row>
    <row r="107" spans="1:42" ht="12.75">
      <c r="A107">
        <v>1</v>
      </c>
      <c r="B107" t="s">
        <v>150</v>
      </c>
      <c r="C107" s="13">
        <v>7170</v>
      </c>
      <c r="D107" s="13">
        <v>2009</v>
      </c>
      <c r="E107" s="23">
        <v>114</v>
      </c>
      <c r="F107" s="24">
        <v>0</v>
      </c>
      <c r="G107" s="24">
        <v>9688082</v>
      </c>
      <c r="H107" s="24">
        <v>3751332</v>
      </c>
      <c r="I107" s="24">
        <v>142415</v>
      </c>
      <c r="J107" s="24">
        <v>50612336</v>
      </c>
      <c r="K107" s="24">
        <v>5671</v>
      </c>
      <c r="L107" s="24">
        <v>654562</v>
      </c>
      <c r="M107" s="24">
        <v>827976</v>
      </c>
      <c r="N107" s="24">
        <v>187789</v>
      </c>
      <c r="O107" s="24">
        <v>116088</v>
      </c>
      <c r="P107" s="24">
        <v>10469612</v>
      </c>
      <c r="Q107" s="24">
        <v>55516639</v>
      </c>
      <c r="R107" s="24">
        <v>33583210</v>
      </c>
      <c r="S107" s="24">
        <v>434422989</v>
      </c>
      <c r="T107" s="24">
        <v>182841017</v>
      </c>
      <c r="V107">
        <v>65434</v>
      </c>
      <c r="W107" s="26"/>
      <c r="X107" s="27"/>
      <c r="Y107" s="28"/>
      <c r="Z107" s="16"/>
      <c r="AA107" s="15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</row>
    <row r="108" spans="1:42" ht="12.75">
      <c r="A108">
        <v>3</v>
      </c>
      <c r="B108" t="s">
        <v>164</v>
      </c>
      <c r="C108" s="13">
        <v>7170</v>
      </c>
      <c r="D108" s="13">
        <v>2009</v>
      </c>
      <c r="E108" s="23">
        <v>33</v>
      </c>
      <c r="F108" s="24">
        <v>0</v>
      </c>
      <c r="G108" s="24">
        <v>2902283</v>
      </c>
      <c r="H108" s="24">
        <v>1102138</v>
      </c>
      <c r="I108" s="24">
        <v>0</v>
      </c>
      <c r="J108" s="24">
        <v>11337701</v>
      </c>
      <c r="K108" s="24">
        <v>846</v>
      </c>
      <c r="L108" s="24">
        <v>256216</v>
      </c>
      <c r="M108" s="24">
        <v>370992</v>
      </c>
      <c r="N108" s="24">
        <v>404354</v>
      </c>
      <c r="O108" s="24">
        <v>56617</v>
      </c>
      <c r="P108" s="24">
        <v>2712102</v>
      </c>
      <c r="Q108" s="24">
        <v>13719045</v>
      </c>
      <c r="R108" s="24">
        <v>6996760</v>
      </c>
      <c r="S108" s="24">
        <v>92851418</v>
      </c>
      <c r="T108" s="24">
        <v>70033498</v>
      </c>
      <c r="V108">
        <v>27098</v>
      </c>
      <c r="W108" s="29"/>
      <c r="X108" s="27"/>
      <c r="Y108" s="28"/>
      <c r="Z108" s="16"/>
      <c r="AA108" s="18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</row>
    <row r="109" spans="1:42" ht="12.75">
      <c r="A109">
        <v>8</v>
      </c>
      <c r="B109" t="s">
        <v>97</v>
      </c>
      <c r="C109" s="13">
        <v>7170</v>
      </c>
      <c r="D109" s="13">
        <v>2009</v>
      </c>
      <c r="E109" s="18">
        <v>0.83</v>
      </c>
      <c r="F109" s="17">
        <v>0</v>
      </c>
      <c r="G109" s="17">
        <v>49159</v>
      </c>
      <c r="H109" s="17">
        <v>4220</v>
      </c>
      <c r="I109" s="17">
        <v>0</v>
      </c>
      <c r="J109" s="17">
        <v>113211</v>
      </c>
      <c r="K109" s="17">
        <v>0</v>
      </c>
      <c r="L109" s="17">
        <v>45916</v>
      </c>
      <c r="M109" s="17">
        <v>7936</v>
      </c>
      <c r="N109" s="17">
        <v>0</v>
      </c>
      <c r="O109" s="17">
        <v>17201</v>
      </c>
      <c r="P109" s="17">
        <v>0</v>
      </c>
      <c r="Q109" s="17">
        <v>237643</v>
      </c>
      <c r="R109" s="17">
        <v>185599</v>
      </c>
      <c r="S109" s="17">
        <v>1898526</v>
      </c>
      <c r="T109" s="17">
        <v>971442</v>
      </c>
      <c r="V109">
        <v>1645</v>
      </c>
      <c r="W109" s="30"/>
      <c r="X109" s="31"/>
      <c r="Y109" s="17"/>
      <c r="Z109" s="16"/>
      <c r="AA109" s="15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</row>
    <row r="110" spans="1:42" ht="12.75">
      <c r="A110">
        <v>10</v>
      </c>
      <c r="B110" t="s">
        <v>125</v>
      </c>
      <c r="C110" s="13">
        <v>7170</v>
      </c>
      <c r="D110" s="13">
        <v>2009</v>
      </c>
      <c r="E110" s="23">
        <v>64.02</v>
      </c>
      <c r="F110" s="24">
        <v>0</v>
      </c>
      <c r="G110" s="24">
        <v>5324750</v>
      </c>
      <c r="H110" s="24">
        <v>1016166</v>
      </c>
      <c r="I110" s="24">
        <v>37642</v>
      </c>
      <c r="J110" s="24">
        <v>7984594</v>
      </c>
      <c r="K110" s="24">
        <v>8018</v>
      </c>
      <c r="L110" s="24">
        <v>606470</v>
      </c>
      <c r="M110" s="24">
        <v>15602</v>
      </c>
      <c r="N110" s="24">
        <v>37927</v>
      </c>
      <c r="O110" s="24">
        <v>214385</v>
      </c>
      <c r="P110" s="24">
        <v>261685</v>
      </c>
      <c r="Q110" s="24">
        <v>14983869</v>
      </c>
      <c r="R110" s="24">
        <v>3172584</v>
      </c>
      <c r="S110" s="24">
        <v>28911122</v>
      </c>
      <c r="T110" s="24">
        <v>26099607</v>
      </c>
      <c r="V110">
        <v>79237</v>
      </c>
      <c r="W110" s="30"/>
      <c r="X110" s="27"/>
      <c r="Y110" s="28"/>
      <c r="Z110" s="16"/>
      <c r="AA110" s="15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</row>
    <row r="111" spans="1:42" ht="12.75">
      <c r="A111">
        <v>14</v>
      </c>
      <c r="B111" t="s">
        <v>163</v>
      </c>
      <c r="C111" s="13">
        <v>7170</v>
      </c>
      <c r="D111" s="13">
        <v>2009</v>
      </c>
      <c r="E111" s="23">
        <v>95.3</v>
      </c>
      <c r="F111" s="24">
        <v>0</v>
      </c>
      <c r="G111" s="24">
        <v>7439726</v>
      </c>
      <c r="H111" s="24">
        <v>2102310</v>
      </c>
      <c r="I111" s="24">
        <v>0</v>
      </c>
      <c r="J111" s="24">
        <v>26531640</v>
      </c>
      <c r="K111" s="24">
        <v>298</v>
      </c>
      <c r="L111" s="24">
        <v>198921</v>
      </c>
      <c r="M111" s="24">
        <v>0</v>
      </c>
      <c r="N111" s="24">
        <v>425577</v>
      </c>
      <c r="O111" s="24">
        <v>96373</v>
      </c>
      <c r="P111" s="24">
        <v>0</v>
      </c>
      <c r="Q111" s="24">
        <v>36794845</v>
      </c>
      <c r="R111" s="24">
        <v>28695662</v>
      </c>
      <c r="S111" s="24">
        <v>130310667</v>
      </c>
      <c r="T111" s="24">
        <v>98047031</v>
      </c>
      <c r="V111">
        <v>28361</v>
      </c>
      <c r="W111" s="30"/>
      <c r="X111" s="27"/>
      <c r="Y111" s="28"/>
      <c r="Z111" s="16"/>
      <c r="AA111" s="15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</row>
    <row r="112" spans="1:42" ht="12.75">
      <c r="A112">
        <v>20</v>
      </c>
      <c r="B112" t="s">
        <v>91</v>
      </c>
      <c r="C112" s="13">
        <v>7170</v>
      </c>
      <c r="D112" s="13">
        <v>2009</v>
      </c>
      <c r="E112" s="23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  <c r="L112" s="24">
        <v>0</v>
      </c>
      <c r="M112" s="24">
        <v>0</v>
      </c>
      <c r="N112" s="24">
        <v>0</v>
      </c>
      <c r="O112" s="24">
        <v>0</v>
      </c>
      <c r="P112" s="24">
        <v>0</v>
      </c>
      <c r="Q112" s="24">
        <v>0</v>
      </c>
      <c r="R112" s="24">
        <v>0</v>
      </c>
      <c r="S112" s="24">
        <v>0</v>
      </c>
      <c r="T112" s="24">
        <v>0</v>
      </c>
      <c r="V112">
        <v>1122</v>
      </c>
      <c r="W112" s="30"/>
      <c r="X112" s="27"/>
      <c r="Y112" s="28"/>
      <c r="Z112" s="16"/>
      <c r="AA112" s="18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</row>
    <row r="113" spans="1:42" ht="12.75">
      <c r="A113">
        <v>21</v>
      </c>
      <c r="B113" t="s">
        <v>104</v>
      </c>
      <c r="C113" s="13">
        <v>7170</v>
      </c>
      <c r="D113" s="13">
        <v>2009</v>
      </c>
      <c r="E113" s="23">
        <v>1.6</v>
      </c>
      <c r="F113" s="24">
        <v>0</v>
      </c>
      <c r="G113" s="24">
        <v>113013</v>
      </c>
      <c r="H113" s="24">
        <v>23393</v>
      </c>
      <c r="I113" s="24">
        <v>79855</v>
      </c>
      <c r="J113" s="24">
        <v>281176</v>
      </c>
      <c r="K113" s="24">
        <v>82</v>
      </c>
      <c r="L113" s="24">
        <v>21605</v>
      </c>
      <c r="M113" s="24">
        <v>0</v>
      </c>
      <c r="N113" s="24">
        <v>5158</v>
      </c>
      <c r="O113" s="24">
        <v>1095</v>
      </c>
      <c r="P113" s="24">
        <v>0</v>
      </c>
      <c r="Q113" s="24">
        <v>525377</v>
      </c>
      <c r="R113" s="24">
        <v>251010</v>
      </c>
      <c r="S113" s="24">
        <v>1934468</v>
      </c>
      <c r="T113" s="24">
        <v>1096825</v>
      </c>
      <c r="V113">
        <v>2664</v>
      </c>
      <c r="W113" s="26"/>
      <c r="X113" s="27"/>
      <c r="Y113" s="28"/>
      <c r="Z113" s="16"/>
      <c r="AA113" s="15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</row>
    <row r="114" spans="1:42" ht="12.75">
      <c r="A114">
        <v>22</v>
      </c>
      <c r="B114" t="s">
        <v>101</v>
      </c>
      <c r="C114" s="13">
        <v>7170</v>
      </c>
      <c r="D114" s="13">
        <v>2009</v>
      </c>
      <c r="E114" s="23">
        <v>7.3</v>
      </c>
      <c r="F114" s="24">
        <v>0</v>
      </c>
      <c r="G114" s="24">
        <v>715576</v>
      </c>
      <c r="H114" s="24">
        <v>196482</v>
      </c>
      <c r="I114" s="24">
        <v>1172</v>
      </c>
      <c r="J114" s="24">
        <v>869762</v>
      </c>
      <c r="K114" s="24">
        <v>0</v>
      </c>
      <c r="L114" s="24">
        <v>1041</v>
      </c>
      <c r="M114" s="24">
        <v>152336</v>
      </c>
      <c r="N114" s="24">
        <v>14519</v>
      </c>
      <c r="O114" s="24">
        <v>-237172</v>
      </c>
      <c r="P114" s="24">
        <v>38796</v>
      </c>
      <c r="Q114" s="24">
        <v>1674920</v>
      </c>
      <c r="R114" s="24">
        <v>674677</v>
      </c>
      <c r="S114" s="24">
        <v>8186347</v>
      </c>
      <c r="T114" s="24">
        <v>5214041</v>
      </c>
      <c r="V114">
        <v>4807</v>
      </c>
      <c r="W114" s="32"/>
      <c r="X114" s="27"/>
      <c r="Y114" s="28"/>
      <c r="Z114" s="16"/>
      <c r="AA114" s="15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</row>
    <row r="115" spans="1:42" ht="12.75">
      <c r="A115">
        <v>23</v>
      </c>
      <c r="B115" t="s">
        <v>135</v>
      </c>
      <c r="C115" s="13">
        <v>7170</v>
      </c>
      <c r="D115" s="13">
        <v>2009</v>
      </c>
      <c r="E115" s="23">
        <v>3.31</v>
      </c>
      <c r="F115" s="24">
        <v>0</v>
      </c>
      <c r="G115" s="24">
        <v>190307</v>
      </c>
      <c r="H115" s="24">
        <v>44650</v>
      </c>
      <c r="I115" s="24">
        <v>52393</v>
      </c>
      <c r="J115" s="24">
        <v>589688</v>
      </c>
      <c r="K115" s="24">
        <v>150</v>
      </c>
      <c r="L115" s="24">
        <v>611</v>
      </c>
      <c r="M115" s="24">
        <v>0</v>
      </c>
      <c r="N115" s="24">
        <v>7932</v>
      </c>
      <c r="O115" s="24">
        <v>5731</v>
      </c>
      <c r="P115" s="24">
        <v>0</v>
      </c>
      <c r="Q115" s="24">
        <v>891462</v>
      </c>
      <c r="R115" s="24">
        <v>312871</v>
      </c>
      <c r="S115" s="24">
        <v>2367636</v>
      </c>
      <c r="T115" s="24">
        <v>876835</v>
      </c>
      <c r="V115">
        <v>1454</v>
      </c>
      <c r="W115" s="26"/>
      <c r="X115" s="27"/>
      <c r="Y115" s="28"/>
      <c r="Z115" s="16"/>
      <c r="AA115" s="15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</row>
    <row r="116" spans="1:42" ht="12.75">
      <c r="A116">
        <v>26</v>
      </c>
      <c r="B116" t="s">
        <v>110</v>
      </c>
      <c r="C116" s="13">
        <v>7170</v>
      </c>
      <c r="D116" s="13">
        <v>2009</v>
      </c>
      <c r="E116" s="23">
        <v>32.75</v>
      </c>
      <c r="F116" s="24">
        <v>0</v>
      </c>
      <c r="G116" s="24">
        <v>2420367</v>
      </c>
      <c r="H116" s="24">
        <v>504697</v>
      </c>
      <c r="I116" s="24">
        <v>0</v>
      </c>
      <c r="J116" s="24">
        <v>7080611</v>
      </c>
      <c r="K116" s="24">
        <v>426</v>
      </c>
      <c r="L116" s="24">
        <v>94249</v>
      </c>
      <c r="M116" s="24">
        <v>421706</v>
      </c>
      <c r="N116" s="24">
        <v>83831</v>
      </c>
      <c r="O116" s="24">
        <v>10796</v>
      </c>
      <c r="P116" s="24">
        <v>0</v>
      </c>
      <c r="Q116" s="24">
        <v>10616683</v>
      </c>
      <c r="R116" s="24">
        <v>4300544</v>
      </c>
      <c r="S116" s="24">
        <v>36930324</v>
      </c>
      <c r="T116" s="24">
        <v>17529510</v>
      </c>
      <c r="V116">
        <v>24570</v>
      </c>
      <c r="W116" s="26"/>
      <c r="X116" s="27"/>
      <c r="Y116" s="28"/>
      <c r="Z116" s="16"/>
      <c r="AA116" s="15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</row>
    <row r="117" spans="1:42" ht="12.75">
      <c r="A117">
        <v>29</v>
      </c>
      <c r="B117" t="s">
        <v>93</v>
      </c>
      <c r="C117" s="13">
        <v>7170</v>
      </c>
      <c r="D117" s="13">
        <v>2009</v>
      </c>
      <c r="E117" s="23">
        <v>218.75</v>
      </c>
      <c r="F117" s="24">
        <v>0</v>
      </c>
      <c r="G117" s="24">
        <v>17191660</v>
      </c>
      <c r="H117" s="24">
        <v>4584449</v>
      </c>
      <c r="I117" s="24">
        <v>0</v>
      </c>
      <c r="J117" s="24">
        <v>38063331</v>
      </c>
      <c r="K117" s="24">
        <v>10632</v>
      </c>
      <c r="L117" s="24">
        <v>68709</v>
      </c>
      <c r="M117" s="24">
        <v>947412</v>
      </c>
      <c r="N117" s="24">
        <v>199330</v>
      </c>
      <c r="O117" s="24">
        <v>47769</v>
      </c>
      <c r="P117" s="24">
        <v>2311703</v>
      </c>
      <c r="Q117" s="24">
        <v>58801589</v>
      </c>
      <c r="R117" s="24">
        <v>32344690</v>
      </c>
      <c r="S117" s="24">
        <v>156889001</v>
      </c>
      <c r="T117" s="24">
        <v>100159008</v>
      </c>
      <c r="V117">
        <v>43020</v>
      </c>
      <c r="W117" s="26"/>
      <c r="X117" s="27"/>
      <c r="Y117" s="28"/>
      <c r="Z117" s="16"/>
      <c r="AA117" s="15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</row>
    <row r="118" spans="1:42" ht="12.75">
      <c r="A118">
        <v>32</v>
      </c>
      <c r="B118" t="s">
        <v>115</v>
      </c>
      <c r="C118" s="13">
        <v>7170</v>
      </c>
      <c r="D118" s="13">
        <v>2009</v>
      </c>
      <c r="E118" s="23">
        <v>109</v>
      </c>
      <c r="F118" s="24">
        <v>0</v>
      </c>
      <c r="G118" s="24">
        <v>8335372</v>
      </c>
      <c r="H118" s="24">
        <v>2005484</v>
      </c>
      <c r="I118" s="24">
        <v>48966</v>
      </c>
      <c r="J118" s="24">
        <v>18464044</v>
      </c>
      <c r="K118" s="24">
        <v>5172</v>
      </c>
      <c r="L118" s="24">
        <v>1209340</v>
      </c>
      <c r="M118" s="24">
        <v>1315445</v>
      </c>
      <c r="N118" s="24">
        <v>143334</v>
      </c>
      <c r="O118" s="24">
        <v>711583</v>
      </c>
      <c r="P118" s="24">
        <v>5019966</v>
      </c>
      <c r="Q118" s="24">
        <v>27218774</v>
      </c>
      <c r="R118" s="24">
        <v>9973634</v>
      </c>
      <c r="S118" s="24">
        <v>227500464</v>
      </c>
      <c r="T118" s="24">
        <v>137510786</v>
      </c>
      <c r="V118">
        <v>43072</v>
      </c>
      <c r="W118" s="26"/>
      <c r="X118" s="27"/>
      <c r="Y118" s="28"/>
      <c r="Z118" s="16"/>
      <c r="AA118" s="18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</row>
    <row r="119" spans="1:42" ht="12.75">
      <c r="A119">
        <v>35</v>
      </c>
      <c r="B119" t="s">
        <v>151</v>
      </c>
      <c r="C119" s="13">
        <v>7170</v>
      </c>
      <c r="D119" s="13">
        <v>2009</v>
      </c>
      <c r="E119" s="23">
        <v>2.34</v>
      </c>
      <c r="F119" s="24">
        <v>0</v>
      </c>
      <c r="G119" s="24">
        <v>173652</v>
      </c>
      <c r="H119" s="24">
        <v>34872</v>
      </c>
      <c r="I119" s="24">
        <v>0</v>
      </c>
      <c r="J119" s="24">
        <v>739841</v>
      </c>
      <c r="K119" s="24">
        <v>0</v>
      </c>
      <c r="L119" s="24">
        <v>89694</v>
      </c>
      <c r="M119" s="24">
        <v>1112</v>
      </c>
      <c r="N119" s="24">
        <v>7946</v>
      </c>
      <c r="O119" s="24">
        <v>1871</v>
      </c>
      <c r="P119" s="24">
        <v>0</v>
      </c>
      <c r="Q119" s="24">
        <v>1048988</v>
      </c>
      <c r="R119" s="24">
        <v>575466</v>
      </c>
      <c r="S119" s="24">
        <v>3146391</v>
      </c>
      <c r="T119" s="24">
        <v>1651563</v>
      </c>
      <c r="V119">
        <v>3826</v>
      </c>
      <c r="W119" s="26"/>
      <c r="X119" s="27"/>
      <c r="Y119" s="28"/>
      <c r="Z119" s="16"/>
      <c r="AA119" s="15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</row>
    <row r="120" spans="1:42" ht="12.75">
      <c r="A120">
        <v>37</v>
      </c>
      <c r="B120" t="s">
        <v>83</v>
      </c>
      <c r="C120" s="13">
        <v>7170</v>
      </c>
      <c r="D120" s="13">
        <v>2009</v>
      </c>
      <c r="E120" s="23">
        <v>43.33</v>
      </c>
      <c r="F120" s="24">
        <v>0</v>
      </c>
      <c r="G120" s="24">
        <v>3376597</v>
      </c>
      <c r="H120" s="24">
        <v>812034</v>
      </c>
      <c r="I120" s="24">
        <v>0</v>
      </c>
      <c r="J120" s="24">
        <v>10249254</v>
      </c>
      <c r="K120" s="24">
        <v>0</v>
      </c>
      <c r="L120" s="24">
        <v>58982</v>
      </c>
      <c r="M120" s="24">
        <v>212200</v>
      </c>
      <c r="N120" s="24">
        <v>132279</v>
      </c>
      <c r="O120" s="24">
        <v>22794</v>
      </c>
      <c r="P120" s="24">
        <v>317081</v>
      </c>
      <c r="Q120" s="24">
        <v>14547059</v>
      </c>
      <c r="R120" s="24">
        <v>5910461</v>
      </c>
      <c r="S120" s="24">
        <v>82459491</v>
      </c>
      <c r="T120" s="24">
        <v>57578826</v>
      </c>
      <c r="V120">
        <v>24058</v>
      </c>
      <c r="W120" s="26"/>
      <c r="X120" s="27"/>
      <c r="Y120" s="28"/>
      <c r="Z120" s="16"/>
      <c r="AA120" s="15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</row>
    <row r="121" spans="1:42" ht="12.75">
      <c r="A121">
        <v>38</v>
      </c>
      <c r="B121" t="s">
        <v>136</v>
      </c>
      <c r="C121" s="13">
        <v>7170</v>
      </c>
      <c r="D121" s="13">
        <v>2009</v>
      </c>
      <c r="E121" s="23">
        <v>15.9</v>
      </c>
      <c r="F121" s="24">
        <v>0</v>
      </c>
      <c r="G121" s="24">
        <v>1274034</v>
      </c>
      <c r="H121" s="24">
        <v>370510</v>
      </c>
      <c r="I121" s="24">
        <v>114</v>
      </c>
      <c r="J121" s="24">
        <v>7492671</v>
      </c>
      <c r="K121" s="24">
        <v>0</v>
      </c>
      <c r="L121" s="24">
        <v>9567</v>
      </c>
      <c r="M121" s="24">
        <v>97</v>
      </c>
      <c r="N121" s="24">
        <v>59629</v>
      </c>
      <c r="O121" s="24">
        <v>35369</v>
      </c>
      <c r="P121" s="24">
        <v>14027</v>
      </c>
      <c r="Q121" s="24">
        <v>9227964</v>
      </c>
      <c r="R121" s="24">
        <v>2610418</v>
      </c>
      <c r="S121" s="24">
        <v>23061262</v>
      </c>
      <c r="T121" s="24">
        <v>6483395</v>
      </c>
      <c r="V121">
        <v>13521</v>
      </c>
      <c r="W121" s="32"/>
      <c r="X121" s="27"/>
      <c r="Y121" s="28"/>
      <c r="Z121" s="16"/>
      <c r="AA121" s="15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</row>
    <row r="122" spans="1:42" ht="12.75">
      <c r="A122">
        <v>39</v>
      </c>
      <c r="B122" t="s">
        <v>95</v>
      </c>
      <c r="C122" s="13">
        <v>7170</v>
      </c>
      <c r="D122" s="13">
        <v>2009</v>
      </c>
      <c r="E122" s="18">
        <v>10.1</v>
      </c>
      <c r="F122" s="34">
        <v>0</v>
      </c>
      <c r="G122" s="34">
        <v>904417</v>
      </c>
      <c r="H122" s="34">
        <v>147508</v>
      </c>
      <c r="I122" s="34">
        <v>143989</v>
      </c>
      <c r="J122" s="34">
        <v>2388017</v>
      </c>
      <c r="K122" s="34">
        <v>0</v>
      </c>
      <c r="L122" s="34">
        <v>110793</v>
      </c>
      <c r="M122" s="34">
        <v>120455</v>
      </c>
      <c r="N122" s="34">
        <v>118557</v>
      </c>
      <c r="O122" s="34">
        <v>7166</v>
      </c>
      <c r="P122" s="34">
        <v>0</v>
      </c>
      <c r="Q122" s="34">
        <v>3940902</v>
      </c>
      <c r="R122" s="34">
        <v>1475418</v>
      </c>
      <c r="S122" s="34">
        <v>21571893</v>
      </c>
      <c r="T122" s="34">
        <v>14014316</v>
      </c>
      <c r="V122">
        <v>11618</v>
      </c>
      <c r="W122" s="26"/>
      <c r="X122" s="27"/>
      <c r="Y122" s="17"/>
      <c r="Z122" s="16"/>
      <c r="AA122" s="15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</row>
    <row r="123" spans="1:42" ht="12.75">
      <c r="A123">
        <v>43</v>
      </c>
      <c r="B123" t="s">
        <v>126</v>
      </c>
      <c r="C123" s="13">
        <v>7170</v>
      </c>
      <c r="D123" s="13">
        <v>2009</v>
      </c>
      <c r="E123" s="23">
        <v>5.29</v>
      </c>
      <c r="F123" s="24">
        <v>0</v>
      </c>
      <c r="G123" s="24">
        <v>419937</v>
      </c>
      <c r="H123" s="24">
        <v>145053</v>
      </c>
      <c r="I123" s="24">
        <v>113114</v>
      </c>
      <c r="J123" s="24">
        <v>819592</v>
      </c>
      <c r="K123" s="24">
        <v>0</v>
      </c>
      <c r="L123" s="24">
        <v>4701</v>
      </c>
      <c r="M123" s="24">
        <v>0</v>
      </c>
      <c r="N123" s="24">
        <v>21729</v>
      </c>
      <c r="O123" s="24">
        <v>5216</v>
      </c>
      <c r="P123" s="24">
        <v>18897</v>
      </c>
      <c r="Q123" s="24">
        <v>1510445</v>
      </c>
      <c r="R123" s="24">
        <v>716984</v>
      </c>
      <c r="S123" s="24">
        <v>8894122</v>
      </c>
      <c r="T123" s="24">
        <v>5411611</v>
      </c>
      <c r="V123">
        <v>4221</v>
      </c>
      <c r="W123" s="29"/>
      <c r="X123" s="27"/>
      <c r="Y123" s="28"/>
      <c r="Z123" s="16"/>
      <c r="AA123" s="18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</row>
    <row r="124" spans="1:42" ht="12.75">
      <c r="A124">
        <v>45</v>
      </c>
      <c r="B124" t="s">
        <v>80</v>
      </c>
      <c r="C124" s="13">
        <v>7170</v>
      </c>
      <c r="D124" s="13">
        <v>2009</v>
      </c>
      <c r="E124" s="23">
        <v>0.24</v>
      </c>
      <c r="F124" s="24">
        <v>0</v>
      </c>
      <c r="G124" s="24">
        <v>27775</v>
      </c>
      <c r="H124" s="24">
        <v>6128</v>
      </c>
      <c r="I124" s="24">
        <v>29446</v>
      </c>
      <c r="J124" s="24">
        <v>183224</v>
      </c>
      <c r="K124" s="24">
        <v>0</v>
      </c>
      <c r="L124" s="24">
        <v>0</v>
      </c>
      <c r="M124" s="24">
        <v>0</v>
      </c>
      <c r="N124" s="24">
        <v>467</v>
      </c>
      <c r="O124" s="24">
        <v>549</v>
      </c>
      <c r="P124" s="24">
        <v>0</v>
      </c>
      <c r="Q124" s="24">
        <v>247589</v>
      </c>
      <c r="R124" s="24">
        <v>91411</v>
      </c>
      <c r="S124" s="24">
        <v>692066</v>
      </c>
      <c r="T124" s="24">
        <v>296150</v>
      </c>
      <c r="V124">
        <v>1212</v>
      </c>
      <c r="W124" s="26"/>
      <c r="X124" s="27"/>
      <c r="Y124" s="28"/>
      <c r="Z124" s="16"/>
      <c r="AA124" s="15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</row>
    <row r="125" spans="1:42" ht="12.75">
      <c r="A125">
        <v>46</v>
      </c>
      <c r="B125" t="s">
        <v>111</v>
      </c>
      <c r="C125" s="13">
        <v>7170</v>
      </c>
      <c r="D125" s="13">
        <v>2009</v>
      </c>
      <c r="E125" s="18">
        <v>1.05</v>
      </c>
      <c r="F125" s="17">
        <v>0</v>
      </c>
      <c r="G125" s="17">
        <v>39313</v>
      </c>
      <c r="H125" s="17">
        <v>7698</v>
      </c>
      <c r="I125" s="17">
        <v>0</v>
      </c>
      <c r="J125" s="17">
        <v>204445</v>
      </c>
      <c r="K125" s="17">
        <v>0</v>
      </c>
      <c r="L125" s="17">
        <v>267153</v>
      </c>
      <c r="M125" s="17">
        <v>2130</v>
      </c>
      <c r="N125" s="17">
        <v>7219</v>
      </c>
      <c r="O125" s="17">
        <v>2960</v>
      </c>
      <c r="P125" s="17">
        <v>0</v>
      </c>
      <c r="Q125" s="17">
        <v>530918</v>
      </c>
      <c r="R125" s="17">
        <v>163928</v>
      </c>
      <c r="S125" s="17">
        <v>1057524</v>
      </c>
      <c r="T125" s="17">
        <v>478285</v>
      </c>
      <c r="U125" s="17"/>
      <c r="V125">
        <v>1940</v>
      </c>
      <c r="W125" s="26"/>
      <c r="X125" s="27"/>
      <c r="Y125" s="17"/>
      <c r="Z125" s="16"/>
      <c r="AA125" s="15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</row>
    <row r="126" spans="1:42" ht="12.75">
      <c r="A126">
        <v>50</v>
      </c>
      <c r="B126" t="s">
        <v>159</v>
      </c>
      <c r="C126" s="13">
        <v>7170</v>
      </c>
      <c r="D126" s="13">
        <v>2009</v>
      </c>
      <c r="E126" s="23">
        <v>20.26</v>
      </c>
      <c r="F126" s="24">
        <v>0</v>
      </c>
      <c r="G126" s="24">
        <v>1627039</v>
      </c>
      <c r="H126" s="24">
        <v>51096</v>
      </c>
      <c r="I126" s="24">
        <v>0</v>
      </c>
      <c r="J126" s="24">
        <v>10876802</v>
      </c>
      <c r="K126" s="24">
        <v>0</v>
      </c>
      <c r="L126" s="24">
        <v>2891</v>
      </c>
      <c r="M126" s="24">
        <v>0</v>
      </c>
      <c r="N126" s="24">
        <v>68897</v>
      </c>
      <c r="O126" s="24">
        <v>8753</v>
      </c>
      <c r="P126" s="24">
        <v>0</v>
      </c>
      <c r="Q126" s="24">
        <v>12635478</v>
      </c>
      <c r="R126" s="24">
        <v>7406492</v>
      </c>
      <c r="S126" s="24">
        <v>41740825</v>
      </c>
      <c r="T126" s="24">
        <v>8824929</v>
      </c>
      <c r="V126">
        <v>13198</v>
      </c>
      <c r="W126" s="29"/>
      <c r="X126" s="27"/>
      <c r="Y126" s="28"/>
      <c r="Z126" s="16"/>
      <c r="AA126" s="18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</row>
    <row r="127" spans="1:42" ht="12.75">
      <c r="A127">
        <v>54</v>
      </c>
      <c r="B127" t="s">
        <v>87</v>
      </c>
      <c r="C127" s="13">
        <v>7170</v>
      </c>
      <c r="D127" s="13">
        <v>2009</v>
      </c>
      <c r="E127" s="23">
        <v>2.96</v>
      </c>
      <c r="F127" s="24">
        <v>0</v>
      </c>
      <c r="G127" s="24">
        <v>178089</v>
      </c>
      <c r="H127" s="24">
        <v>54344</v>
      </c>
      <c r="I127" s="24">
        <v>11594</v>
      </c>
      <c r="J127" s="24">
        <v>442331</v>
      </c>
      <c r="K127" s="24">
        <v>0</v>
      </c>
      <c r="L127" s="24">
        <v>14624</v>
      </c>
      <c r="M127" s="24">
        <v>0</v>
      </c>
      <c r="N127" s="24">
        <v>38246</v>
      </c>
      <c r="O127" s="24">
        <v>2441</v>
      </c>
      <c r="P127" s="24">
        <v>0</v>
      </c>
      <c r="Q127" s="24">
        <v>741669</v>
      </c>
      <c r="R127" s="24">
        <v>154933</v>
      </c>
      <c r="S127" s="24">
        <v>1163019</v>
      </c>
      <c r="T127" s="24">
        <v>339060</v>
      </c>
      <c r="V127">
        <v>1817</v>
      </c>
      <c r="W127" s="30"/>
      <c r="X127" s="27"/>
      <c r="Y127" s="28"/>
      <c r="Z127" s="16"/>
      <c r="AA127" s="15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</row>
    <row r="128" spans="1:42" ht="12.75">
      <c r="A128">
        <v>56</v>
      </c>
      <c r="B128" t="s">
        <v>129</v>
      </c>
      <c r="C128" s="13">
        <v>7170</v>
      </c>
      <c r="D128" s="13">
        <v>2009</v>
      </c>
      <c r="E128" s="23">
        <v>0</v>
      </c>
      <c r="F128" s="24">
        <v>0</v>
      </c>
      <c r="G128" s="24">
        <v>0</v>
      </c>
      <c r="H128" s="24">
        <v>0</v>
      </c>
      <c r="I128" s="24">
        <v>36182</v>
      </c>
      <c r="J128" s="24">
        <v>403182</v>
      </c>
      <c r="K128" s="24">
        <v>74</v>
      </c>
      <c r="L128" s="24">
        <v>2892</v>
      </c>
      <c r="M128" s="24">
        <v>0</v>
      </c>
      <c r="N128" s="24">
        <v>3015</v>
      </c>
      <c r="O128" s="24">
        <v>540</v>
      </c>
      <c r="P128" s="24">
        <v>0</v>
      </c>
      <c r="Q128" s="24">
        <v>445885</v>
      </c>
      <c r="R128" s="24">
        <v>291893</v>
      </c>
      <c r="S128" s="24">
        <v>1197199</v>
      </c>
      <c r="T128" s="24">
        <v>587696</v>
      </c>
      <c r="V128">
        <v>1521</v>
      </c>
      <c r="W128" s="32"/>
      <c r="X128" s="27"/>
      <c r="Y128" s="28"/>
      <c r="Z128" s="16"/>
      <c r="AA128" s="15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</row>
    <row r="129" spans="1:42" ht="12.75">
      <c r="A129">
        <v>58</v>
      </c>
      <c r="B129" t="s">
        <v>130</v>
      </c>
      <c r="C129" s="13">
        <v>7170</v>
      </c>
      <c r="D129" s="13">
        <v>2009</v>
      </c>
      <c r="E129" s="23">
        <v>56.89</v>
      </c>
      <c r="F129" s="24">
        <v>0</v>
      </c>
      <c r="G129" s="24">
        <v>3716148</v>
      </c>
      <c r="H129" s="24">
        <v>983481</v>
      </c>
      <c r="I129" s="24">
        <v>0</v>
      </c>
      <c r="J129" s="24">
        <v>6170101</v>
      </c>
      <c r="K129" s="24">
        <v>3579</v>
      </c>
      <c r="L129" s="24">
        <v>433256</v>
      </c>
      <c r="M129" s="24">
        <v>6760</v>
      </c>
      <c r="N129" s="24">
        <v>295268</v>
      </c>
      <c r="O129" s="24">
        <v>34899</v>
      </c>
      <c r="P129" s="24">
        <v>0</v>
      </c>
      <c r="Q129" s="24">
        <v>11643492</v>
      </c>
      <c r="R129" s="24">
        <v>2787271</v>
      </c>
      <c r="S129" s="24">
        <v>35500394</v>
      </c>
      <c r="T129" s="24">
        <v>25413382</v>
      </c>
      <c r="V129">
        <v>33827</v>
      </c>
      <c r="W129" s="32"/>
      <c r="X129" s="27"/>
      <c r="Y129" s="28"/>
      <c r="Z129" s="16"/>
      <c r="AA129" s="18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</row>
    <row r="130" spans="1:42" ht="12.75">
      <c r="A130">
        <v>63</v>
      </c>
      <c r="B130" t="s">
        <v>90</v>
      </c>
      <c r="C130" s="13">
        <v>7170</v>
      </c>
      <c r="D130" s="13">
        <v>2009</v>
      </c>
      <c r="E130" s="23">
        <v>16.98</v>
      </c>
      <c r="F130" s="24">
        <v>0</v>
      </c>
      <c r="G130" s="24">
        <v>1181449</v>
      </c>
      <c r="H130" s="24">
        <v>423526</v>
      </c>
      <c r="I130" s="24">
        <v>0</v>
      </c>
      <c r="J130" s="24">
        <v>2997659</v>
      </c>
      <c r="K130" s="24">
        <v>0</v>
      </c>
      <c r="L130" s="24">
        <v>416016</v>
      </c>
      <c r="M130" s="24">
        <v>78354</v>
      </c>
      <c r="N130" s="24">
        <v>14966</v>
      </c>
      <c r="O130" s="24">
        <v>20307</v>
      </c>
      <c r="P130" s="24">
        <v>0</v>
      </c>
      <c r="Q130" s="24">
        <v>5132277</v>
      </c>
      <c r="R130" s="24">
        <v>2671286</v>
      </c>
      <c r="S130" s="24">
        <v>31235639</v>
      </c>
      <c r="T130" s="24">
        <v>20655828</v>
      </c>
      <c r="V130">
        <v>12132</v>
      </c>
      <c r="W130" s="29"/>
      <c r="X130" s="27"/>
      <c r="Y130" s="28"/>
      <c r="Z130" s="16"/>
      <c r="AA130" s="18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</row>
    <row r="131" spans="1:42" ht="12.75">
      <c r="A131">
        <v>78</v>
      </c>
      <c r="B131" t="s">
        <v>116</v>
      </c>
      <c r="C131" s="13">
        <v>7170</v>
      </c>
      <c r="D131" s="13">
        <v>2009</v>
      </c>
      <c r="E131" s="23">
        <v>9.9</v>
      </c>
      <c r="F131" s="24">
        <v>0</v>
      </c>
      <c r="G131" s="24">
        <v>850761</v>
      </c>
      <c r="H131" s="24">
        <v>223552</v>
      </c>
      <c r="I131" s="24">
        <v>0</v>
      </c>
      <c r="J131" s="24">
        <v>1231300</v>
      </c>
      <c r="K131" s="24">
        <v>0</v>
      </c>
      <c r="L131" s="24">
        <v>4630</v>
      </c>
      <c r="M131" s="24">
        <v>7070</v>
      </c>
      <c r="N131" s="24">
        <v>38538</v>
      </c>
      <c r="O131" s="24">
        <v>5476</v>
      </c>
      <c r="P131" s="24">
        <v>0</v>
      </c>
      <c r="Q131" s="24">
        <v>2361327</v>
      </c>
      <c r="R131" s="24">
        <v>874453</v>
      </c>
      <c r="S131" s="24">
        <v>7937571</v>
      </c>
      <c r="T131" s="24">
        <v>4515814</v>
      </c>
      <c r="V131">
        <v>6490</v>
      </c>
      <c r="W131" s="29"/>
      <c r="X131" s="27"/>
      <c r="Y131" s="28"/>
      <c r="Z131" s="16"/>
      <c r="AA131" s="15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</row>
    <row r="132" spans="1:42" ht="12.75">
      <c r="A132">
        <v>79</v>
      </c>
      <c r="B132" t="s">
        <v>106</v>
      </c>
      <c r="C132" s="13">
        <v>7170</v>
      </c>
      <c r="D132" s="13">
        <v>2009</v>
      </c>
      <c r="E132" s="23">
        <v>1.4</v>
      </c>
      <c r="F132" s="24">
        <v>0</v>
      </c>
      <c r="G132" s="24">
        <v>177469</v>
      </c>
      <c r="H132" s="24">
        <v>34812</v>
      </c>
      <c r="I132" s="24">
        <v>0</v>
      </c>
      <c r="J132" s="24">
        <v>1118168</v>
      </c>
      <c r="K132" s="24">
        <v>0</v>
      </c>
      <c r="L132" s="24">
        <v>22312</v>
      </c>
      <c r="M132" s="24">
        <v>0</v>
      </c>
      <c r="N132" s="24">
        <v>28183</v>
      </c>
      <c r="O132" s="24">
        <v>946</v>
      </c>
      <c r="P132" s="24">
        <v>0</v>
      </c>
      <c r="Q132" s="24">
        <v>1381890</v>
      </c>
      <c r="R132" s="24">
        <v>458022</v>
      </c>
      <c r="S132" s="24">
        <v>3972762</v>
      </c>
      <c r="T132" s="24">
        <v>1426382</v>
      </c>
      <c r="V132">
        <v>1549</v>
      </c>
      <c r="W132" s="26"/>
      <c r="X132" s="27"/>
      <c r="Y132" s="28"/>
      <c r="Z132" s="16"/>
      <c r="AA132" s="15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</row>
    <row r="133" spans="1:42" ht="12.75">
      <c r="A133">
        <v>80</v>
      </c>
      <c r="B133" t="s">
        <v>107</v>
      </c>
      <c r="C133" s="13">
        <v>7170</v>
      </c>
      <c r="D133" s="13">
        <v>2009</v>
      </c>
      <c r="E133" s="23">
        <v>0.03</v>
      </c>
      <c r="F133" s="24">
        <v>0</v>
      </c>
      <c r="G133" s="24">
        <v>2673</v>
      </c>
      <c r="H133" s="24">
        <v>700</v>
      </c>
      <c r="I133" s="24">
        <v>31417</v>
      </c>
      <c r="J133" s="24">
        <v>45999</v>
      </c>
      <c r="K133" s="24">
        <v>0</v>
      </c>
      <c r="L133" s="24">
        <v>57040</v>
      </c>
      <c r="M133" s="24">
        <v>0</v>
      </c>
      <c r="N133" s="24">
        <v>25141</v>
      </c>
      <c r="O133" s="24">
        <v>350</v>
      </c>
      <c r="P133" s="24">
        <v>4460</v>
      </c>
      <c r="Q133" s="24">
        <v>158860</v>
      </c>
      <c r="R133" s="24">
        <v>45598</v>
      </c>
      <c r="S133" s="24">
        <v>133907</v>
      </c>
      <c r="T133" s="24">
        <v>87699</v>
      </c>
      <c r="V133">
        <v>237</v>
      </c>
      <c r="W133" s="29"/>
      <c r="X133" s="27"/>
      <c r="Y133" s="28"/>
      <c r="Z133" s="16"/>
      <c r="AA133" s="15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</row>
    <row r="134" spans="1:42" ht="12.75">
      <c r="A134">
        <v>81</v>
      </c>
      <c r="B134" t="s">
        <v>89</v>
      </c>
      <c r="C134" s="13">
        <v>7170</v>
      </c>
      <c r="D134" s="13">
        <v>2009</v>
      </c>
      <c r="E134" s="23">
        <v>62.29</v>
      </c>
      <c r="F134" s="24">
        <v>0</v>
      </c>
      <c r="G134" s="24">
        <v>4992173</v>
      </c>
      <c r="H134" s="24">
        <v>1164312</v>
      </c>
      <c r="I134" s="24">
        <v>3000</v>
      </c>
      <c r="J134" s="24">
        <v>9445028</v>
      </c>
      <c r="K134" s="24">
        <v>20478</v>
      </c>
      <c r="L134" s="24">
        <v>112861</v>
      </c>
      <c r="M134" s="24">
        <v>50493</v>
      </c>
      <c r="N134" s="24">
        <v>408857</v>
      </c>
      <c r="O134" s="24">
        <v>36389</v>
      </c>
      <c r="P134" s="24">
        <v>5989</v>
      </c>
      <c r="Q134" s="24">
        <v>16227602</v>
      </c>
      <c r="R134" s="24">
        <v>7657731</v>
      </c>
      <c r="S134" s="24">
        <v>100703480</v>
      </c>
      <c r="T134" s="24">
        <v>77414933</v>
      </c>
      <c r="V134">
        <v>21554</v>
      </c>
      <c r="W134" s="26"/>
      <c r="X134" s="27"/>
      <c r="Y134" s="28"/>
      <c r="Z134" s="16"/>
      <c r="AA134" s="15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</row>
    <row r="135" spans="1:42" ht="12.75">
      <c r="A135">
        <v>82</v>
      </c>
      <c r="B135" t="s">
        <v>88</v>
      </c>
      <c r="C135" s="13">
        <v>7170</v>
      </c>
      <c r="D135" s="13">
        <v>2009</v>
      </c>
      <c r="E135" s="18">
        <v>0</v>
      </c>
      <c r="F135" s="17">
        <v>0</v>
      </c>
      <c r="G135" s="17">
        <v>0</v>
      </c>
      <c r="H135" s="17">
        <v>0</v>
      </c>
      <c r="I135" s="17">
        <v>0</v>
      </c>
      <c r="J135" s="17">
        <v>191247</v>
      </c>
      <c r="K135" s="17">
        <v>0</v>
      </c>
      <c r="L135" s="17">
        <v>0</v>
      </c>
      <c r="M135" s="17">
        <v>0</v>
      </c>
      <c r="N135" s="17">
        <v>230</v>
      </c>
      <c r="O135" s="17">
        <v>0</v>
      </c>
      <c r="P135" s="17">
        <v>0</v>
      </c>
      <c r="Q135" s="17">
        <v>191477</v>
      </c>
      <c r="R135" s="17">
        <v>83447</v>
      </c>
      <c r="S135" s="17">
        <v>626496</v>
      </c>
      <c r="T135" s="17">
        <v>0</v>
      </c>
      <c r="V135">
        <v>509</v>
      </c>
      <c r="W135" s="26"/>
      <c r="X135" s="27"/>
      <c r="Y135" s="17"/>
      <c r="Z135" s="16"/>
      <c r="AA135" s="15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</row>
    <row r="136" spans="1:42" ht="12.75">
      <c r="A136">
        <v>84</v>
      </c>
      <c r="B136" t="s">
        <v>156</v>
      </c>
      <c r="C136" s="13">
        <v>7170</v>
      </c>
      <c r="D136" s="13">
        <v>2009</v>
      </c>
      <c r="E136" s="23">
        <v>86.61</v>
      </c>
      <c r="F136" s="24">
        <v>0</v>
      </c>
      <c r="G136" s="24">
        <v>7235485</v>
      </c>
      <c r="H136" s="24">
        <v>2130359</v>
      </c>
      <c r="I136" s="24">
        <v>16055</v>
      </c>
      <c r="J136" s="24">
        <v>16268905</v>
      </c>
      <c r="K136" s="24">
        <v>1046</v>
      </c>
      <c r="L136" s="24">
        <v>66486</v>
      </c>
      <c r="M136" s="24">
        <v>543892</v>
      </c>
      <c r="N136" s="24">
        <v>201855</v>
      </c>
      <c r="O136" s="24">
        <v>23849</v>
      </c>
      <c r="P136" s="24">
        <v>636037</v>
      </c>
      <c r="Q136" s="24">
        <v>25851895</v>
      </c>
      <c r="R136" s="24">
        <v>10877098</v>
      </c>
      <c r="S136" s="24">
        <v>161986872</v>
      </c>
      <c r="T136" s="24">
        <v>126492866</v>
      </c>
      <c r="V136">
        <v>52314</v>
      </c>
      <c r="W136" s="30"/>
      <c r="X136" s="27"/>
      <c r="Y136" s="28"/>
      <c r="Z136" s="16"/>
      <c r="AA136" s="18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</row>
    <row r="137" spans="1:42" ht="12.75">
      <c r="A137">
        <v>85</v>
      </c>
      <c r="B137" t="s">
        <v>137</v>
      </c>
      <c r="C137" s="13">
        <v>7170</v>
      </c>
      <c r="D137" s="13">
        <v>2009</v>
      </c>
      <c r="E137" s="23">
        <v>6.26</v>
      </c>
      <c r="F137" s="24">
        <v>0</v>
      </c>
      <c r="G137" s="24">
        <v>619091</v>
      </c>
      <c r="H137" s="24">
        <v>168466</v>
      </c>
      <c r="I137" s="24">
        <v>10033</v>
      </c>
      <c r="J137" s="24">
        <v>1806420</v>
      </c>
      <c r="K137" s="24">
        <v>0</v>
      </c>
      <c r="L137" s="24">
        <v>16753</v>
      </c>
      <c r="M137" s="24">
        <v>157981</v>
      </c>
      <c r="N137" s="24">
        <v>12069</v>
      </c>
      <c r="O137" s="24">
        <v>25710</v>
      </c>
      <c r="P137" s="24">
        <v>42373</v>
      </c>
      <c r="Q137" s="24">
        <v>2774150</v>
      </c>
      <c r="R137" s="24">
        <v>837945</v>
      </c>
      <c r="S137" s="24">
        <v>6399901</v>
      </c>
      <c r="T137" s="24">
        <v>2147278</v>
      </c>
      <c r="V137">
        <v>4690</v>
      </c>
      <c r="W137" s="30"/>
      <c r="X137" s="27"/>
      <c r="Y137" s="28"/>
      <c r="Z137" s="16"/>
      <c r="AA137" s="18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</row>
    <row r="138" spans="1:42" ht="12.75">
      <c r="A138">
        <v>96</v>
      </c>
      <c r="B138" t="s">
        <v>117</v>
      </c>
      <c r="C138" s="13">
        <v>7170</v>
      </c>
      <c r="D138" s="13">
        <v>2009</v>
      </c>
      <c r="E138" s="23">
        <v>2.96</v>
      </c>
      <c r="F138" s="24">
        <v>0</v>
      </c>
      <c r="G138" s="24">
        <v>274360</v>
      </c>
      <c r="H138" s="24">
        <v>62015</v>
      </c>
      <c r="I138" s="24">
        <v>0</v>
      </c>
      <c r="J138" s="24">
        <v>192996</v>
      </c>
      <c r="K138" s="24">
        <v>0</v>
      </c>
      <c r="L138" s="24">
        <v>7195</v>
      </c>
      <c r="M138" s="24">
        <v>0</v>
      </c>
      <c r="N138" s="24">
        <v>3424</v>
      </c>
      <c r="O138" s="24">
        <v>8844</v>
      </c>
      <c r="P138" s="24">
        <v>0</v>
      </c>
      <c r="Q138" s="24">
        <v>548834</v>
      </c>
      <c r="R138" s="24">
        <v>226080</v>
      </c>
      <c r="S138" s="24">
        <v>2428726</v>
      </c>
      <c r="T138" s="24">
        <v>1270814</v>
      </c>
      <c r="V138">
        <v>1369</v>
      </c>
      <c r="W138" s="30"/>
      <c r="X138" s="27"/>
      <c r="Y138" s="28"/>
      <c r="Z138" s="16"/>
      <c r="AA138" s="15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</row>
    <row r="139" spans="1:42" ht="12.75">
      <c r="A139">
        <v>102</v>
      </c>
      <c r="B139" t="s">
        <v>166</v>
      </c>
      <c r="C139" s="13">
        <v>7170</v>
      </c>
      <c r="D139" s="13">
        <v>2009</v>
      </c>
      <c r="E139" s="23">
        <v>17.44</v>
      </c>
      <c r="F139" s="24">
        <v>0</v>
      </c>
      <c r="G139" s="24">
        <v>1442410</v>
      </c>
      <c r="H139" s="24">
        <v>378651</v>
      </c>
      <c r="I139" s="24">
        <v>0</v>
      </c>
      <c r="J139" s="24">
        <v>1312993</v>
      </c>
      <c r="K139" s="24">
        <v>0</v>
      </c>
      <c r="L139" s="24">
        <v>6362</v>
      </c>
      <c r="M139" s="24">
        <v>0</v>
      </c>
      <c r="N139" s="24">
        <v>37908</v>
      </c>
      <c r="O139" s="24">
        <v>8910</v>
      </c>
      <c r="P139" s="24">
        <v>0</v>
      </c>
      <c r="Q139" s="24">
        <v>3187234</v>
      </c>
      <c r="R139" s="24">
        <v>1196087</v>
      </c>
      <c r="S139" s="24">
        <v>24322154</v>
      </c>
      <c r="T139" s="24">
        <v>20516817</v>
      </c>
      <c r="V139">
        <v>12871</v>
      </c>
      <c r="W139" s="26"/>
      <c r="X139" s="31"/>
      <c r="Y139" s="28"/>
      <c r="Z139" s="16"/>
      <c r="AA139" s="18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</row>
    <row r="140" spans="1:42" ht="12.75">
      <c r="A140">
        <v>104</v>
      </c>
      <c r="B140" t="s">
        <v>122</v>
      </c>
      <c r="C140" s="13">
        <v>7170</v>
      </c>
      <c r="D140" s="13">
        <v>2009</v>
      </c>
      <c r="E140" s="23">
        <v>6.56</v>
      </c>
      <c r="F140" s="24">
        <v>0</v>
      </c>
      <c r="G140" s="24">
        <v>530764</v>
      </c>
      <c r="H140" s="24">
        <v>137401</v>
      </c>
      <c r="I140" s="24">
        <v>0</v>
      </c>
      <c r="J140" s="24">
        <v>987497</v>
      </c>
      <c r="K140" s="24">
        <v>0</v>
      </c>
      <c r="L140" s="24">
        <v>19105</v>
      </c>
      <c r="M140" s="24">
        <v>186926</v>
      </c>
      <c r="N140" s="24">
        <v>10433</v>
      </c>
      <c r="O140" s="24">
        <v>4726</v>
      </c>
      <c r="P140" s="24">
        <v>0</v>
      </c>
      <c r="Q140" s="24">
        <v>1876852</v>
      </c>
      <c r="R140" s="24">
        <v>750250</v>
      </c>
      <c r="S140" s="24">
        <v>5731789</v>
      </c>
      <c r="T140" s="24">
        <v>3744668</v>
      </c>
      <c r="V140">
        <v>5972</v>
      </c>
      <c r="W140" s="26"/>
      <c r="X140" s="27"/>
      <c r="Y140" s="28"/>
      <c r="Z140" s="16"/>
      <c r="AA140" s="15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</row>
    <row r="141" spans="1:42" ht="12.75">
      <c r="A141">
        <v>106</v>
      </c>
      <c r="B141" t="s">
        <v>78</v>
      </c>
      <c r="C141" s="13">
        <v>7170</v>
      </c>
      <c r="D141" s="13">
        <v>2009</v>
      </c>
      <c r="E141" s="23">
        <v>7.02</v>
      </c>
      <c r="F141" s="24">
        <v>0</v>
      </c>
      <c r="G141" s="24">
        <v>577681</v>
      </c>
      <c r="H141" s="24">
        <v>123447</v>
      </c>
      <c r="I141" s="24">
        <v>0</v>
      </c>
      <c r="J141" s="24">
        <v>629682</v>
      </c>
      <c r="K141" s="24">
        <v>0</v>
      </c>
      <c r="L141" s="24">
        <v>12367</v>
      </c>
      <c r="M141" s="24">
        <v>700</v>
      </c>
      <c r="N141" s="24">
        <v>10017</v>
      </c>
      <c r="O141" s="24">
        <v>15793</v>
      </c>
      <c r="P141" s="24">
        <v>0</v>
      </c>
      <c r="Q141" s="24">
        <v>1369687</v>
      </c>
      <c r="R141" s="24">
        <v>484299</v>
      </c>
      <c r="S141" s="24">
        <v>3200349</v>
      </c>
      <c r="T141" s="24">
        <v>2116997</v>
      </c>
      <c r="V141">
        <v>4607</v>
      </c>
      <c r="W141" s="26"/>
      <c r="X141" s="27"/>
      <c r="Y141" s="28"/>
      <c r="Z141" s="16"/>
      <c r="AA141" s="15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</row>
    <row r="142" spans="1:42" ht="12.75">
      <c r="A142">
        <v>107</v>
      </c>
      <c r="B142" t="s">
        <v>105</v>
      </c>
      <c r="C142" s="13">
        <v>7170</v>
      </c>
      <c r="D142" s="13">
        <v>2009</v>
      </c>
      <c r="E142" s="23">
        <v>0.63</v>
      </c>
      <c r="F142" s="24">
        <v>0</v>
      </c>
      <c r="G142" s="24">
        <v>79882</v>
      </c>
      <c r="H142" s="24">
        <v>18088</v>
      </c>
      <c r="I142" s="24">
        <v>0</v>
      </c>
      <c r="J142" s="24">
        <v>214819</v>
      </c>
      <c r="K142" s="24">
        <v>0</v>
      </c>
      <c r="L142" s="24">
        <v>-254</v>
      </c>
      <c r="M142" s="24">
        <v>0</v>
      </c>
      <c r="N142" s="24">
        <v>1500</v>
      </c>
      <c r="O142" s="24">
        <v>2046</v>
      </c>
      <c r="P142" s="24">
        <v>0</v>
      </c>
      <c r="Q142" s="24">
        <v>316081</v>
      </c>
      <c r="R142" s="24">
        <v>133664</v>
      </c>
      <c r="S142" s="24">
        <v>1484316</v>
      </c>
      <c r="T142" s="24">
        <v>941558</v>
      </c>
      <c r="V142">
        <v>2016</v>
      </c>
      <c r="W142" s="26"/>
      <c r="X142" s="27"/>
      <c r="Y142" s="28"/>
      <c r="Z142" s="16"/>
      <c r="AA142" s="18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</row>
    <row r="143" spans="1:42" ht="12.75">
      <c r="A143"/>
      <c r="B143"/>
      <c r="C143" s="13"/>
      <c r="D143" s="13"/>
      <c r="E143" s="23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V143"/>
      <c r="W143" s="26"/>
      <c r="X143" s="27"/>
      <c r="Y143" s="28"/>
      <c r="Z143" s="16"/>
      <c r="AA143" s="18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</row>
    <row r="144" spans="1:42" ht="12.75">
      <c r="A144">
        <v>111</v>
      </c>
      <c r="B144" t="s">
        <v>84</v>
      </c>
      <c r="C144" s="13">
        <v>7170</v>
      </c>
      <c r="D144" s="13">
        <v>2009</v>
      </c>
      <c r="E144" s="23">
        <v>0.04</v>
      </c>
      <c r="F144" s="24">
        <v>0</v>
      </c>
      <c r="G144" s="24">
        <v>5521</v>
      </c>
      <c r="H144" s="24">
        <v>1046</v>
      </c>
      <c r="I144" s="24">
        <v>0</v>
      </c>
      <c r="J144" s="24">
        <v>75952</v>
      </c>
      <c r="K144" s="24">
        <v>0</v>
      </c>
      <c r="L144" s="24">
        <v>0</v>
      </c>
      <c r="M144" s="24">
        <v>1790</v>
      </c>
      <c r="N144" s="24">
        <v>288</v>
      </c>
      <c r="O144" s="24">
        <v>0</v>
      </c>
      <c r="P144" s="24">
        <v>0</v>
      </c>
      <c r="Q144" s="24">
        <v>84597</v>
      </c>
      <c r="R144" s="24">
        <v>47531</v>
      </c>
      <c r="S144" s="24">
        <v>389340</v>
      </c>
      <c r="T144" s="24">
        <v>151238</v>
      </c>
      <c r="V144">
        <v>588</v>
      </c>
      <c r="W144" s="29"/>
      <c r="X144" s="31"/>
      <c r="Y144" s="28"/>
      <c r="Z144" s="16"/>
      <c r="AA144" s="15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</row>
    <row r="145" spans="1:42" ht="12.75">
      <c r="A145">
        <v>125</v>
      </c>
      <c r="B145" t="s">
        <v>108</v>
      </c>
      <c r="C145" s="13">
        <v>7170</v>
      </c>
      <c r="D145" s="13">
        <v>2009</v>
      </c>
      <c r="E145" s="23">
        <v>0.59</v>
      </c>
      <c r="F145" s="24">
        <v>0</v>
      </c>
      <c r="G145" s="24">
        <v>54924</v>
      </c>
      <c r="H145" s="24">
        <v>13552</v>
      </c>
      <c r="I145" s="24">
        <v>0</v>
      </c>
      <c r="J145" s="24">
        <v>181310</v>
      </c>
      <c r="K145" s="24">
        <v>0</v>
      </c>
      <c r="L145" s="24">
        <v>149983</v>
      </c>
      <c r="M145" s="24">
        <v>0</v>
      </c>
      <c r="N145" s="24">
        <v>5162</v>
      </c>
      <c r="O145" s="24">
        <v>540</v>
      </c>
      <c r="P145" s="24">
        <v>5007</v>
      </c>
      <c r="Q145" s="24">
        <v>400464</v>
      </c>
      <c r="R145" s="24">
        <v>209837</v>
      </c>
      <c r="S145" s="24">
        <v>1102170</v>
      </c>
      <c r="T145" s="24">
        <v>629274</v>
      </c>
      <c r="V145">
        <v>1895</v>
      </c>
      <c r="W145" s="29"/>
      <c r="X145" s="31"/>
      <c r="Y145" s="28"/>
      <c r="Z145" s="16"/>
      <c r="AA145" s="15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</row>
    <row r="146" spans="1:42" ht="12.75">
      <c r="A146">
        <v>126</v>
      </c>
      <c r="B146" t="s">
        <v>138</v>
      </c>
      <c r="C146" s="13">
        <v>7170</v>
      </c>
      <c r="D146" s="13">
        <v>2009</v>
      </c>
      <c r="E146" s="23">
        <v>34.73</v>
      </c>
      <c r="F146" s="24">
        <v>0</v>
      </c>
      <c r="G146" s="24">
        <v>2857469</v>
      </c>
      <c r="H146" s="24">
        <v>900034</v>
      </c>
      <c r="I146" s="24">
        <v>36728</v>
      </c>
      <c r="J146" s="24">
        <v>8494276</v>
      </c>
      <c r="K146" s="24">
        <v>3006</v>
      </c>
      <c r="L146" s="24">
        <v>55546</v>
      </c>
      <c r="M146" s="24">
        <v>60153</v>
      </c>
      <c r="N146" s="24">
        <v>125309</v>
      </c>
      <c r="O146" s="24">
        <v>24655</v>
      </c>
      <c r="P146" s="24">
        <v>3868661</v>
      </c>
      <c r="Q146" s="24">
        <v>8688515</v>
      </c>
      <c r="R146" s="24">
        <v>3840289</v>
      </c>
      <c r="S146" s="24">
        <v>57178921</v>
      </c>
      <c r="T146" s="24">
        <v>28963800</v>
      </c>
      <c r="V146">
        <v>21534</v>
      </c>
      <c r="W146" s="26"/>
      <c r="X146" s="27"/>
      <c r="Y146" s="28"/>
      <c r="Z146" s="16"/>
      <c r="AA146" s="15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</row>
    <row r="147" spans="1:42" ht="12.75">
      <c r="A147">
        <v>128</v>
      </c>
      <c r="B147" t="s">
        <v>139</v>
      </c>
      <c r="C147" s="13">
        <v>7170</v>
      </c>
      <c r="D147" s="13">
        <v>2009</v>
      </c>
      <c r="E147" s="23">
        <v>135.74</v>
      </c>
      <c r="F147" s="24">
        <v>0</v>
      </c>
      <c r="G147" s="24">
        <v>13532667</v>
      </c>
      <c r="H147" s="24">
        <v>3757477</v>
      </c>
      <c r="I147" s="24">
        <v>0</v>
      </c>
      <c r="J147" s="24">
        <v>40419742</v>
      </c>
      <c r="K147" s="24">
        <v>3087</v>
      </c>
      <c r="L147" s="24">
        <v>994488</v>
      </c>
      <c r="M147" s="24">
        <v>779968</v>
      </c>
      <c r="N147" s="24">
        <v>413680</v>
      </c>
      <c r="O147" s="24">
        <v>81851</v>
      </c>
      <c r="P147" s="24">
        <v>5329639</v>
      </c>
      <c r="Q147" s="24">
        <v>54653321</v>
      </c>
      <c r="R147" s="24">
        <v>23522879</v>
      </c>
      <c r="S147" s="24">
        <v>160589292</v>
      </c>
      <c r="T147" s="24">
        <v>108853835</v>
      </c>
      <c r="V147">
        <v>48950</v>
      </c>
      <c r="W147" s="26"/>
      <c r="X147" s="27"/>
      <c r="Y147" s="28"/>
      <c r="Z147" s="16"/>
      <c r="AA147" s="15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</row>
    <row r="148" spans="1:42" ht="12.75">
      <c r="A148">
        <v>129</v>
      </c>
      <c r="B148" t="s">
        <v>160</v>
      </c>
      <c r="C148" s="13">
        <v>7170</v>
      </c>
      <c r="D148" s="13">
        <v>2009</v>
      </c>
      <c r="E148" s="23">
        <v>0.21</v>
      </c>
      <c r="F148" s="24">
        <v>0</v>
      </c>
      <c r="G148" s="24">
        <v>6462</v>
      </c>
      <c r="H148" s="24">
        <v>1438</v>
      </c>
      <c r="I148" s="24">
        <v>2599</v>
      </c>
      <c r="J148" s="24">
        <v>127086</v>
      </c>
      <c r="K148" s="24">
        <v>0</v>
      </c>
      <c r="L148" s="24">
        <v>99021</v>
      </c>
      <c r="M148" s="24">
        <v>29805</v>
      </c>
      <c r="N148" s="24">
        <v>1388</v>
      </c>
      <c r="O148" s="24">
        <v>8799</v>
      </c>
      <c r="P148" s="24">
        <v>0</v>
      </c>
      <c r="Q148" s="24">
        <v>276598</v>
      </c>
      <c r="R148" s="24">
        <v>130642</v>
      </c>
      <c r="S148" s="24">
        <v>796989</v>
      </c>
      <c r="T148" s="24">
        <v>404030</v>
      </c>
      <c r="V148">
        <v>591</v>
      </c>
      <c r="W148" s="26"/>
      <c r="X148" s="27"/>
      <c r="Y148" s="28"/>
      <c r="Z148" s="16"/>
      <c r="AA148" s="18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</row>
    <row r="149" spans="1:42" ht="12.75">
      <c r="A149">
        <v>130</v>
      </c>
      <c r="B149" t="s">
        <v>140</v>
      </c>
      <c r="C149" s="13">
        <v>7170</v>
      </c>
      <c r="D149" s="13">
        <v>2009</v>
      </c>
      <c r="E149" s="23">
        <v>30.73</v>
      </c>
      <c r="F149" s="24">
        <v>0</v>
      </c>
      <c r="G149" s="24">
        <v>2694243</v>
      </c>
      <c r="H149" s="24">
        <v>727445</v>
      </c>
      <c r="I149" s="24">
        <v>0</v>
      </c>
      <c r="J149" s="24">
        <v>8552277</v>
      </c>
      <c r="K149" s="24">
        <v>994</v>
      </c>
      <c r="L149" s="24">
        <v>25864</v>
      </c>
      <c r="M149" s="24">
        <v>566147</v>
      </c>
      <c r="N149" s="24">
        <v>125892</v>
      </c>
      <c r="O149" s="24">
        <v>19437</v>
      </c>
      <c r="P149" s="24">
        <v>0</v>
      </c>
      <c r="Q149" s="24">
        <v>12712299</v>
      </c>
      <c r="R149" s="24">
        <v>3636636</v>
      </c>
      <c r="S149" s="24">
        <v>46889321</v>
      </c>
      <c r="T149" s="24">
        <v>32466594</v>
      </c>
      <c r="V149">
        <v>24107</v>
      </c>
      <c r="W149" s="26"/>
      <c r="X149" s="27"/>
      <c r="Y149" s="28"/>
      <c r="Z149" s="16"/>
      <c r="AA149" s="15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</row>
    <row r="150" spans="1:42" ht="12.75">
      <c r="A150">
        <v>131</v>
      </c>
      <c r="B150" t="s">
        <v>109</v>
      </c>
      <c r="C150" s="13">
        <v>7170</v>
      </c>
      <c r="D150" s="13">
        <v>2009</v>
      </c>
      <c r="E150" s="23">
        <v>47.98</v>
      </c>
      <c r="F150" s="24">
        <v>0</v>
      </c>
      <c r="G150" s="24">
        <v>3928345</v>
      </c>
      <c r="H150" s="24">
        <v>919708</v>
      </c>
      <c r="I150" s="24">
        <v>94857</v>
      </c>
      <c r="J150" s="24">
        <v>10378518</v>
      </c>
      <c r="K150" s="24">
        <v>327</v>
      </c>
      <c r="L150" s="24">
        <v>119950</v>
      </c>
      <c r="M150" s="24">
        <v>38030</v>
      </c>
      <c r="N150" s="24">
        <v>610052</v>
      </c>
      <c r="O150" s="24">
        <v>13074</v>
      </c>
      <c r="P150" s="24">
        <v>2647882</v>
      </c>
      <c r="Q150" s="24">
        <v>13454979</v>
      </c>
      <c r="R150" s="24">
        <v>3391072</v>
      </c>
      <c r="S150" s="24">
        <v>37868077</v>
      </c>
      <c r="T150" s="24">
        <v>27903589</v>
      </c>
      <c r="V150">
        <v>40193</v>
      </c>
      <c r="W150" s="26"/>
      <c r="X150" s="27"/>
      <c r="Y150" s="28"/>
      <c r="Z150" s="16"/>
      <c r="AA150" s="15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</row>
    <row r="151" spans="1:42" ht="12.75">
      <c r="A151">
        <v>132</v>
      </c>
      <c r="B151" t="s">
        <v>114</v>
      </c>
      <c r="C151" s="13">
        <v>7170</v>
      </c>
      <c r="D151" s="13">
        <v>2009</v>
      </c>
      <c r="E151" s="23">
        <v>29.06</v>
      </c>
      <c r="F151" s="24">
        <v>0</v>
      </c>
      <c r="G151" s="24">
        <v>2344391</v>
      </c>
      <c r="H151" s="24">
        <v>496337</v>
      </c>
      <c r="I151" s="24">
        <v>0</v>
      </c>
      <c r="J151" s="24">
        <v>6190319</v>
      </c>
      <c r="K151" s="24">
        <v>7976</v>
      </c>
      <c r="L151" s="24">
        <v>304009</v>
      </c>
      <c r="M151" s="24">
        <v>372465</v>
      </c>
      <c r="N151" s="24">
        <v>74613</v>
      </c>
      <c r="O151" s="24">
        <v>105283</v>
      </c>
      <c r="P151" s="24">
        <v>1333118</v>
      </c>
      <c r="Q151" s="24">
        <v>8562275</v>
      </c>
      <c r="R151" s="24">
        <v>3352842</v>
      </c>
      <c r="S151" s="24">
        <v>66398246</v>
      </c>
      <c r="T151" s="24">
        <v>38953622</v>
      </c>
      <c r="V151">
        <v>12684</v>
      </c>
      <c r="W151" s="29"/>
      <c r="X151" s="27"/>
      <c r="Y151" s="28"/>
      <c r="Z151" s="16"/>
      <c r="AA151" s="15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</row>
    <row r="152" spans="1:42" ht="12.75">
      <c r="A152">
        <v>134</v>
      </c>
      <c r="B152" t="s">
        <v>94</v>
      </c>
      <c r="C152" s="13">
        <v>7170</v>
      </c>
      <c r="D152" s="13">
        <v>2009</v>
      </c>
      <c r="E152" s="23">
        <v>8.66</v>
      </c>
      <c r="F152" s="24">
        <v>0</v>
      </c>
      <c r="G152" s="24">
        <v>662741</v>
      </c>
      <c r="H152" s="24">
        <v>119381</v>
      </c>
      <c r="I152" s="24">
        <v>0</v>
      </c>
      <c r="J152" s="24">
        <v>3676820</v>
      </c>
      <c r="K152" s="24">
        <v>300</v>
      </c>
      <c r="L152" s="24">
        <v>76706</v>
      </c>
      <c r="M152" s="24">
        <v>7623</v>
      </c>
      <c r="N152" s="24">
        <v>17963</v>
      </c>
      <c r="O152" s="24">
        <v>6700</v>
      </c>
      <c r="P152" s="24">
        <v>18562</v>
      </c>
      <c r="Q152" s="24">
        <v>4549672</v>
      </c>
      <c r="R152" s="24">
        <v>1399340</v>
      </c>
      <c r="S152" s="24">
        <v>15239932</v>
      </c>
      <c r="T152" s="24">
        <v>5507350</v>
      </c>
      <c r="V152">
        <v>8079</v>
      </c>
      <c r="W152" s="26"/>
      <c r="X152" s="27"/>
      <c r="Y152" s="28"/>
      <c r="Z152" s="16"/>
      <c r="AA152" s="15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</row>
    <row r="153" spans="1:42" ht="12.75">
      <c r="A153">
        <v>137</v>
      </c>
      <c r="B153" t="s">
        <v>99</v>
      </c>
      <c r="C153" s="13">
        <v>7170</v>
      </c>
      <c r="D153" s="13">
        <v>2009</v>
      </c>
      <c r="E153" s="23">
        <v>1.7</v>
      </c>
      <c r="F153" s="24">
        <v>0</v>
      </c>
      <c r="G153" s="24">
        <v>140546</v>
      </c>
      <c r="H153" s="24">
        <v>24791</v>
      </c>
      <c r="I153" s="24">
        <v>53349</v>
      </c>
      <c r="J153" s="24">
        <v>251736</v>
      </c>
      <c r="K153" s="24">
        <v>76</v>
      </c>
      <c r="L153" s="24">
        <v>13528</v>
      </c>
      <c r="M153" s="24">
        <v>437</v>
      </c>
      <c r="N153" s="24">
        <v>12501</v>
      </c>
      <c r="O153" s="24">
        <v>4577</v>
      </c>
      <c r="P153" s="24">
        <v>30219</v>
      </c>
      <c r="Q153" s="24">
        <v>471322</v>
      </c>
      <c r="R153" s="24">
        <v>112512</v>
      </c>
      <c r="S153" s="24">
        <v>1363230</v>
      </c>
      <c r="T153" s="24">
        <v>910574</v>
      </c>
      <c r="V153">
        <v>1252</v>
      </c>
      <c r="W153" s="30"/>
      <c r="X153" s="27"/>
      <c r="Y153" s="28"/>
      <c r="Z153" s="16"/>
      <c r="AA153" s="15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</row>
    <row r="154" spans="1:42" ht="12.75">
      <c r="A154">
        <v>138</v>
      </c>
      <c r="B154" t="s">
        <v>169</v>
      </c>
      <c r="C154" s="13">
        <v>7170</v>
      </c>
      <c r="D154" s="13">
        <v>2009</v>
      </c>
      <c r="E154" s="23">
        <v>23.26</v>
      </c>
      <c r="F154" s="24">
        <v>0</v>
      </c>
      <c r="G154" s="24">
        <v>1836289</v>
      </c>
      <c r="H154" s="24">
        <v>412198</v>
      </c>
      <c r="I154" s="24">
        <v>0</v>
      </c>
      <c r="J154" s="24">
        <v>4677601</v>
      </c>
      <c r="K154" s="24">
        <v>0</v>
      </c>
      <c r="L154" s="24">
        <v>148773</v>
      </c>
      <c r="M154" s="24">
        <v>31247</v>
      </c>
      <c r="N154" s="24">
        <v>62931</v>
      </c>
      <c r="O154" s="24">
        <v>19916</v>
      </c>
      <c r="P154" s="24">
        <v>1749</v>
      </c>
      <c r="Q154" s="24">
        <v>7187206</v>
      </c>
      <c r="R154" s="24">
        <v>2571369</v>
      </c>
      <c r="S154" s="24">
        <v>27258697</v>
      </c>
      <c r="T154" s="24">
        <v>17453479</v>
      </c>
      <c r="V154">
        <v>15975</v>
      </c>
      <c r="W154" s="26"/>
      <c r="X154" s="27"/>
      <c r="Y154" s="28"/>
      <c r="Z154" s="16"/>
      <c r="AA154" s="15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</row>
    <row r="155" spans="1:42" ht="12.75">
      <c r="A155">
        <v>139</v>
      </c>
      <c r="B155" t="s">
        <v>154</v>
      </c>
      <c r="C155" s="13">
        <v>7170</v>
      </c>
      <c r="D155" s="13">
        <v>2009</v>
      </c>
      <c r="E155" s="23">
        <v>26.84</v>
      </c>
      <c r="F155" s="24">
        <v>0</v>
      </c>
      <c r="G155" s="24">
        <v>2420538</v>
      </c>
      <c r="H155" s="24">
        <v>602122</v>
      </c>
      <c r="I155" s="24">
        <v>346</v>
      </c>
      <c r="J155" s="24">
        <v>3972112</v>
      </c>
      <c r="K155" s="24">
        <v>410</v>
      </c>
      <c r="L155" s="24">
        <v>47270</v>
      </c>
      <c r="M155" s="24">
        <v>43286</v>
      </c>
      <c r="N155" s="24">
        <v>32562</v>
      </c>
      <c r="O155" s="24">
        <v>6873</v>
      </c>
      <c r="P155" s="24">
        <v>37677</v>
      </c>
      <c r="Q155" s="24">
        <v>7087842</v>
      </c>
      <c r="R155" s="24">
        <v>2700384</v>
      </c>
      <c r="S155" s="24">
        <v>35533453</v>
      </c>
      <c r="T155" s="24">
        <v>25797987</v>
      </c>
      <c r="V155">
        <v>22355</v>
      </c>
      <c r="W155" s="26"/>
      <c r="X155" s="27"/>
      <c r="Y155" s="28"/>
      <c r="Z155" s="16"/>
      <c r="AA155" s="15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</row>
    <row r="156" spans="1:42" ht="12.75">
      <c r="A156">
        <v>140</v>
      </c>
      <c r="B156" t="s">
        <v>96</v>
      </c>
      <c r="C156" s="13">
        <v>7170</v>
      </c>
      <c r="D156" s="13">
        <v>2009</v>
      </c>
      <c r="E156" s="23">
        <v>5.52</v>
      </c>
      <c r="F156" s="24">
        <v>0</v>
      </c>
      <c r="G156" s="24">
        <v>499519</v>
      </c>
      <c r="H156" s="24">
        <v>123363</v>
      </c>
      <c r="I156" s="24">
        <v>0</v>
      </c>
      <c r="J156" s="24">
        <v>818015</v>
      </c>
      <c r="K156" s="24">
        <v>0</v>
      </c>
      <c r="L156" s="24">
        <v>38300</v>
      </c>
      <c r="M156" s="24">
        <v>157973</v>
      </c>
      <c r="N156" s="24">
        <v>17638</v>
      </c>
      <c r="O156" s="24">
        <v>25244</v>
      </c>
      <c r="P156" s="24">
        <v>0</v>
      </c>
      <c r="Q156" s="24">
        <v>1680052</v>
      </c>
      <c r="R156" s="24">
        <v>526632</v>
      </c>
      <c r="S156" s="24">
        <v>6390299</v>
      </c>
      <c r="T156" s="24">
        <v>3217625</v>
      </c>
      <c r="V156">
        <v>4400</v>
      </c>
      <c r="W156" s="26"/>
      <c r="X156" s="27"/>
      <c r="Y156" s="28"/>
      <c r="Z156" s="16"/>
      <c r="AA156" s="15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</row>
    <row r="157" spans="1:42" ht="12.75">
      <c r="A157"/>
      <c r="B157"/>
      <c r="C157" s="13"/>
      <c r="D157" s="13"/>
      <c r="E157" s="23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V157"/>
      <c r="W157" s="30"/>
      <c r="X157" s="27"/>
      <c r="Y157" s="28"/>
      <c r="Z157" s="16"/>
      <c r="AA157" s="15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</row>
    <row r="158" spans="1:42" ht="12.75">
      <c r="A158">
        <v>142</v>
      </c>
      <c r="B158" t="s">
        <v>141</v>
      </c>
      <c r="C158" s="13">
        <v>7170</v>
      </c>
      <c r="D158" s="13">
        <v>2009</v>
      </c>
      <c r="E158" s="23">
        <v>51.54</v>
      </c>
      <c r="F158" s="24">
        <v>0</v>
      </c>
      <c r="G158" s="24">
        <v>3720345</v>
      </c>
      <c r="H158" s="24">
        <v>1087627</v>
      </c>
      <c r="I158" s="24">
        <v>159875</v>
      </c>
      <c r="J158" s="24">
        <v>11507830</v>
      </c>
      <c r="K158" s="24">
        <v>267335</v>
      </c>
      <c r="L158" s="24">
        <v>856258</v>
      </c>
      <c r="M158" s="24">
        <v>3984</v>
      </c>
      <c r="N158" s="24">
        <v>233633</v>
      </c>
      <c r="O158" s="24">
        <v>64767</v>
      </c>
      <c r="P158" s="24">
        <v>71605</v>
      </c>
      <c r="Q158" s="24">
        <v>17830049</v>
      </c>
      <c r="R158" s="24">
        <v>6157327</v>
      </c>
      <c r="S158" s="24">
        <v>79474024</v>
      </c>
      <c r="T158" s="24">
        <v>57332054</v>
      </c>
      <c r="V158">
        <v>28694</v>
      </c>
      <c r="W158" s="30"/>
      <c r="X158" s="27"/>
      <c r="Y158" s="28"/>
      <c r="Z158" s="16"/>
      <c r="AA158" s="15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</row>
    <row r="159" spans="1:42" ht="12.75">
      <c r="A159">
        <v>145</v>
      </c>
      <c r="B159" t="s">
        <v>153</v>
      </c>
      <c r="C159" s="13">
        <v>7170</v>
      </c>
      <c r="D159" s="13">
        <v>2009</v>
      </c>
      <c r="E159" s="23">
        <v>49.67</v>
      </c>
      <c r="F159" s="24">
        <v>0</v>
      </c>
      <c r="G159" s="24">
        <v>4293933</v>
      </c>
      <c r="H159" s="24">
        <v>1145306</v>
      </c>
      <c r="I159" s="24">
        <v>0</v>
      </c>
      <c r="J159" s="24">
        <v>9907892</v>
      </c>
      <c r="K159" s="24">
        <v>416</v>
      </c>
      <c r="L159" s="24">
        <v>75761</v>
      </c>
      <c r="M159" s="24">
        <v>450182</v>
      </c>
      <c r="N159" s="24">
        <v>88755</v>
      </c>
      <c r="O159" s="24">
        <v>20525</v>
      </c>
      <c r="P159" s="24">
        <v>13</v>
      </c>
      <c r="Q159" s="24">
        <v>15982757</v>
      </c>
      <c r="R159" s="24">
        <v>5703518</v>
      </c>
      <c r="S159" s="24">
        <v>52255626</v>
      </c>
      <c r="T159" s="24">
        <v>38926959</v>
      </c>
      <c r="V159">
        <v>32043</v>
      </c>
      <c r="W159" s="26"/>
      <c r="X159" s="27"/>
      <c r="Y159" s="28"/>
      <c r="Z159" s="16"/>
      <c r="AA159" s="15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</row>
    <row r="160" spans="1:42" ht="12.75">
      <c r="A160">
        <v>147</v>
      </c>
      <c r="B160" t="s">
        <v>142</v>
      </c>
      <c r="C160" s="13">
        <v>7170</v>
      </c>
      <c r="D160" s="13">
        <v>2009</v>
      </c>
      <c r="E160" s="23">
        <v>2.89</v>
      </c>
      <c r="F160" s="24">
        <v>0</v>
      </c>
      <c r="G160" s="24">
        <v>175176</v>
      </c>
      <c r="H160" s="24">
        <v>53652</v>
      </c>
      <c r="I160" s="24">
        <v>54779</v>
      </c>
      <c r="J160" s="24">
        <v>481423</v>
      </c>
      <c r="K160" s="24">
        <v>0</v>
      </c>
      <c r="L160" s="24">
        <v>199749</v>
      </c>
      <c r="M160" s="24">
        <v>24042</v>
      </c>
      <c r="N160" s="24">
        <v>14589</v>
      </c>
      <c r="O160" s="24">
        <v>5254</v>
      </c>
      <c r="P160" s="24">
        <v>37456</v>
      </c>
      <c r="Q160" s="24">
        <v>971208</v>
      </c>
      <c r="R160" s="24">
        <v>313820</v>
      </c>
      <c r="S160" s="24">
        <v>2897781</v>
      </c>
      <c r="T160" s="24">
        <v>1673497</v>
      </c>
      <c r="V160">
        <v>3023</v>
      </c>
      <c r="W160" s="29"/>
      <c r="X160" s="27"/>
      <c r="Y160" s="28"/>
      <c r="Z160" s="16"/>
      <c r="AA160" s="15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</row>
    <row r="161" spans="1:42" ht="12.75">
      <c r="A161">
        <v>148</v>
      </c>
      <c r="B161" t="s">
        <v>143</v>
      </c>
      <c r="C161" s="13">
        <v>7170</v>
      </c>
      <c r="D161" s="13">
        <v>2009</v>
      </c>
      <c r="E161" s="23">
        <v>0</v>
      </c>
      <c r="F161" s="24">
        <v>0</v>
      </c>
      <c r="G161" s="24">
        <v>0</v>
      </c>
      <c r="H161" s="24">
        <v>0</v>
      </c>
      <c r="I161" s="24">
        <v>0</v>
      </c>
      <c r="J161" s="24">
        <v>535530</v>
      </c>
      <c r="K161" s="24">
        <v>0</v>
      </c>
      <c r="L161" s="24">
        <v>588172</v>
      </c>
      <c r="M161" s="24">
        <v>0</v>
      </c>
      <c r="N161" s="24">
        <v>3113</v>
      </c>
      <c r="O161" s="24">
        <v>9979</v>
      </c>
      <c r="P161" s="24">
        <v>0</v>
      </c>
      <c r="Q161" s="24">
        <v>1136794</v>
      </c>
      <c r="R161" s="24">
        <v>695041</v>
      </c>
      <c r="S161" s="24">
        <v>7762490</v>
      </c>
      <c r="T161" s="24">
        <v>7762490</v>
      </c>
      <c r="V161">
        <v>937</v>
      </c>
      <c r="W161" s="29"/>
      <c r="X161" s="31"/>
      <c r="Y161" s="28"/>
      <c r="Z161" s="16"/>
      <c r="AA161" s="15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</row>
    <row r="162" spans="1:42" ht="12.75">
      <c r="A162">
        <v>150</v>
      </c>
      <c r="B162" t="s">
        <v>81</v>
      </c>
      <c r="C162" s="13">
        <v>7170</v>
      </c>
      <c r="D162" s="13">
        <v>2009</v>
      </c>
      <c r="E162" s="23">
        <v>1.15</v>
      </c>
      <c r="F162" s="24">
        <v>0</v>
      </c>
      <c r="G162" s="24">
        <v>91830</v>
      </c>
      <c r="H162" s="24">
        <v>23520</v>
      </c>
      <c r="I162" s="24">
        <v>91124</v>
      </c>
      <c r="J162" s="24">
        <v>221723</v>
      </c>
      <c r="K162" s="24">
        <v>0</v>
      </c>
      <c r="L162" s="24">
        <v>33212</v>
      </c>
      <c r="M162" s="24">
        <v>36141</v>
      </c>
      <c r="N162" s="24">
        <v>5112</v>
      </c>
      <c r="O162" s="24">
        <v>5527</v>
      </c>
      <c r="P162" s="24">
        <v>0</v>
      </c>
      <c r="Q162" s="24">
        <v>508189</v>
      </c>
      <c r="R162" s="24">
        <v>181059</v>
      </c>
      <c r="S162" s="24">
        <v>1425003</v>
      </c>
      <c r="T162" s="24">
        <v>644291</v>
      </c>
      <c r="V162">
        <v>2219</v>
      </c>
      <c r="W162" s="29"/>
      <c r="X162" s="31"/>
      <c r="Y162" s="28"/>
      <c r="Z162" s="16"/>
      <c r="AA162" s="15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</row>
    <row r="163" spans="1:42" ht="12.75">
      <c r="A163">
        <v>152</v>
      </c>
      <c r="B163" t="s">
        <v>102</v>
      </c>
      <c r="C163" s="13">
        <v>7170</v>
      </c>
      <c r="D163" s="13">
        <v>2009</v>
      </c>
      <c r="E163" s="23">
        <v>7.9</v>
      </c>
      <c r="F163" s="24">
        <v>0</v>
      </c>
      <c r="G163" s="24">
        <v>689254</v>
      </c>
      <c r="H163" s="24">
        <v>198700</v>
      </c>
      <c r="I163" s="24">
        <v>0</v>
      </c>
      <c r="J163" s="24">
        <v>1642387</v>
      </c>
      <c r="K163" s="24">
        <v>0</v>
      </c>
      <c r="L163" s="24">
        <v>42332</v>
      </c>
      <c r="M163" s="24">
        <v>62337</v>
      </c>
      <c r="N163" s="24">
        <v>25436</v>
      </c>
      <c r="O163" s="24">
        <v>14679</v>
      </c>
      <c r="P163" s="24">
        <v>1179945</v>
      </c>
      <c r="Q163" s="24">
        <v>1495180</v>
      </c>
      <c r="R163" s="24">
        <v>903686</v>
      </c>
      <c r="S163" s="24">
        <v>4565623</v>
      </c>
      <c r="T163" s="24">
        <v>2370294</v>
      </c>
      <c r="V163">
        <v>4267</v>
      </c>
      <c r="W163" s="30"/>
      <c r="X163" s="27"/>
      <c r="Y163" s="28"/>
      <c r="Z163" s="16"/>
      <c r="AA163" s="15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</row>
    <row r="164" spans="1:42" ht="12.75">
      <c r="A164">
        <v>153</v>
      </c>
      <c r="B164" t="s">
        <v>128</v>
      </c>
      <c r="C164" s="13">
        <v>7170</v>
      </c>
      <c r="D164" s="13">
        <v>2009</v>
      </c>
      <c r="E164" s="23">
        <v>1.14</v>
      </c>
      <c r="F164" s="24">
        <v>0</v>
      </c>
      <c r="G164" s="24">
        <v>141768</v>
      </c>
      <c r="H164" s="24">
        <v>31175</v>
      </c>
      <c r="I164" s="24">
        <v>0</v>
      </c>
      <c r="J164" s="24">
        <v>632313</v>
      </c>
      <c r="K164" s="24">
        <v>0</v>
      </c>
      <c r="L164" s="24">
        <v>127434</v>
      </c>
      <c r="M164" s="24">
        <v>32497</v>
      </c>
      <c r="N164" s="24">
        <v>10993</v>
      </c>
      <c r="O164" s="24">
        <v>2112</v>
      </c>
      <c r="P164" s="24">
        <v>0</v>
      </c>
      <c r="Q164" s="24">
        <v>978292</v>
      </c>
      <c r="R164" s="24">
        <v>418304</v>
      </c>
      <c r="S164" s="24">
        <v>2588000</v>
      </c>
      <c r="T164" s="24">
        <v>1286040</v>
      </c>
      <c r="V164">
        <v>1813</v>
      </c>
      <c r="W164" s="26"/>
      <c r="X164" s="31"/>
      <c r="Y164" s="28"/>
      <c r="Z164" s="16"/>
      <c r="AA164" s="15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</row>
    <row r="165" spans="1:42" ht="12.75">
      <c r="A165">
        <v>155</v>
      </c>
      <c r="B165" t="s">
        <v>124</v>
      </c>
      <c r="C165" s="13">
        <v>7170</v>
      </c>
      <c r="D165" s="13">
        <v>2009</v>
      </c>
      <c r="E165" s="23">
        <v>46.56</v>
      </c>
      <c r="F165" s="24">
        <v>0</v>
      </c>
      <c r="G165" s="24">
        <v>3661581</v>
      </c>
      <c r="H165" s="24">
        <v>1011092</v>
      </c>
      <c r="I165" s="24">
        <v>15339</v>
      </c>
      <c r="J165" s="24">
        <v>10283232</v>
      </c>
      <c r="K165" s="24">
        <v>0</v>
      </c>
      <c r="L165" s="24">
        <v>127689</v>
      </c>
      <c r="M165" s="24">
        <v>21375</v>
      </c>
      <c r="N165" s="24">
        <v>487295</v>
      </c>
      <c r="O165" s="24">
        <v>76876</v>
      </c>
      <c r="P165" s="24">
        <v>1731372</v>
      </c>
      <c r="Q165" s="24">
        <v>13953107</v>
      </c>
      <c r="R165" s="24">
        <v>5223981</v>
      </c>
      <c r="S165" s="24">
        <v>48751996</v>
      </c>
      <c r="T165" s="24">
        <v>29647219</v>
      </c>
      <c r="V165">
        <v>34729</v>
      </c>
      <c r="W165" s="26"/>
      <c r="X165" s="31"/>
      <c r="Y165" s="28"/>
      <c r="Z165" s="16"/>
      <c r="AA165" s="15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</row>
    <row r="166" spans="1:42" ht="12.75">
      <c r="A166">
        <v>156</v>
      </c>
      <c r="B166" t="s">
        <v>127</v>
      </c>
      <c r="C166" s="13">
        <v>7170</v>
      </c>
      <c r="D166" s="13">
        <v>2009</v>
      </c>
      <c r="E166" s="23">
        <v>8.53</v>
      </c>
      <c r="F166" s="24">
        <v>0</v>
      </c>
      <c r="G166" s="24">
        <v>659346</v>
      </c>
      <c r="H166" s="24">
        <v>147812</v>
      </c>
      <c r="I166" s="24">
        <v>81220</v>
      </c>
      <c r="J166" s="24">
        <v>4040809</v>
      </c>
      <c r="K166" s="24">
        <v>0</v>
      </c>
      <c r="L166" s="24">
        <v>8580</v>
      </c>
      <c r="M166" s="24">
        <v>20731</v>
      </c>
      <c r="N166" s="24">
        <v>14935</v>
      </c>
      <c r="O166" s="24">
        <v>4886</v>
      </c>
      <c r="P166" s="24">
        <v>92206</v>
      </c>
      <c r="Q166" s="24">
        <v>4886113</v>
      </c>
      <c r="R166" s="24">
        <v>1380387</v>
      </c>
      <c r="S166" s="24">
        <v>13819284</v>
      </c>
      <c r="T166" s="24">
        <v>3578893</v>
      </c>
      <c r="V166">
        <v>6463</v>
      </c>
      <c r="W166" s="30"/>
      <c r="X166" s="27"/>
      <c r="Y166" s="28"/>
      <c r="Z166" s="16"/>
      <c r="AA166" s="15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</row>
    <row r="167" spans="1:42" ht="12.75">
      <c r="A167">
        <v>157</v>
      </c>
      <c r="B167" t="s">
        <v>144</v>
      </c>
      <c r="C167" s="13">
        <v>7170</v>
      </c>
      <c r="D167" s="13">
        <v>2009</v>
      </c>
      <c r="E167" s="23">
        <v>7.49</v>
      </c>
      <c r="F167" s="24">
        <v>0</v>
      </c>
      <c r="G167" s="24">
        <v>578655</v>
      </c>
      <c r="H167" s="24">
        <v>136099</v>
      </c>
      <c r="I167" s="24">
        <v>0</v>
      </c>
      <c r="J167" s="24">
        <v>612065</v>
      </c>
      <c r="K167" s="24">
        <v>701</v>
      </c>
      <c r="L167" s="24">
        <v>5684</v>
      </c>
      <c r="M167" s="24">
        <v>7514</v>
      </c>
      <c r="N167" s="24">
        <v>7726</v>
      </c>
      <c r="O167" s="24">
        <v>1082</v>
      </c>
      <c r="P167" s="24">
        <v>0</v>
      </c>
      <c r="Q167" s="24">
        <v>1349526</v>
      </c>
      <c r="R167" s="24">
        <v>588748</v>
      </c>
      <c r="S167" s="24">
        <v>3475108</v>
      </c>
      <c r="T167" s="24">
        <v>3467996</v>
      </c>
      <c r="V167">
        <v>2947</v>
      </c>
      <c r="W167" s="26"/>
      <c r="X167" s="31"/>
      <c r="Y167" s="28"/>
      <c r="Z167" s="16"/>
      <c r="AA167" s="15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</row>
    <row r="168" spans="1:42" ht="12.75">
      <c r="A168">
        <v>158</v>
      </c>
      <c r="B168" t="s">
        <v>77</v>
      </c>
      <c r="C168" s="13">
        <v>7170</v>
      </c>
      <c r="D168" s="13">
        <v>2009</v>
      </c>
      <c r="E168" s="23">
        <v>0.18</v>
      </c>
      <c r="F168" s="24">
        <v>0</v>
      </c>
      <c r="G168" s="24">
        <v>37429</v>
      </c>
      <c r="H168" s="24">
        <v>8038</v>
      </c>
      <c r="I168" s="24">
        <v>0</v>
      </c>
      <c r="J168" s="24">
        <v>137415</v>
      </c>
      <c r="K168" s="24">
        <v>499</v>
      </c>
      <c r="L168" s="24">
        <v>66877</v>
      </c>
      <c r="M168" s="24">
        <v>5790</v>
      </c>
      <c r="N168" s="24">
        <v>1425</v>
      </c>
      <c r="O168" s="24">
        <v>39</v>
      </c>
      <c r="P168" s="24">
        <v>0</v>
      </c>
      <c r="Q168" s="24">
        <v>257512</v>
      </c>
      <c r="R168" s="24">
        <v>82264</v>
      </c>
      <c r="S168" s="24">
        <v>391081</v>
      </c>
      <c r="T168" s="24">
        <v>138858</v>
      </c>
      <c r="V168">
        <v>614</v>
      </c>
      <c r="W168" s="26"/>
      <c r="X168" s="31"/>
      <c r="Y168" s="28"/>
      <c r="Z168" s="16"/>
      <c r="AA168" s="15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</row>
    <row r="169" spans="1:42" ht="12.75">
      <c r="A169">
        <v>159</v>
      </c>
      <c r="B169" t="s">
        <v>113</v>
      </c>
      <c r="C169" s="13">
        <v>7170</v>
      </c>
      <c r="D169" s="13">
        <v>2009</v>
      </c>
      <c r="E169" s="23">
        <v>56</v>
      </c>
      <c r="F169" s="24">
        <v>0</v>
      </c>
      <c r="G169" s="24">
        <v>4240594</v>
      </c>
      <c r="H169" s="24">
        <v>1251087</v>
      </c>
      <c r="I169" s="24">
        <v>0</v>
      </c>
      <c r="J169" s="24">
        <v>10029463</v>
      </c>
      <c r="K169" s="24">
        <v>425</v>
      </c>
      <c r="L169" s="24">
        <v>243775</v>
      </c>
      <c r="M169" s="24">
        <v>0</v>
      </c>
      <c r="N169" s="24">
        <v>109173</v>
      </c>
      <c r="O169" s="24">
        <v>24538</v>
      </c>
      <c r="P169" s="24">
        <v>30927</v>
      </c>
      <c r="Q169" s="24">
        <v>15868128</v>
      </c>
      <c r="R169" s="24">
        <v>8394376</v>
      </c>
      <c r="S169" s="24">
        <v>134514067</v>
      </c>
      <c r="T169" s="24">
        <v>111326822</v>
      </c>
      <c r="V169">
        <v>34768</v>
      </c>
      <c r="W169" s="26"/>
      <c r="X169" s="27"/>
      <c r="Y169" s="28"/>
      <c r="Z169" s="16"/>
      <c r="AA169" s="15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</row>
    <row r="170" spans="1:42" ht="12.75">
      <c r="A170">
        <v>161</v>
      </c>
      <c r="B170" t="s">
        <v>167</v>
      </c>
      <c r="C170" s="13">
        <v>7170</v>
      </c>
      <c r="D170" s="13">
        <v>2009</v>
      </c>
      <c r="E170" s="18">
        <v>35.54</v>
      </c>
      <c r="F170" s="17">
        <v>0</v>
      </c>
      <c r="G170" s="17">
        <v>2843550</v>
      </c>
      <c r="H170" s="17">
        <v>610840</v>
      </c>
      <c r="I170" s="17">
        <v>0</v>
      </c>
      <c r="J170" s="17">
        <v>9033043</v>
      </c>
      <c r="K170" s="17">
        <v>0</v>
      </c>
      <c r="L170" s="17">
        <v>254769</v>
      </c>
      <c r="M170" s="17">
        <v>600312</v>
      </c>
      <c r="N170" s="17">
        <v>39429</v>
      </c>
      <c r="O170" s="17">
        <v>14950</v>
      </c>
      <c r="P170" s="17">
        <v>26068</v>
      </c>
      <c r="Q170" s="17">
        <v>13370825</v>
      </c>
      <c r="R170" s="17">
        <v>4077376</v>
      </c>
      <c r="S170" s="17">
        <v>39837074</v>
      </c>
      <c r="T170" s="17">
        <v>25984520</v>
      </c>
      <c r="U170" s="17"/>
      <c r="V170">
        <v>28692</v>
      </c>
      <c r="W170" s="26"/>
      <c r="X170" s="27"/>
      <c r="Y170" s="17"/>
      <c r="Z170" s="16"/>
      <c r="AA170" s="15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</row>
    <row r="171" spans="1:42" ht="12.75">
      <c r="A171">
        <v>162</v>
      </c>
      <c r="B171" t="s">
        <v>157</v>
      </c>
      <c r="C171" s="13">
        <v>7170</v>
      </c>
      <c r="D171" s="13">
        <v>2009</v>
      </c>
      <c r="E171" s="23">
        <v>107.85</v>
      </c>
      <c r="F171" s="24">
        <v>0</v>
      </c>
      <c r="G171" s="24">
        <v>8823435</v>
      </c>
      <c r="H171" s="24">
        <v>2737461</v>
      </c>
      <c r="I171" s="24">
        <v>0</v>
      </c>
      <c r="J171" s="24">
        <v>25600295</v>
      </c>
      <c r="K171" s="24">
        <v>3005</v>
      </c>
      <c r="L171" s="24">
        <v>417557</v>
      </c>
      <c r="M171" s="24">
        <v>271433</v>
      </c>
      <c r="N171" s="24">
        <v>285795</v>
      </c>
      <c r="O171" s="24">
        <v>110878</v>
      </c>
      <c r="P171" s="24">
        <v>4519271</v>
      </c>
      <c r="Q171" s="24">
        <v>33730588</v>
      </c>
      <c r="R171" s="24">
        <v>8587297</v>
      </c>
      <c r="S171" s="24">
        <v>129011019</v>
      </c>
      <c r="T171" s="24">
        <v>102703531</v>
      </c>
      <c r="V171">
        <v>64334</v>
      </c>
      <c r="W171" s="32"/>
      <c r="X171" s="27"/>
      <c r="Y171" s="28"/>
      <c r="Z171" s="16"/>
      <c r="AA171" s="18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</row>
    <row r="172" spans="1:42" ht="12.75">
      <c r="A172">
        <v>164</v>
      </c>
      <c r="B172" t="s">
        <v>85</v>
      </c>
      <c r="C172" s="13">
        <v>7170</v>
      </c>
      <c r="D172" s="13">
        <v>2009</v>
      </c>
      <c r="E172" s="23">
        <v>46.88</v>
      </c>
      <c r="F172" s="24">
        <v>0</v>
      </c>
      <c r="G172" s="24">
        <v>4011176</v>
      </c>
      <c r="H172" s="24">
        <v>856852</v>
      </c>
      <c r="I172" s="24">
        <v>272</v>
      </c>
      <c r="J172" s="24">
        <v>6631120</v>
      </c>
      <c r="K172" s="24">
        <v>1990</v>
      </c>
      <c r="L172" s="24">
        <v>555801</v>
      </c>
      <c r="M172" s="24">
        <v>2387</v>
      </c>
      <c r="N172" s="24">
        <v>321245</v>
      </c>
      <c r="O172" s="24">
        <v>29917</v>
      </c>
      <c r="P172" s="24">
        <v>25611</v>
      </c>
      <c r="Q172" s="24">
        <v>12385149</v>
      </c>
      <c r="R172" s="24">
        <v>5147319</v>
      </c>
      <c r="S172" s="24">
        <v>54407023</v>
      </c>
      <c r="T172" s="24">
        <v>40467593</v>
      </c>
      <c r="V172">
        <v>31549</v>
      </c>
      <c r="W172" s="26"/>
      <c r="X172" s="27"/>
      <c r="Y172" s="28"/>
      <c r="Z172" s="16"/>
      <c r="AA172" s="15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</row>
    <row r="173" spans="1:42" ht="12.75">
      <c r="A173">
        <v>165</v>
      </c>
      <c r="B173" t="s">
        <v>98</v>
      </c>
      <c r="C173" s="13">
        <v>7170</v>
      </c>
      <c r="D173" s="13">
        <v>2009</v>
      </c>
      <c r="E173" s="23">
        <v>1.79</v>
      </c>
      <c r="F173" s="24">
        <v>0</v>
      </c>
      <c r="G173" s="24">
        <v>165837</v>
      </c>
      <c r="H173" s="24">
        <v>35581</v>
      </c>
      <c r="I173" s="24">
        <v>0</v>
      </c>
      <c r="J173" s="24">
        <v>236853</v>
      </c>
      <c r="K173" s="24">
        <v>17</v>
      </c>
      <c r="L173" s="24">
        <v>127724</v>
      </c>
      <c r="M173" s="24">
        <v>0</v>
      </c>
      <c r="N173" s="24">
        <v>50448</v>
      </c>
      <c r="O173" s="24">
        <v>14864</v>
      </c>
      <c r="P173" s="24">
        <v>0</v>
      </c>
      <c r="Q173" s="24">
        <v>631324</v>
      </c>
      <c r="R173" s="24">
        <v>290594</v>
      </c>
      <c r="S173" s="24">
        <v>2296450</v>
      </c>
      <c r="T173" s="24">
        <v>1678422</v>
      </c>
      <c r="V173">
        <v>1701</v>
      </c>
      <c r="W173" s="26"/>
      <c r="X173" s="27"/>
      <c r="Y173" s="28"/>
      <c r="Z173" s="16"/>
      <c r="AA173" s="15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</row>
    <row r="174" spans="1:42" ht="12.75">
      <c r="A174">
        <v>167</v>
      </c>
      <c r="B174" t="s">
        <v>86</v>
      </c>
      <c r="C174" s="13">
        <v>7170</v>
      </c>
      <c r="D174" s="13">
        <v>2009</v>
      </c>
      <c r="E174" s="23">
        <v>0.14</v>
      </c>
      <c r="F174" s="24">
        <v>0</v>
      </c>
      <c r="G174" s="24">
        <v>3346</v>
      </c>
      <c r="H174" s="24">
        <v>775</v>
      </c>
      <c r="I174" s="24">
        <v>23266</v>
      </c>
      <c r="J174" s="24">
        <v>56345</v>
      </c>
      <c r="K174" s="24">
        <v>0</v>
      </c>
      <c r="L174" s="24">
        <v>0</v>
      </c>
      <c r="M174" s="24">
        <v>0</v>
      </c>
      <c r="N174" s="24">
        <v>0</v>
      </c>
      <c r="O174" s="24">
        <v>465</v>
      </c>
      <c r="P174" s="24">
        <v>0</v>
      </c>
      <c r="Q174" s="24">
        <v>84197</v>
      </c>
      <c r="R174" s="24">
        <v>289205</v>
      </c>
      <c r="S174" s="24">
        <v>1084882</v>
      </c>
      <c r="T174" s="24">
        <v>458463</v>
      </c>
      <c r="V174">
        <v>595</v>
      </c>
      <c r="W174" s="32"/>
      <c r="X174" s="27"/>
      <c r="Y174" s="28"/>
      <c r="Z174" s="16"/>
      <c r="AA174" s="15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</row>
    <row r="175" spans="1:42" ht="12.75">
      <c r="A175">
        <v>168</v>
      </c>
      <c r="B175" t="s">
        <v>79</v>
      </c>
      <c r="C175" s="13">
        <v>7170</v>
      </c>
      <c r="D175" s="13">
        <v>2009</v>
      </c>
      <c r="E175" s="23">
        <v>42.59</v>
      </c>
      <c r="F175" s="24">
        <v>0</v>
      </c>
      <c r="G175" s="24">
        <v>3179246</v>
      </c>
      <c r="H175" s="24">
        <v>635858</v>
      </c>
      <c r="I175" s="24">
        <v>313768</v>
      </c>
      <c r="J175" s="24">
        <v>8040234</v>
      </c>
      <c r="K175" s="24">
        <v>636</v>
      </c>
      <c r="L175" s="24">
        <v>259863</v>
      </c>
      <c r="M175" s="24">
        <v>22043</v>
      </c>
      <c r="N175" s="24">
        <v>342050</v>
      </c>
      <c r="O175" s="24">
        <v>68783</v>
      </c>
      <c r="P175" s="24">
        <v>404914</v>
      </c>
      <c r="Q175" s="24">
        <v>12457567</v>
      </c>
      <c r="R175" s="24">
        <v>3447726</v>
      </c>
      <c r="S175" s="24">
        <v>35661440</v>
      </c>
      <c r="T175" s="24">
        <v>24503304</v>
      </c>
      <c r="V175">
        <v>17915</v>
      </c>
      <c r="W175" s="29"/>
      <c r="X175" s="27"/>
      <c r="Y175" s="28"/>
      <c r="Z175" s="16"/>
      <c r="AA175" s="15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</row>
    <row r="176" spans="1:42" ht="12.75">
      <c r="A176"/>
      <c r="B176"/>
      <c r="C176" s="13"/>
      <c r="D176" s="13"/>
      <c r="E176" s="23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V176"/>
      <c r="W176" s="29"/>
      <c r="X176" s="27"/>
      <c r="Y176" s="28"/>
      <c r="Z176" s="16"/>
      <c r="AA176" s="15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</row>
    <row r="177" spans="1:42" ht="12.75">
      <c r="A177">
        <v>170</v>
      </c>
      <c r="B177" t="s">
        <v>118</v>
      </c>
      <c r="C177" s="13">
        <v>7170</v>
      </c>
      <c r="D177" s="13">
        <v>2009</v>
      </c>
      <c r="E177" s="23">
        <v>77.37</v>
      </c>
      <c r="F177" s="24">
        <v>0</v>
      </c>
      <c r="G177" s="24">
        <v>6078390</v>
      </c>
      <c r="H177" s="24">
        <v>1835390</v>
      </c>
      <c r="I177" s="24">
        <v>0</v>
      </c>
      <c r="J177" s="24">
        <v>10518202</v>
      </c>
      <c r="K177" s="24">
        <v>15821</v>
      </c>
      <c r="L177" s="24">
        <v>79698</v>
      </c>
      <c r="M177" s="24">
        <v>962139</v>
      </c>
      <c r="N177" s="24">
        <v>610862</v>
      </c>
      <c r="O177" s="24">
        <v>81250</v>
      </c>
      <c r="P177" s="24">
        <v>91515</v>
      </c>
      <c r="Q177" s="24">
        <v>20090237</v>
      </c>
      <c r="R177" s="24">
        <v>10184768</v>
      </c>
      <c r="S177" s="24">
        <v>123395147</v>
      </c>
      <c r="T177" s="24">
        <v>88758814</v>
      </c>
      <c r="V177">
        <v>49418</v>
      </c>
      <c r="W177" s="29"/>
      <c r="X177" s="27"/>
      <c r="Y177" s="28"/>
      <c r="Z177" s="16"/>
      <c r="AA177" s="15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</row>
    <row r="178" spans="1:42" ht="12.75">
      <c r="A178">
        <v>172</v>
      </c>
      <c r="B178" t="s">
        <v>145</v>
      </c>
      <c r="C178" s="13">
        <v>7170</v>
      </c>
      <c r="D178" s="13">
        <v>2009</v>
      </c>
      <c r="E178" s="18">
        <v>6</v>
      </c>
      <c r="F178" s="17">
        <v>0</v>
      </c>
      <c r="G178" s="17">
        <v>535679</v>
      </c>
      <c r="H178" s="17">
        <v>132658</v>
      </c>
      <c r="I178" s="17">
        <v>76466</v>
      </c>
      <c r="J178" s="17">
        <v>1549057</v>
      </c>
      <c r="K178" s="17">
        <v>400</v>
      </c>
      <c r="L178" s="17">
        <v>2213</v>
      </c>
      <c r="M178" s="17">
        <v>83878</v>
      </c>
      <c r="N178" s="17">
        <v>21771</v>
      </c>
      <c r="O178" s="17">
        <v>7153</v>
      </c>
      <c r="P178" s="17">
        <v>80447</v>
      </c>
      <c r="Q178" s="17">
        <v>2328828</v>
      </c>
      <c r="R178" s="17">
        <v>746953</v>
      </c>
      <c r="S178" s="17">
        <v>5552023</v>
      </c>
      <c r="T178" s="17">
        <v>2065301</v>
      </c>
      <c r="V178">
        <v>3480</v>
      </c>
      <c r="W178" s="26"/>
      <c r="X178" s="27"/>
      <c r="Y178" s="17"/>
      <c r="Z178" s="16"/>
      <c r="AA178" s="15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</row>
    <row r="179" spans="1:42" ht="12.75">
      <c r="A179">
        <v>173</v>
      </c>
      <c r="B179" t="s">
        <v>103</v>
      </c>
      <c r="C179" s="13">
        <v>7170</v>
      </c>
      <c r="D179" s="13">
        <v>2009</v>
      </c>
      <c r="E179" s="23">
        <v>1.65</v>
      </c>
      <c r="F179" s="24">
        <v>0</v>
      </c>
      <c r="G179" s="24">
        <v>121330</v>
      </c>
      <c r="H179" s="24">
        <v>27952</v>
      </c>
      <c r="I179" s="24">
        <v>72352</v>
      </c>
      <c r="J179" s="24">
        <v>328196</v>
      </c>
      <c r="K179" s="24">
        <v>0</v>
      </c>
      <c r="L179" s="24">
        <v>600</v>
      </c>
      <c r="M179" s="24">
        <v>52928</v>
      </c>
      <c r="N179" s="24">
        <v>8802</v>
      </c>
      <c r="O179" s="24">
        <v>2585</v>
      </c>
      <c r="P179" s="24">
        <v>0</v>
      </c>
      <c r="Q179" s="24">
        <v>614745</v>
      </c>
      <c r="R179" s="24">
        <v>242980</v>
      </c>
      <c r="S179" s="24">
        <v>1335374</v>
      </c>
      <c r="T179" s="24">
        <v>612659</v>
      </c>
      <c r="V179">
        <v>1566</v>
      </c>
      <c r="W179" s="26"/>
      <c r="X179" s="27"/>
      <c r="Y179" s="28"/>
      <c r="Z179" s="16"/>
      <c r="AA179" s="15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</row>
    <row r="180" spans="1:42" ht="12.75">
      <c r="A180">
        <v>175</v>
      </c>
      <c r="B180" t="s">
        <v>152</v>
      </c>
      <c r="C180" s="13">
        <v>7170</v>
      </c>
      <c r="D180" s="13">
        <v>2009</v>
      </c>
      <c r="E180" s="23">
        <v>19.27</v>
      </c>
      <c r="F180" s="24">
        <v>0</v>
      </c>
      <c r="G180" s="24">
        <v>1539405</v>
      </c>
      <c r="H180" s="24">
        <v>430849</v>
      </c>
      <c r="I180" s="24">
        <v>0</v>
      </c>
      <c r="J180" s="24">
        <v>1489209</v>
      </c>
      <c r="K180" s="24">
        <v>7275</v>
      </c>
      <c r="L180" s="24">
        <v>4124435</v>
      </c>
      <c r="M180" s="24">
        <v>146</v>
      </c>
      <c r="N180" s="24">
        <v>61802</v>
      </c>
      <c r="O180" s="24">
        <v>24295</v>
      </c>
      <c r="P180" s="24">
        <v>0</v>
      </c>
      <c r="Q180" s="24">
        <v>7677416</v>
      </c>
      <c r="R180" s="24">
        <v>3298676</v>
      </c>
      <c r="S180" s="24">
        <v>33851081</v>
      </c>
      <c r="T180" s="24">
        <v>14853373</v>
      </c>
      <c r="V180">
        <v>8663</v>
      </c>
      <c r="W180" s="26"/>
      <c r="X180" s="27"/>
      <c r="Y180" s="28"/>
      <c r="Z180" s="16"/>
      <c r="AA180" s="15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</row>
    <row r="181" spans="1:42" ht="12.75">
      <c r="A181">
        <v>176</v>
      </c>
      <c r="B181" t="s">
        <v>120</v>
      </c>
      <c r="C181" s="13">
        <v>7170</v>
      </c>
      <c r="D181" s="13">
        <v>2009</v>
      </c>
      <c r="E181" s="23">
        <v>121.75</v>
      </c>
      <c r="F181" s="24">
        <v>0</v>
      </c>
      <c r="G181" s="24">
        <v>10703022</v>
      </c>
      <c r="H181" s="24">
        <v>2743542</v>
      </c>
      <c r="I181" s="24">
        <v>0</v>
      </c>
      <c r="J181" s="24">
        <v>25927954</v>
      </c>
      <c r="K181" s="24">
        <v>9229</v>
      </c>
      <c r="L181" s="24">
        <v>269458</v>
      </c>
      <c r="M181" s="24">
        <v>228</v>
      </c>
      <c r="N181" s="24">
        <v>819851</v>
      </c>
      <c r="O181" s="24">
        <v>66363</v>
      </c>
      <c r="P181" s="24">
        <v>4401599</v>
      </c>
      <c r="Q181" s="24">
        <v>36138048</v>
      </c>
      <c r="R181" s="24">
        <v>18952331</v>
      </c>
      <c r="S181" s="24">
        <v>165488552</v>
      </c>
      <c r="T181" s="24">
        <v>76663873</v>
      </c>
      <c r="V181">
        <v>43169</v>
      </c>
      <c r="W181" s="32"/>
      <c r="X181" s="27"/>
      <c r="Y181" s="28"/>
      <c r="Z181" s="16"/>
      <c r="AA181" s="15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</row>
    <row r="182" spans="1:42" ht="12.75">
      <c r="A182"/>
      <c r="B182"/>
      <c r="C182" s="13"/>
      <c r="D182" s="13"/>
      <c r="E182" s="23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V182"/>
      <c r="W182" s="26"/>
      <c r="X182" s="27"/>
      <c r="Y182" s="28"/>
      <c r="Z182" s="16"/>
      <c r="AA182" s="15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</row>
    <row r="183" spans="1:42" ht="12.75">
      <c r="A183">
        <v>180</v>
      </c>
      <c r="B183" t="s">
        <v>123</v>
      </c>
      <c r="C183" s="13">
        <v>7170</v>
      </c>
      <c r="D183" s="13">
        <v>2009</v>
      </c>
      <c r="E183" s="23">
        <v>10.56</v>
      </c>
      <c r="F183" s="24">
        <v>0</v>
      </c>
      <c r="G183" s="24">
        <v>799574</v>
      </c>
      <c r="H183" s="24">
        <v>175355</v>
      </c>
      <c r="I183" s="24">
        <v>0</v>
      </c>
      <c r="J183" s="24">
        <v>2266005</v>
      </c>
      <c r="K183" s="24">
        <v>0</v>
      </c>
      <c r="L183" s="24">
        <v>1615</v>
      </c>
      <c r="M183" s="24">
        <v>63862</v>
      </c>
      <c r="N183" s="24">
        <v>31906</v>
      </c>
      <c r="O183" s="24">
        <v>62</v>
      </c>
      <c r="P183" s="24">
        <v>10386</v>
      </c>
      <c r="Q183" s="24">
        <v>3327993</v>
      </c>
      <c r="R183" s="24">
        <v>1662442</v>
      </c>
      <c r="S183" s="24">
        <v>24787761</v>
      </c>
      <c r="T183" s="24">
        <v>15550571</v>
      </c>
      <c r="V183">
        <v>9834</v>
      </c>
      <c r="W183" s="26"/>
      <c r="X183" s="27"/>
      <c r="Y183" s="28"/>
      <c r="Z183" s="16"/>
      <c r="AA183" s="15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</row>
    <row r="184" spans="1:42" ht="12.75">
      <c r="A184">
        <v>183</v>
      </c>
      <c r="B184" t="s">
        <v>74</v>
      </c>
      <c r="C184" s="13">
        <v>7170</v>
      </c>
      <c r="D184" s="13">
        <v>2009</v>
      </c>
      <c r="E184" s="23">
        <v>14.09</v>
      </c>
      <c r="F184" s="24">
        <v>0</v>
      </c>
      <c r="G184" s="24">
        <v>1104302</v>
      </c>
      <c r="H184" s="24">
        <v>224552</v>
      </c>
      <c r="I184" s="24">
        <v>0</v>
      </c>
      <c r="J184" s="24">
        <v>3255126</v>
      </c>
      <c r="K184" s="24">
        <v>0</v>
      </c>
      <c r="L184" s="24">
        <v>4859</v>
      </c>
      <c r="M184" s="24">
        <v>169940</v>
      </c>
      <c r="N184" s="24">
        <v>57569</v>
      </c>
      <c r="O184" s="24">
        <v>7593</v>
      </c>
      <c r="P184" s="24">
        <v>0</v>
      </c>
      <c r="Q184" s="24">
        <v>4823941</v>
      </c>
      <c r="R184" s="24">
        <v>2318323</v>
      </c>
      <c r="S184" s="24">
        <v>41728997</v>
      </c>
      <c r="T184" s="24">
        <v>33278691</v>
      </c>
      <c r="V184">
        <v>12971</v>
      </c>
      <c r="W184" s="32"/>
      <c r="X184" s="27"/>
      <c r="Y184" s="28"/>
      <c r="Z184" s="16"/>
      <c r="AA184" s="15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</row>
    <row r="185" spans="1:42" ht="12.75">
      <c r="A185">
        <v>186</v>
      </c>
      <c r="B185" t="s">
        <v>147</v>
      </c>
      <c r="C185" s="13">
        <v>7170</v>
      </c>
      <c r="D185" s="13">
        <v>2009</v>
      </c>
      <c r="E185" s="23">
        <v>0</v>
      </c>
      <c r="F185" s="24">
        <v>0</v>
      </c>
      <c r="G185" s="24">
        <v>0</v>
      </c>
      <c r="H185" s="24">
        <v>0</v>
      </c>
      <c r="I185" s="24">
        <v>11273</v>
      </c>
      <c r="J185" s="24">
        <v>52627</v>
      </c>
      <c r="K185" s="24">
        <v>0</v>
      </c>
      <c r="L185" s="24">
        <v>374</v>
      </c>
      <c r="M185" s="24">
        <v>0</v>
      </c>
      <c r="N185" s="24">
        <v>116</v>
      </c>
      <c r="O185" s="24">
        <v>465</v>
      </c>
      <c r="P185" s="24">
        <v>0</v>
      </c>
      <c r="Q185" s="24">
        <v>64855</v>
      </c>
      <c r="R185" s="24">
        <v>138728</v>
      </c>
      <c r="S185" s="24">
        <v>974195</v>
      </c>
      <c r="T185" s="24">
        <v>121286</v>
      </c>
      <c r="V185">
        <v>669</v>
      </c>
      <c r="W185" s="33"/>
      <c r="X185" s="27"/>
      <c r="Y185" s="28"/>
      <c r="Z185" s="16"/>
      <c r="AA185" s="15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</row>
    <row r="186" spans="1:42" ht="12.75">
      <c r="A186">
        <v>191</v>
      </c>
      <c r="B186" t="s">
        <v>112</v>
      </c>
      <c r="C186" s="13">
        <v>7170</v>
      </c>
      <c r="D186" s="13">
        <v>2009</v>
      </c>
      <c r="E186" s="18">
        <v>17.1</v>
      </c>
      <c r="F186" s="34">
        <v>0</v>
      </c>
      <c r="G186" s="34">
        <v>1281026</v>
      </c>
      <c r="H186" s="34">
        <v>347878</v>
      </c>
      <c r="I186" s="34">
        <v>0</v>
      </c>
      <c r="J186" s="34">
        <v>1863011</v>
      </c>
      <c r="K186" s="34">
        <v>-31</v>
      </c>
      <c r="L186" s="34">
        <v>30934</v>
      </c>
      <c r="M186" s="34">
        <v>0</v>
      </c>
      <c r="N186" s="34">
        <v>28255</v>
      </c>
      <c r="O186" s="34">
        <v>7339</v>
      </c>
      <c r="P186" s="34">
        <v>355716</v>
      </c>
      <c r="Q186" s="34">
        <v>3202696</v>
      </c>
      <c r="R186" s="34">
        <v>1859708</v>
      </c>
      <c r="S186" s="34">
        <v>30188654</v>
      </c>
      <c r="T186" s="34">
        <v>22132292</v>
      </c>
      <c r="V186">
        <v>10112</v>
      </c>
      <c r="W186" s="26"/>
      <c r="X186" s="27"/>
      <c r="Y186" s="17"/>
      <c r="Z186" s="16"/>
      <c r="AA186" s="15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</row>
    <row r="187" spans="1:42" ht="12.75">
      <c r="A187">
        <v>193</v>
      </c>
      <c r="B187" t="s">
        <v>155</v>
      </c>
      <c r="C187" s="13">
        <v>7170</v>
      </c>
      <c r="D187" s="13">
        <v>2009</v>
      </c>
      <c r="E187" s="23">
        <v>6.65</v>
      </c>
      <c r="F187" s="24">
        <v>0</v>
      </c>
      <c r="G187" s="24">
        <v>666680</v>
      </c>
      <c r="H187" s="24">
        <v>174078</v>
      </c>
      <c r="I187" s="24">
        <v>0</v>
      </c>
      <c r="J187" s="24">
        <v>599654</v>
      </c>
      <c r="K187" s="24">
        <v>0</v>
      </c>
      <c r="L187" s="24">
        <v>6942</v>
      </c>
      <c r="M187" s="24">
        <v>0</v>
      </c>
      <c r="N187" s="24">
        <v>13918</v>
      </c>
      <c r="O187" s="24">
        <v>105057</v>
      </c>
      <c r="P187" s="24">
        <v>0</v>
      </c>
      <c r="Q187" s="24">
        <v>1566329</v>
      </c>
      <c r="R187" s="24">
        <v>554068</v>
      </c>
      <c r="S187" s="24">
        <v>3843812</v>
      </c>
      <c r="T187" s="24">
        <v>1940575</v>
      </c>
      <c r="V187">
        <v>3245</v>
      </c>
      <c r="W187" s="33"/>
      <c r="X187" s="27"/>
      <c r="Y187" s="28"/>
      <c r="Z187" s="16"/>
      <c r="AA187" s="18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</row>
    <row r="188" spans="1:42" ht="12.75">
      <c r="A188">
        <v>194</v>
      </c>
      <c r="B188" t="s">
        <v>158</v>
      </c>
      <c r="C188" s="13">
        <v>7170</v>
      </c>
      <c r="D188" s="13">
        <v>2009</v>
      </c>
      <c r="E188" s="23">
        <v>1.96</v>
      </c>
      <c r="F188" s="24">
        <v>0</v>
      </c>
      <c r="G188" s="24">
        <v>187250</v>
      </c>
      <c r="H188" s="24">
        <v>57269</v>
      </c>
      <c r="I188" s="24">
        <v>0</v>
      </c>
      <c r="J188" s="24">
        <v>268077</v>
      </c>
      <c r="K188" s="24">
        <v>0</v>
      </c>
      <c r="L188" s="24">
        <v>71841</v>
      </c>
      <c r="M188" s="24">
        <v>0</v>
      </c>
      <c r="N188" s="24">
        <v>8447</v>
      </c>
      <c r="O188" s="24">
        <v>9574</v>
      </c>
      <c r="P188" s="24">
        <v>407</v>
      </c>
      <c r="Q188" s="24">
        <v>602051</v>
      </c>
      <c r="R188" s="24">
        <v>281940</v>
      </c>
      <c r="S188" s="24">
        <v>2050697</v>
      </c>
      <c r="T188" s="24">
        <v>1302865</v>
      </c>
      <c r="V188">
        <v>1130</v>
      </c>
      <c r="W188" s="30"/>
      <c r="X188" s="27"/>
      <c r="Y188" s="28"/>
      <c r="Z188" s="16"/>
      <c r="AA188" s="15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</row>
    <row r="189" spans="1:42" ht="12.75">
      <c r="A189">
        <v>195</v>
      </c>
      <c r="B189" t="s">
        <v>134</v>
      </c>
      <c r="C189" s="13">
        <v>7170</v>
      </c>
      <c r="D189" s="13">
        <v>2009</v>
      </c>
      <c r="E189" s="23">
        <v>5.4</v>
      </c>
      <c r="F189" s="24">
        <v>0</v>
      </c>
      <c r="G189" s="24">
        <v>372493</v>
      </c>
      <c r="H189" s="24">
        <v>55139</v>
      </c>
      <c r="I189" s="24">
        <v>0</v>
      </c>
      <c r="J189" s="24">
        <v>292689</v>
      </c>
      <c r="K189" s="24">
        <v>744</v>
      </c>
      <c r="L189" s="24">
        <v>445</v>
      </c>
      <c r="M189" s="24">
        <v>0</v>
      </c>
      <c r="N189" s="24">
        <v>10136</v>
      </c>
      <c r="O189" s="24">
        <v>1680</v>
      </c>
      <c r="P189" s="24">
        <v>0</v>
      </c>
      <c r="Q189" s="24">
        <v>733326</v>
      </c>
      <c r="R189" s="24">
        <v>449822</v>
      </c>
      <c r="S189" s="24">
        <v>772133</v>
      </c>
      <c r="T189" s="24">
        <v>645739</v>
      </c>
      <c r="V189">
        <v>505</v>
      </c>
      <c r="W189" s="30"/>
      <c r="X189" s="31"/>
      <c r="Y189" s="28"/>
      <c r="Z189" s="16"/>
      <c r="AA189" s="15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</row>
    <row r="190" spans="1:42" ht="12.75">
      <c r="A190">
        <v>197</v>
      </c>
      <c r="B190" t="s">
        <v>76</v>
      </c>
      <c r="C190" s="13">
        <v>7170</v>
      </c>
      <c r="D190" s="13">
        <v>2009</v>
      </c>
      <c r="E190" s="23">
        <v>9.28</v>
      </c>
      <c r="F190" s="24">
        <v>0</v>
      </c>
      <c r="G190" s="24">
        <v>921990</v>
      </c>
      <c r="H190" s="24">
        <v>69859</v>
      </c>
      <c r="I190" s="24">
        <v>0</v>
      </c>
      <c r="J190" s="24">
        <v>1876297</v>
      </c>
      <c r="K190" s="24">
        <v>559</v>
      </c>
      <c r="L190" s="24">
        <v>2063</v>
      </c>
      <c r="M190" s="24">
        <v>32998</v>
      </c>
      <c r="N190" s="24">
        <v>30465</v>
      </c>
      <c r="O190" s="24">
        <v>20637</v>
      </c>
      <c r="P190" s="24">
        <v>0</v>
      </c>
      <c r="Q190" s="24">
        <v>2954868</v>
      </c>
      <c r="R190" s="24">
        <v>5579860</v>
      </c>
      <c r="S190" s="24">
        <v>14524325</v>
      </c>
      <c r="T190" s="24">
        <v>9639658</v>
      </c>
      <c r="V190">
        <v>8572</v>
      </c>
      <c r="W190" s="30"/>
      <c r="X190" s="31"/>
      <c r="Y190" s="28"/>
      <c r="Z190" s="16"/>
      <c r="AA190" s="15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</row>
    <row r="191" spans="1:42" ht="12.75">
      <c r="A191">
        <v>198</v>
      </c>
      <c r="B191" t="s">
        <v>119</v>
      </c>
      <c r="C191" s="13">
        <v>7170</v>
      </c>
      <c r="D191" s="13">
        <v>2009</v>
      </c>
      <c r="E191" s="23">
        <v>3.93</v>
      </c>
      <c r="F191" s="24">
        <v>0</v>
      </c>
      <c r="G191" s="24">
        <v>323896</v>
      </c>
      <c r="H191" s="24">
        <v>77328</v>
      </c>
      <c r="I191" s="24">
        <v>0</v>
      </c>
      <c r="J191" s="24">
        <v>374144</v>
      </c>
      <c r="K191" s="24">
        <v>0</v>
      </c>
      <c r="L191" s="24">
        <v>27294</v>
      </c>
      <c r="M191" s="24">
        <v>51423</v>
      </c>
      <c r="N191" s="24">
        <v>577</v>
      </c>
      <c r="O191" s="24">
        <v>4656</v>
      </c>
      <c r="P191" s="24">
        <v>0</v>
      </c>
      <c r="Q191" s="24">
        <v>859318</v>
      </c>
      <c r="R191" s="24">
        <v>281051</v>
      </c>
      <c r="S191" s="24">
        <v>2606365</v>
      </c>
      <c r="T191" s="24">
        <v>1238772</v>
      </c>
      <c r="V191">
        <v>4341</v>
      </c>
      <c r="W191" s="26"/>
      <c r="X191" s="31"/>
      <c r="Y191" s="28"/>
      <c r="Z191" s="16"/>
      <c r="AA191" s="18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</row>
    <row r="192" spans="1:42" ht="12.75">
      <c r="A192">
        <v>199</v>
      </c>
      <c r="B192" t="s">
        <v>131</v>
      </c>
      <c r="C192" s="13">
        <v>7170</v>
      </c>
      <c r="D192" s="13">
        <v>2009</v>
      </c>
      <c r="E192" s="23">
        <v>3.6</v>
      </c>
      <c r="F192" s="24">
        <v>0</v>
      </c>
      <c r="G192" s="24">
        <v>334813</v>
      </c>
      <c r="H192" s="24">
        <v>78590</v>
      </c>
      <c r="I192" s="24">
        <v>0</v>
      </c>
      <c r="J192" s="24">
        <v>203206</v>
      </c>
      <c r="K192" s="24">
        <v>0</v>
      </c>
      <c r="L192" s="24">
        <v>2671</v>
      </c>
      <c r="M192" s="24">
        <v>0</v>
      </c>
      <c r="N192" s="24">
        <v>20413</v>
      </c>
      <c r="O192" s="24">
        <v>6220</v>
      </c>
      <c r="P192" s="24">
        <v>3095</v>
      </c>
      <c r="Q192" s="24">
        <v>642818</v>
      </c>
      <c r="R192" s="24">
        <v>368078</v>
      </c>
      <c r="S192" s="24">
        <v>4533317</v>
      </c>
      <c r="T192" s="24">
        <v>3090567</v>
      </c>
      <c r="V192">
        <v>3487</v>
      </c>
      <c r="W192" s="30"/>
      <c r="X192" s="31"/>
      <c r="Y192" s="28"/>
      <c r="Z192" s="16"/>
      <c r="AA192" s="15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</row>
    <row r="193" spans="1:42" ht="12.75">
      <c r="A193">
        <v>201</v>
      </c>
      <c r="B193" t="s">
        <v>162</v>
      </c>
      <c r="C193" s="13">
        <v>7170</v>
      </c>
      <c r="D193" s="13">
        <v>2009</v>
      </c>
      <c r="E193" s="18">
        <v>26.17</v>
      </c>
      <c r="F193" s="17">
        <v>0</v>
      </c>
      <c r="G193" s="17">
        <v>2136852</v>
      </c>
      <c r="H193" s="17">
        <v>478403</v>
      </c>
      <c r="I193" s="17">
        <v>0</v>
      </c>
      <c r="J193" s="17">
        <v>4833173</v>
      </c>
      <c r="K193" s="17">
        <v>778</v>
      </c>
      <c r="L193" s="17">
        <v>303826</v>
      </c>
      <c r="M193" s="17">
        <v>530790</v>
      </c>
      <c r="N193" s="17">
        <v>90441</v>
      </c>
      <c r="O193" s="17">
        <v>115437</v>
      </c>
      <c r="P193" s="17">
        <v>1419011</v>
      </c>
      <c r="Q193" s="17">
        <v>7070689</v>
      </c>
      <c r="R193" s="17">
        <v>3092302</v>
      </c>
      <c r="S193" s="17">
        <v>67645217</v>
      </c>
      <c r="T193" s="17">
        <v>39339465</v>
      </c>
      <c r="V193">
        <v>16257</v>
      </c>
      <c r="W193" s="33"/>
      <c r="X193" s="27"/>
      <c r="Y193" s="17"/>
      <c r="Z193" s="16"/>
      <c r="AA193" s="15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</row>
    <row r="194" spans="1:42" ht="12.75">
      <c r="A194">
        <v>202</v>
      </c>
      <c r="B194" t="s">
        <v>161</v>
      </c>
      <c r="C194" s="13">
        <v>7170</v>
      </c>
      <c r="D194" s="13">
        <v>2009</v>
      </c>
      <c r="E194" s="23">
        <v>0</v>
      </c>
      <c r="F194" s="24">
        <v>0</v>
      </c>
      <c r="G194" s="24">
        <v>87</v>
      </c>
      <c r="H194" s="24">
        <v>25</v>
      </c>
      <c r="I194" s="24">
        <v>0</v>
      </c>
      <c r="J194" s="24">
        <v>0</v>
      </c>
      <c r="K194" s="24">
        <v>0</v>
      </c>
      <c r="L194" s="24">
        <v>3856601</v>
      </c>
      <c r="M194" s="24">
        <v>5093</v>
      </c>
      <c r="N194" s="24">
        <v>2810</v>
      </c>
      <c r="O194" s="24">
        <v>0</v>
      </c>
      <c r="P194" s="24">
        <v>0</v>
      </c>
      <c r="Q194" s="24">
        <v>3864616</v>
      </c>
      <c r="R194" s="24">
        <v>978464</v>
      </c>
      <c r="S194" s="24">
        <v>12416852</v>
      </c>
      <c r="T194" s="24">
        <v>12416852</v>
      </c>
      <c r="V194">
        <v>897</v>
      </c>
      <c r="W194" s="26"/>
      <c r="X194" s="27"/>
      <c r="Y194" s="28"/>
      <c r="Z194" s="16"/>
      <c r="AA194" s="15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</row>
    <row r="195" spans="1:42" ht="12.75">
      <c r="A195">
        <v>204</v>
      </c>
      <c r="B195" t="s">
        <v>148</v>
      </c>
      <c r="C195" s="13">
        <v>7170</v>
      </c>
      <c r="D195" s="13">
        <v>2009</v>
      </c>
      <c r="E195" s="23">
        <v>15.8</v>
      </c>
      <c r="F195" s="24">
        <v>0</v>
      </c>
      <c r="G195" s="24">
        <v>712260</v>
      </c>
      <c r="H195" s="24">
        <v>220150</v>
      </c>
      <c r="I195" s="24">
        <v>0</v>
      </c>
      <c r="J195" s="24">
        <v>41246933</v>
      </c>
      <c r="K195" s="24">
        <v>192</v>
      </c>
      <c r="L195" s="24">
        <v>3681773</v>
      </c>
      <c r="M195" s="24">
        <v>35507</v>
      </c>
      <c r="N195" s="24">
        <v>85421</v>
      </c>
      <c r="O195" s="24">
        <v>75028</v>
      </c>
      <c r="P195" s="24">
        <v>0</v>
      </c>
      <c r="Q195" s="24">
        <v>46057264</v>
      </c>
      <c r="R195" s="24">
        <v>16634695</v>
      </c>
      <c r="S195" s="24">
        <v>102860864</v>
      </c>
      <c r="T195" s="24">
        <v>121897</v>
      </c>
      <c r="V195">
        <v>12672</v>
      </c>
      <c r="W195" s="33"/>
      <c r="X195" s="27"/>
      <c r="Y195" s="28"/>
      <c r="Z195" s="16"/>
      <c r="AA195" s="18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</row>
    <row r="196" spans="1:42" ht="12.75">
      <c r="A196">
        <v>205</v>
      </c>
      <c r="B196" t="s">
        <v>165</v>
      </c>
      <c r="C196" s="13">
        <v>7170</v>
      </c>
      <c r="D196" s="13">
        <v>2009</v>
      </c>
      <c r="E196" s="23">
        <v>6.33</v>
      </c>
      <c r="F196" s="24">
        <v>0</v>
      </c>
      <c r="G196" s="24">
        <v>521451</v>
      </c>
      <c r="H196" s="24">
        <v>161983</v>
      </c>
      <c r="I196" s="24">
        <v>0</v>
      </c>
      <c r="J196" s="24">
        <v>65785</v>
      </c>
      <c r="K196" s="24">
        <v>1152</v>
      </c>
      <c r="L196" s="24">
        <v>142346</v>
      </c>
      <c r="M196" s="24">
        <v>-514</v>
      </c>
      <c r="N196" s="24">
        <v>67811</v>
      </c>
      <c r="O196" s="24">
        <v>13451</v>
      </c>
      <c r="P196" s="24">
        <v>0</v>
      </c>
      <c r="Q196" s="24">
        <v>973465</v>
      </c>
      <c r="R196" s="24">
        <v>199299</v>
      </c>
      <c r="S196" s="24">
        <v>2781765</v>
      </c>
      <c r="T196" s="24">
        <v>839735</v>
      </c>
      <c r="V196">
        <v>9260</v>
      </c>
      <c r="W196" s="30"/>
      <c r="X196" s="27"/>
      <c r="Y196" s="28"/>
      <c r="Z196" s="16"/>
      <c r="AA196" s="15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</row>
    <row r="197" spans="1:42" ht="12.75">
      <c r="A197">
        <v>206</v>
      </c>
      <c r="B197" t="s">
        <v>133</v>
      </c>
      <c r="C197" s="13">
        <v>7170</v>
      </c>
      <c r="D197" s="13">
        <v>2009</v>
      </c>
      <c r="E197" s="23">
        <v>7.59</v>
      </c>
      <c r="F197" s="24">
        <v>0</v>
      </c>
      <c r="G197" s="24">
        <v>729400</v>
      </c>
      <c r="H197" s="24">
        <v>177655</v>
      </c>
      <c r="I197" s="24">
        <v>250</v>
      </c>
      <c r="J197" s="24">
        <v>3731681</v>
      </c>
      <c r="K197" s="24">
        <v>0</v>
      </c>
      <c r="L197" s="24">
        <v>101604</v>
      </c>
      <c r="M197" s="24">
        <v>9291</v>
      </c>
      <c r="N197" s="24">
        <v>36459</v>
      </c>
      <c r="O197" s="24">
        <v>19639</v>
      </c>
      <c r="P197" s="24">
        <v>177695</v>
      </c>
      <c r="Q197" s="24">
        <v>4628284</v>
      </c>
      <c r="R197" s="24">
        <v>2140031</v>
      </c>
      <c r="S197" s="24">
        <v>10431790</v>
      </c>
      <c r="T197" s="24">
        <v>2478619</v>
      </c>
      <c r="V197">
        <v>5095</v>
      </c>
      <c r="W197" s="26"/>
      <c r="X197" s="27"/>
      <c r="Y197" s="28"/>
      <c r="Z197" s="16"/>
      <c r="AA197" s="15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</row>
    <row r="198" spans="1:42" ht="12.75">
      <c r="A198">
        <v>207</v>
      </c>
      <c r="B198" t="s">
        <v>132</v>
      </c>
      <c r="C198" s="13">
        <v>7170</v>
      </c>
      <c r="D198" s="13">
        <v>2009</v>
      </c>
      <c r="E198" s="23">
        <v>26.24</v>
      </c>
      <c r="F198" s="24">
        <v>0</v>
      </c>
      <c r="G198" s="24">
        <v>2014676</v>
      </c>
      <c r="H198" s="24">
        <v>516662</v>
      </c>
      <c r="I198" s="24">
        <v>0</v>
      </c>
      <c r="J198" s="24">
        <v>8575034</v>
      </c>
      <c r="K198" s="24">
        <v>0</v>
      </c>
      <c r="L198" s="24">
        <v>83737</v>
      </c>
      <c r="M198" s="24">
        <v>260431</v>
      </c>
      <c r="N198" s="24">
        <v>112160</v>
      </c>
      <c r="O198" s="24">
        <v>11932</v>
      </c>
      <c r="P198" s="24">
        <v>457700</v>
      </c>
      <c r="Q198" s="24">
        <v>11116932</v>
      </c>
      <c r="R198" s="24">
        <v>2951950</v>
      </c>
      <c r="S198" s="24">
        <v>29244542</v>
      </c>
      <c r="T198" s="24">
        <v>12902319</v>
      </c>
      <c r="V198">
        <v>15909</v>
      </c>
      <c r="W198" s="30"/>
      <c r="X198" s="27"/>
      <c r="Y198" s="28"/>
      <c r="Z198" s="16"/>
      <c r="AA198" s="15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</row>
    <row r="199" spans="1:42" ht="12.75">
      <c r="A199">
        <v>208</v>
      </c>
      <c r="B199" t="s">
        <v>149</v>
      </c>
      <c r="C199" s="13">
        <v>7170</v>
      </c>
      <c r="D199" s="13">
        <v>2009</v>
      </c>
      <c r="E199" s="23">
        <v>29.83</v>
      </c>
      <c r="F199" s="24">
        <v>0</v>
      </c>
      <c r="G199" s="24">
        <v>2168288</v>
      </c>
      <c r="H199" s="24">
        <v>446782</v>
      </c>
      <c r="I199" s="24">
        <v>0</v>
      </c>
      <c r="J199" s="24">
        <v>3386138</v>
      </c>
      <c r="K199" s="24">
        <v>0</v>
      </c>
      <c r="L199" s="24">
        <v>78198</v>
      </c>
      <c r="M199" s="24">
        <v>373</v>
      </c>
      <c r="N199" s="24">
        <v>495468</v>
      </c>
      <c r="O199" s="24">
        <v>-256881</v>
      </c>
      <c r="P199" s="24">
        <v>239811</v>
      </c>
      <c r="Q199" s="24">
        <v>6078555</v>
      </c>
      <c r="R199" s="24">
        <v>1919690</v>
      </c>
      <c r="S199" s="24">
        <v>25117784</v>
      </c>
      <c r="T199" s="24">
        <v>18729825</v>
      </c>
      <c r="V199">
        <v>15387</v>
      </c>
      <c r="W199" s="30"/>
      <c r="X199" s="27"/>
      <c r="Y199" s="28"/>
      <c r="Z199" s="16"/>
      <c r="AA199" s="18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</row>
    <row r="200" spans="1:42" ht="12.75">
      <c r="A200">
        <v>209</v>
      </c>
      <c r="B200" t="s">
        <v>170</v>
      </c>
      <c r="C200" s="13">
        <v>7170</v>
      </c>
      <c r="D200" s="13">
        <v>2009</v>
      </c>
      <c r="E200" s="23">
        <v>7.92</v>
      </c>
      <c r="F200" s="24">
        <v>0</v>
      </c>
      <c r="G200" s="24">
        <v>786416</v>
      </c>
      <c r="H200" s="24">
        <v>101568</v>
      </c>
      <c r="I200" s="24">
        <v>0</v>
      </c>
      <c r="J200" s="24">
        <v>415076</v>
      </c>
      <c r="K200" s="24">
        <v>126</v>
      </c>
      <c r="L200" s="24">
        <v>27712</v>
      </c>
      <c r="M200" s="24">
        <v>102292</v>
      </c>
      <c r="N200" s="24">
        <v>32097</v>
      </c>
      <c r="O200" s="24">
        <v>3578</v>
      </c>
      <c r="P200" s="24">
        <v>0</v>
      </c>
      <c r="Q200" s="24">
        <v>1468865</v>
      </c>
      <c r="R200" s="24">
        <v>926226</v>
      </c>
      <c r="S200" s="24">
        <v>6330998</v>
      </c>
      <c r="T200" s="24">
        <v>4976346</v>
      </c>
      <c r="V200">
        <v>1638</v>
      </c>
      <c r="W200" s="26"/>
      <c r="X200" s="27"/>
      <c r="Y200" s="28"/>
      <c r="Z200" s="16"/>
      <c r="AA200" s="18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</row>
    <row r="201" spans="1:42" ht="12.75">
      <c r="A201">
        <v>904</v>
      </c>
      <c r="B201" t="s">
        <v>75</v>
      </c>
      <c r="C201" s="13">
        <v>7170</v>
      </c>
      <c r="D201" s="13">
        <v>2009</v>
      </c>
      <c r="E201" s="23">
        <v>1.95</v>
      </c>
      <c r="F201" s="24">
        <v>0</v>
      </c>
      <c r="G201" s="24">
        <v>159927</v>
      </c>
      <c r="H201" s="24">
        <v>12123</v>
      </c>
      <c r="I201" s="24">
        <v>0</v>
      </c>
      <c r="J201" s="24">
        <v>358311</v>
      </c>
      <c r="K201" s="24">
        <v>0</v>
      </c>
      <c r="L201" s="24">
        <v>13012</v>
      </c>
      <c r="M201" s="24">
        <v>43598</v>
      </c>
      <c r="N201" s="24">
        <v>2362</v>
      </c>
      <c r="O201" s="24">
        <v>4276</v>
      </c>
      <c r="P201" s="24">
        <v>0</v>
      </c>
      <c r="Q201" s="24">
        <v>593609</v>
      </c>
      <c r="R201" s="24">
        <v>483479</v>
      </c>
      <c r="S201" s="24">
        <v>4324217</v>
      </c>
      <c r="T201" s="24">
        <v>4323448</v>
      </c>
      <c r="V201">
        <v>2056</v>
      </c>
      <c r="W201" s="26"/>
      <c r="X201" s="27"/>
      <c r="Y201" s="28"/>
      <c r="Z201" s="16"/>
      <c r="AA201" s="15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</row>
    <row r="202" spans="1:42" ht="12.75">
      <c r="A202">
        <v>915</v>
      </c>
      <c r="B202" t="s">
        <v>100</v>
      </c>
      <c r="C202" s="13">
        <v>7170</v>
      </c>
      <c r="D202" s="13">
        <v>2009</v>
      </c>
      <c r="E202" s="23">
        <v>0</v>
      </c>
      <c r="F202" s="24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262168</v>
      </c>
      <c r="P202" s="24">
        <v>0</v>
      </c>
      <c r="Q202" s="24">
        <v>262168</v>
      </c>
      <c r="R202" s="24">
        <v>73301</v>
      </c>
      <c r="S202" s="24">
        <v>751812</v>
      </c>
      <c r="T202" s="24">
        <v>750310</v>
      </c>
      <c r="V202">
        <v>926</v>
      </c>
      <c r="W202" s="29"/>
      <c r="X202" s="27"/>
      <c r="Y202" s="28"/>
      <c r="Z202" s="16"/>
      <c r="AA202" s="18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</row>
    <row r="203" spans="1:42" ht="12.75">
      <c r="A203" s="13">
        <v>919</v>
      </c>
      <c r="B203" s="14" t="s">
        <v>168</v>
      </c>
      <c r="C203" s="13">
        <v>7170</v>
      </c>
      <c r="D203" s="13">
        <v>2009</v>
      </c>
      <c r="E203" s="23">
        <v>0.45</v>
      </c>
      <c r="F203" s="24">
        <v>0</v>
      </c>
      <c r="G203" s="24">
        <v>30706</v>
      </c>
      <c r="H203" s="24">
        <v>1430</v>
      </c>
      <c r="I203" s="24">
        <v>819</v>
      </c>
      <c r="J203" s="24">
        <v>482751</v>
      </c>
      <c r="K203" s="24">
        <v>0</v>
      </c>
      <c r="L203" s="24">
        <v>0</v>
      </c>
      <c r="M203" s="24">
        <v>0</v>
      </c>
      <c r="N203" s="24">
        <v>15802</v>
      </c>
      <c r="O203" s="24">
        <v>6709</v>
      </c>
      <c r="P203" s="24">
        <v>0</v>
      </c>
      <c r="Q203" s="24">
        <v>538217</v>
      </c>
      <c r="R203" s="24">
        <v>286783</v>
      </c>
      <c r="S203" s="24">
        <v>0</v>
      </c>
      <c r="T203" s="24">
        <v>0</v>
      </c>
      <c r="V203">
        <v>547</v>
      </c>
      <c r="W203" s="26"/>
      <c r="X203" s="27"/>
      <c r="Y203" s="28"/>
      <c r="Z203" s="16"/>
      <c r="AA203" s="15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</row>
    <row r="204" spans="1:42" ht="12.75">
      <c r="A204" s="13"/>
      <c r="B204" s="14"/>
      <c r="C204" s="13"/>
      <c r="D204" s="13"/>
      <c r="E204" s="23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V204" s="28"/>
      <c r="W204" s="30"/>
      <c r="X204" s="27"/>
      <c r="Y204" s="28"/>
      <c r="Z204" s="16"/>
      <c r="AA204" s="15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</row>
    <row r="205" spans="1:25" ht="12.75">
      <c r="A205" s="13"/>
      <c r="B205" s="14"/>
      <c r="C205" s="13"/>
      <c r="D205" s="13"/>
      <c r="E205" s="23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V205" s="28"/>
      <c r="W205" s="33"/>
      <c r="X205" s="27"/>
      <c r="Y205" s="28"/>
    </row>
    <row r="206" spans="1:25" ht="12.75">
      <c r="A206" s="13"/>
      <c r="B206" s="14"/>
      <c r="C206" s="13"/>
      <c r="D206" s="13"/>
      <c r="E206" s="15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V206" s="28"/>
      <c r="W206" s="19"/>
      <c r="X206" s="16"/>
      <c r="Y206" s="20"/>
    </row>
    <row r="207" spans="1:22" ht="12.75">
      <c r="A207"/>
      <c r="B207"/>
      <c r="C207" s="13"/>
      <c r="E207" s="18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V207" s="16"/>
    </row>
    <row r="208" spans="1:22" ht="12.75">
      <c r="A208" s="22"/>
      <c r="B208" s="22"/>
      <c r="C208" s="22"/>
      <c r="D208" s="22"/>
      <c r="E208" s="18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V208" s="17"/>
    </row>
    <row r="209" spans="1:22" ht="12.75">
      <c r="A209" s="22"/>
      <c r="B209" s="25"/>
      <c r="C209" s="22"/>
      <c r="D209" s="22"/>
      <c r="E209" s="18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V209" s="17"/>
    </row>
    <row r="210" ht="12.75">
      <c r="V210" s="17"/>
    </row>
    <row r="211" spans="1:20" ht="12.75">
      <c r="A211" s="22"/>
      <c r="B211" s="22"/>
      <c r="C211" s="22"/>
      <c r="D211" s="22"/>
      <c r="E211" s="23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</row>
    <row r="212" spans="1:20" ht="12.75">
      <c r="A212" s="22"/>
      <c r="B212" s="22"/>
      <c r="C212" s="22"/>
      <c r="D212" s="22"/>
      <c r="E212" s="23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</row>
    <row r="213" spans="1:20" ht="12.75">
      <c r="A213" s="22"/>
      <c r="B213" s="22"/>
      <c r="C213" s="22"/>
      <c r="D213" s="22"/>
      <c r="E213" s="23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</row>
    <row r="214" spans="1:20" ht="12.75">
      <c r="A214" s="22"/>
      <c r="B214" s="22"/>
      <c r="C214" s="22"/>
      <c r="D214" s="22"/>
      <c r="E214" s="23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</row>
    <row r="215" spans="1:20" ht="12.75">
      <c r="A215" s="22"/>
      <c r="B215" s="22"/>
      <c r="C215" s="22"/>
      <c r="D215" s="22"/>
      <c r="E215" s="23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</row>
    <row r="216" spans="1:20" ht="12.75">
      <c r="A216" s="22"/>
      <c r="B216" s="22"/>
      <c r="C216" s="22"/>
      <c r="D216" s="22"/>
      <c r="E216" s="23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</row>
    <row r="217" spans="1:20" ht="12.75">
      <c r="A217" s="22"/>
      <c r="B217" s="22"/>
      <c r="C217" s="22"/>
      <c r="D217" s="22"/>
      <c r="E217" s="23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</row>
    <row r="218" spans="1:20" ht="12.75">
      <c r="A218" s="22"/>
      <c r="B218" s="22"/>
      <c r="C218" s="22"/>
      <c r="D218" s="22"/>
      <c r="E218" s="23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</row>
    <row r="219" spans="1:20" ht="12.75">
      <c r="A219" s="22"/>
      <c r="B219" s="22"/>
      <c r="C219" s="22"/>
      <c r="D219" s="22"/>
      <c r="E219" s="23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</row>
    <row r="220" spans="1:20" ht="12.75">
      <c r="A220" s="22"/>
      <c r="B220" s="22"/>
      <c r="C220" s="22"/>
      <c r="D220" s="22"/>
      <c r="E220" s="23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</row>
    <row r="221" spans="1:20" ht="12.75">
      <c r="A221" s="22"/>
      <c r="B221" s="22"/>
      <c r="C221" s="22"/>
      <c r="D221" s="22"/>
      <c r="E221" s="23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</row>
    <row r="223" spans="1:20" ht="12.75">
      <c r="A223" s="22"/>
      <c r="B223" s="22"/>
      <c r="C223" s="22"/>
      <c r="D223" s="22"/>
      <c r="E223" s="23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</row>
    <row r="224" spans="1:20" ht="12.75">
      <c r="A224" s="22"/>
      <c r="B224" s="22"/>
      <c r="C224" s="22"/>
      <c r="D224" s="22"/>
      <c r="E224" s="23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</row>
    <row r="226" spans="1:20" ht="12.75">
      <c r="A226" s="22"/>
      <c r="B226" s="22"/>
      <c r="C226" s="22"/>
      <c r="D226" s="22"/>
      <c r="E226" s="23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</row>
    <row r="227" spans="1:20" ht="12.75">
      <c r="A227" s="22"/>
      <c r="B227" s="22"/>
      <c r="C227" s="22"/>
      <c r="D227" s="22"/>
      <c r="E227" s="23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</row>
    <row r="228" spans="1:20" ht="12.75">
      <c r="A228" s="22"/>
      <c r="B228" s="22"/>
      <c r="C228" s="22"/>
      <c r="D228" s="22"/>
      <c r="E228" s="23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</row>
    <row r="229" spans="1:20" ht="12.75">
      <c r="A229" s="22"/>
      <c r="B229" s="22"/>
      <c r="C229" s="22"/>
      <c r="D229" s="22"/>
      <c r="E229" s="23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</row>
    <row r="230" spans="1:20" ht="12.75">
      <c r="A230" s="22"/>
      <c r="B230" s="22"/>
      <c r="C230" s="22"/>
      <c r="D230" s="22"/>
      <c r="E230" s="23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</row>
    <row r="231" spans="1:20" ht="12.75">
      <c r="A231" s="22"/>
      <c r="B231" s="22"/>
      <c r="C231" s="22"/>
      <c r="D231" s="22"/>
      <c r="E231" s="23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</row>
    <row r="232" spans="1:20" ht="12.75">
      <c r="A232" s="22"/>
      <c r="B232" s="22"/>
      <c r="C232" s="22"/>
      <c r="D232" s="22"/>
      <c r="E232" s="23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</row>
    <row r="233" spans="1:20" ht="12.75">
      <c r="A233" s="22"/>
      <c r="B233" s="22"/>
      <c r="C233" s="22"/>
      <c r="D233" s="22"/>
      <c r="E233" s="23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</row>
    <row r="234" spans="1:20" ht="12.75">
      <c r="A234" s="22"/>
      <c r="B234" s="22"/>
      <c r="C234" s="22"/>
      <c r="D234" s="22"/>
      <c r="E234" s="23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</row>
    <row r="236" spans="1:20" ht="12.75">
      <c r="A236" s="22"/>
      <c r="B236" s="22"/>
      <c r="C236" s="22"/>
      <c r="D236" s="22"/>
      <c r="E236" s="23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</row>
    <row r="237" spans="1:20" ht="12.75">
      <c r="A237" s="22"/>
      <c r="B237" s="22"/>
      <c r="C237" s="22"/>
      <c r="D237" s="22"/>
      <c r="E237" s="23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</row>
    <row r="238" spans="1:20" ht="12.75">
      <c r="A238" s="22"/>
      <c r="B238" s="22"/>
      <c r="C238" s="22"/>
      <c r="D238" s="22"/>
      <c r="E238" s="23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</row>
    <row r="239" spans="1:20" ht="12.75">
      <c r="A239" s="22"/>
      <c r="B239" s="22"/>
      <c r="C239" s="22"/>
      <c r="D239" s="22"/>
      <c r="E239" s="23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</row>
    <row r="240" spans="1:20" ht="12.75">
      <c r="A240" s="22"/>
      <c r="B240" s="22"/>
      <c r="C240" s="22"/>
      <c r="D240" s="22"/>
      <c r="E240" s="23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</row>
    <row r="241" spans="1:20" ht="12.75">
      <c r="A241" s="22"/>
      <c r="B241" s="22"/>
      <c r="C241" s="22"/>
      <c r="D241" s="22"/>
      <c r="E241" s="23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</row>
    <row r="242" spans="1:20" ht="12.75">
      <c r="A242" s="22"/>
      <c r="B242" s="22"/>
      <c r="C242" s="22"/>
      <c r="D242" s="22"/>
      <c r="E242" s="23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</row>
    <row r="243" spans="1:20" ht="12.75">
      <c r="A243" s="22"/>
      <c r="B243" s="22"/>
      <c r="C243" s="22"/>
      <c r="D243" s="22"/>
      <c r="E243" s="23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</row>
    <row r="244" spans="1:20" ht="12.75">
      <c r="A244" s="22"/>
      <c r="B244" s="22"/>
      <c r="C244" s="22"/>
      <c r="D244" s="22"/>
      <c r="E244" s="23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</row>
    <row r="245" spans="1:20" ht="12.75">
      <c r="A245" s="22"/>
      <c r="B245" s="22"/>
      <c r="C245" s="22"/>
      <c r="D245" s="22"/>
      <c r="E245" s="23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</row>
    <row r="246" spans="1:20" ht="12.75">
      <c r="A246" s="22"/>
      <c r="B246" s="22"/>
      <c r="C246" s="22"/>
      <c r="D246" s="22"/>
      <c r="E246" s="23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</row>
    <row r="247" spans="1:20" ht="12.75">
      <c r="A247" s="22"/>
      <c r="B247" s="22"/>
      <c r="C247" s="22"/>
      <c r="D247" s="22"/>
      <c r="E247" s="23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</row>
    <row r="248" spans="1:20" ht="12.75">
      <c r="A248" s="22"/>
      <c r="B248" s="22"/>
      <c r="C248" s="22"/>
      <c r="D248" s="22"/>
      <c r="E248" s="23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</row>
    <row r="249" spans="1:20" ht="12.75">
      <c r="A249" s="22"/>
      <c r="B249" s="22"/>
      <c r="C249" s="22"/>
      <c r="D249" s="22"/>
      <c r="E249" s="23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</row>
    <row r="250" spans="1:20" ht="12.75">
      <c r="A250" s="22"/>
      <c r="B250" s="22"/>
      <c r="C250" s="22"/>
      <c r="D250" s="22"/>
      <c r="E250" s="23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</row>
    <row r="251" spans="1:20" ht="12.75">
      <c r="A251" s="22"/>
      <c r="B251" s="22"/>
      <c r="C251" s="22"/>
      <c r="D251" s="22"/>
      <c r="E251" s="23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</row>
    <row r="252" spans="1:20" ht="12.75">
      <c r="A252" s="22"/>
      <c r="B252" s="22"/>
      <c r="C252" s="22"/>
      <c r="D252" s="22"/>
      <c r="E252" s="23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</row>
    <row r="253" spans="1:20" ht="12.75">
      <c r="A253" s="22"/>
      <c r="B253" s="22"/>
      <c r="C253" s="22"/>
      <c r="D253" s="22"/>
      <c r="E253" s="23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</row>
    <row r="254" spans="1:20" ht="12.75">
      <c r="A254" s="22"/>
      <c r="B254" s="22"/>
      <c r="C254" s="22"/>
      <c r="D254" s="22"/>
      <c r="E254" s="23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</row>
    <row r="255" spans="1:20" ht="12.75">
      <c r="A255" s="22"/>
      <c r="B255" s="22"/>
      <c r="C255" s="22"/>
      <c r="D255" s="22"/>
      <c r="E255" s="23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</row>
    <row r="256" spans="1:20" ht="12.75">
      <c r="A256" s="22"/>
      <c r="B256" s="22"/>
      <c r="C256" s="22"/>
      <c r="D256" s="22"/>
      <c r="E256" s="23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</row>
    <row r="257" spans="1:20" ht="12.75">
      <c r="A257" s="22"/>
      <c r="B257" s="22"/>
      <c r="C257" s="22"/>
      <c r="D257" s="22"/>
      <c r="E257" s="23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</row>
    <row r="258" spans="1:20" ht="12.75">
      <c r="A258" s="22"/>
      <c r="B258" s="22"/>
      <c r="C258" s="22"/>
      <c r="D258" s="22"/>
      <c r="E258" s="23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</row>
    <row r="259" spans="1:20" ht="12.75">
      <c r="A259" s="22"/>
      <c r="B259" s="22"/>
      <c r="C259" s="22"/>
      <c r="D259" s="22"/>
      <c r="E259" s="23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</row>
    <row r="260" spans="1:20" ht="12.75">
      <c r="A260" s="22"/>
      <c r="B260" s="22"/>
      <c r="C260" s="22"/>
      <c r="D260" s="22"/>
      <c r="E260" s="23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</row>
    <row r="261" spans="1:20" ht="12.75">
      <c r="A261" s="22"/>
      <c r="B261" s="22"/>
      <c r="C261" s="22"/>
      <c r="D261" s="22"/>
      <c r="E261" s="23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</row>
    <row r="262" spans="1:20" ht="12.75">
      <c r="A262" s="22"/>
      <c r="B262" s="22"/>
      <c r="C262" s="22"/>
      <c r="D262" s="22"/>
      <c r="E262" s="23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</row>
    <row r="263" spans="1:20" ht="12.75">
      <c r="A263" s="22"/>
      <c r="B263" s="22"/>
      <c r="C263" s="22"/>
      <c r="D263" s="22"/>
      <c r="E263" s="23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</row>
    <row r="264" spans="1:20" ht="12.75">
      <c r="A264" s="22"/>
      <c r="B264" s="22"/>
      <c r="C264" s="22"/>
      <c r="D264" s="22"/>
      <c r="E264" s="23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</row>
    <row r="265" spans="1:20" ht="12.75">
      <c r="A265" s="22"/>
      <c r="B265" s="22"/>
      <c r="C265" s="22"/>
      <c r="D265" s="22"/>
      <c r="E265" s="23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</row>
    <row r="266" spans="1:20" ht="12.75">
      <c r="A266" s="22"/>
      <c r="B266" s="22"/>
      <c r="C266" s="22"/>
      <c r="D266" s="22"/>
      <c r="E266" s="23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</row>
    <row r="268" spans="1:20" ht="12.75">
      <c r="A268" s="22"/>
      <c r="B268" s="22"/>
      <c r="C268" s="22"/>
      <c r="D268" s="22"/>
      <c r="E268" s="23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</row>
    <row r="269" spans="1:20" ht="12.75">
      <c r="A269" s="22"/>
      <c r="B269" s="22"/>
      <c r="C269" s="22"/>
      <c r="D269" s="22"/>
      <c r="E269" s="23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</row>
    <row r="270" spans="1:20" ht="12.75">
      <c r="A270" s="22"/>
      <c r="B270" s="22"/>
      <c r="C270" s="22"/>
      <c r="D270" s="22"/>
      <c r="E270" s="23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</row>
    <row r="271" spans="1:20" ht="12.75">
      <c r="A271" s="22"/>
      <c r="B271" s="22"/>
      <c r="C271" s="22"/>
      <c r="D271" s="22"/>
      <c r="E271" s="23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</row>
    <row r="272" spans="1:20" ht="12.75">
      <c r="A272" s="22"/>
      <c r="B272" s="22"/>
      <c r="C272" s="22"/>
      <c r="D272" s="22"/>
      <c r="E272" s="23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</row>
    <row r="273" spans="1:20" ht="12.75">
      <c r="A273" s="22"/>
      <c r="B273" s="22"/>
      <c r="C273" s="22"/>
      <c r="D273" s="22"/>
      <c r="E273" s="23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</row>
    <row r="274" spans="1:20" ht="12.75">
      <c r="A274" s="22"/>
      <c r="B274" s="22"/>
      <c r="C274" s="22"/>
      <c r="D274" s="22"/>
      <c r="E274" s="23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</row>
    <row r="276" spans="1:20" ht="12.75">
      <c r="A276" s="22"/>
      <c r="B276" s="22"/>
      <c r="C276" s="22"/>
      <c r="D276" s="22"/>
      <c r="E276" s="23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</row>
    <row r="277" spans="1:20" ht="12.75">
      <c r="A277" s="22"/>
      <c r="B277" s="22"/>
      <c r="C277" s="22"/>
      <c r="D277" s="22"/>
      <c r="E277" s="23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</row>
    <row r="278" spans="1:20" ht="12.75">
      <c r="A278" s="22"/>
      <c r="B278" s="22"/>
      <c r="C278" s="22"/>
      <c r="D278" s="22"/>
      <c r="E278" s="23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</row>
    <row r="279" spans="1:20" ht="12.75">
      <c r="A279" s="22"/>
      <c r="B279" s="22"/>
      <c r="C279" s="22"/>
      <c r="D279" s="22"/>
      <c r="E279" s="23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</row>
    <row r="280" spans="1:20" ht="12.75">
      <c r="A280" s="22"/>
      <c r="B280" s="22"/>
      <c r="C280" s="22"/>
      <c r="D280" s="22"/>
      <c r="E280" s="23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</row>
    <row r="281" spans="1:20" ht="12.75">
      <c r="A281" s="22"/>
      <c r="B281" s="22"/>
      <c r="C281" s="22"/>
      <c r="D281" s="22"/>
      <c r="E281" s="23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</row>
    <row r="282" spans="1:20" ht="12.75">
      <c r="A282" s="22"/>
      <c r="B282" s="22"/>
      <c r="C282" s="22"/>
      <c r="D282" s="22"/>
      <c r="E282" s="23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</row>
    <row r="284" spans="1:20" ht="12.75">
      <c r="A284" s="22"/>
      <c r="B284" s="22"/>
      <c r="C284" s="22"/>
      <c r="D284" s="22"/>
      <c r="E284" s="23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</row>
    <row r="285" spans="1:20" ht="12.75">
      <c r="A285" s="22"/>
      <c r="B285" s="22"/>
      <c r="C285" s="22"/>
      <c r="D285" s="22"/>
      <c r="E285" s="23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</row>
    <row r="286" spans="1:20" ht="12.75">
      <c r="A286" s="22"/>
      <c r="B286" s="22"/>
      <c r="C286" s="22"/>
      <c r="D286" s="22"/>
      <c r="E286" s="23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</row>
    <row r="287" spans="1:20" ht="12.75">
      <c r="A287" s="22"/>
      <c r="B287" s="22"/>
      <c r="C287" s="22"/>
      <c r="D287" s="22"/>
      <c r="E287" s="23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</row>
    <row r="288" spans="1:20" ht="12.75">
      <c r="A288" s="22"/>
      <c r="B288" s="22"/>
      <c r="C288" s="22"/>
      <c r="D288" s="22"/>
      <c r="E288" s="23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</row>
    <row r="290" spans="1:20" ht="12.75">
      <c r="A290" s="22"/>
      <c r="B290" s="22"/>
      <c r="C290" s="22"/>
      <c r="D290" s="22"/>
      <c r="E290" s="23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</row>
    <row r="291" spans="1:20" ht="12.75">
      <c r="A291" s="22"/>
      <c r="B291" s="22"/>
      <c r="C291" s="22"/>
      <c r="D291" s="22"/>
      <c r="E291" s="23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</row>
    <row r="292" spans="1:20" ht="12.75">
      <c r="A292" s="22"/>
      <c r="B292" s="22"/>
      <c r="C292" s="22"/>
      <c r="D292" s="22"/>
      <c r="E292" s="23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</row>
    <row r="293" spans="1:20" ht="12.75">
      <c r="A293" s="22"/>
      <c r="B293" s="22"/>
      <c r="C293" s="22"/>
      <c r="D293" s="22"/>
      <c r="E293" s="23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</row>
    <row r="294" spans="1:20" ht="12.75">
      <c r="A294" s="22"/>
      <c r="B294" s="22"/>
      <c r="C294" s="22"/>
      <c r="D294" s="22"/>
      <c r="E294" s="23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</row>
    <row r="295" spans="1:20" ht="12.75">
      <c r="A295" s="22"/>
      <c r="B295" s="22"/>
      <c r="C295" s="22"/>
      <c r="D295" s="22"/>
      <c r="E295" s="23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</row>
    <row r="296" spans="1:20" ht="12.75">
      <c r="A296" s="22"/>
      <c r="B296" s="22"/>
      <c r="C296" s="22"/>
      <c r="D296" s="22"/>
      <c r="E296" s="23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</row>
    <row r="297" spans="1:20" ht="12.75">
      <c r="A297" s="22"/>
      <c r="B297" s="22"/>
      <c r="C297" s="22"/>
      <c r="D297" s="22"/>
      <c r="E297" s="23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</row>
    <row r="298" spans="1:20" ht="12.75">
      <c r="A298" s="22"/>
      <c r="B298" s="22"/>
      <c r="C298" s="22"/>
      <c r="D298" s="22"/>
      <c r="E298" s="23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</row>
    <row r="300" spans="1:20" ht="12.75">
      <c r="A300" s="22"/>
      <c r="B300" s="22"/>
      <c r="C300" s="22"/>
      <c r="D300" s="22"/>
      <c r="E300" s="23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</row>
    <row r="301" spans="1:20" ht="12.75">
      <c r="A301" s="22"/>
      <c r="B301" s="22"/>
      <c r="C301" s="22"/>
      <c r="D301" s="22"/>
      <c r="E301" s="23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</row>
    <row r="302" spans="1:20" ht="12.75">
      <c r="A302" s="22"/>
      <c r="B302" s="22"/>
      <c r="C302" s="22"/>
      <c r="D302" s="22"/>
      <c r="E302" s="23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</row>
    <row r="303" spans="1:20" ht="12.75">
      <c r="A303" s="22"/>
      <c r="B303" s="22"/>
      <c r="C303" s="22"/>
      <c r="D303" s="22"/>
      <c r="E303" s="23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1" sqref="B11:K106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0.875" style="0" bestFit="1" customWidth="1"/>
    <col min="5" max="5" width="6.875" style="0" bestFit="1" customWidth="1"/>
    <col min="6" max="6" width="8.875" style="0" bestFit="1" customWidth="1"/>
    <col min="7" max="7" width="10.875" style="0" bestFit="1" customWidth="1"/>
    <col min="8" max="8" width="6.875" style="0" bestFit="1" customWidth="1"/>
    <col min="9" max="9" width="8.875" style="0" bestFit="1" customWidth="1"/>
    <col min="10" max="10" width="2.625" style="0" customWidth="1"/>
    <col min="11" max="11" width="8.125" style="0" bestFit="1" customWidth="1"/>
  </cols>
  <sheetData>
    <row r="1" spans="1:10" ht="12">
      <c r="A1" s="3" t="s">
        <v>5</v>
      </c>
      <c r="B1" s="4"/>
      <c r="C1" s="4"/>
      <c r="D1" s="4"/>
      <c r="E1" s="4"/>
      <c r="F1" s="4"/>
      <c r="G1" s="4"/>
      <c r="H1" s="4"/>
      <c r="I1" s="4"/>
      <c r="J1" s="4"/>
    </row>
    <row r="2" spans="1:11" ht="1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42</v>
      </c>
    </row>
    <row r="3" spans="1:11" ht="12">
      <c r="A3" s="4"/>
      <c r="B3" s="4"/>
      <c r="C3" s="4"/>
      <c r="D3" s="4"/>
      <c r="E3" s="4"/>
      <c r="F3" s="3"/>
      <c r="G3" s="4"/>
      <c r="H3" s="4"/>
      <c r="I3" s="4"/>
      <c r="J3" s="4"/>
      <c r="K3">
        <v>282</v>
      </c>
    </row>
    <row r="4" spans="1:10" ht="12">
      <c r="A4" s="3" t="s">
        <v>43</v>
      </c>
      <c r="B4" s="4"/>
      <c r="C4" s="4"/>
      <c r="D4" s="5"/>
      <c r="E4" s="4"/>
      <c r="F4" s="4"/>
      <c r="G4" s="4"/>
      <c r="H4" s="4"/>
      <c r="I4" s="4"/>
      <c r="J4" s="4"/>
    </row>
    <row r="5" spans="1:10" ht="12">
      <c r="A5" s="3" t="s">
        <v>45</v>
      </c>
      <c r="B5" s="4"/>
      <c r="C5" s="4"/>
      <c r="D5" s="4"/>
      <c r="E5" s="4"/>
      <c r="F5" s="4"/>
      <c r="G5" s="4"/>
      <c r="H5" s="4"/>
      <c r="I5" s="4"/>
      <c r="J5" s="4"/>
    </row>
    <row r="7" spans="5:9" ht="12">
      <c r="E7" s="21">
        <f>ROUND(+Pharmacy!D5,0)</f>
        <v>2008</v>
      </c>
      <c r="F7" s="2">
        <f>+E7</f>
        <v>2008</v>
      </c>
      <c r="G7" s="2"/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D8" s="1" t="s">
        <v>6</v>
      </c>
      <c r="F8" s="1" t="s">
        <v>2</v>
      </c>
      <c r="G8" s="1" t="s">
        <v>6</v>
      </c>
      <c r="I8" s="1" t="s">
        <v>2</v>
      </c>
      <c r="J8" s="1"/>
      <c r="K8" s="2" t="s">
        <v>72</v>
      </c>
    </row>
    <row r="9" spans="1:11" ht="12">
      <c r="A9" s="2"/>
      <c r="B9" s="2" t="s">
        <v>40</v>
      </c>
      <c r="C9" s="2" t="s">
        <v>41</v>
      </c>
      <c r="D9" s="1" t="s">
        <v>7</v>
      </c>
      <c r="E9" s="1" t="s">
        <v>4</v>
      </c>
      <c r="F9" s="1" t="s">
        <v>4</v>
      </c>
      <c r="G9" s="1" t="s">
        <v>7</v>
      </c>
      <c r="H9" s="1" t="s">
        <v>4</v>
      </c>
      <c r="I9" s="1" t="s">
        <v>4</v>
      </c>
      <c r="J9" s="1"/>
      <c r="K9" s="2" t="s">
        <v>73</v>
      </c>
    </row>
    <row r="10" spans="2:11" ht="12">
      <c r="B10">
        <f>+Pharmacy!A5</f>
        <v>1</v>
      </c>
      <c r="C10" t="str">
        <f>+Pharmacy!B5</f>
        <v>SWEDISH HEALTH SERVICES</v>
      </c>
      <c r="D10" s="6">
        <f>ROUND(SUM(Pharmacy!Q5:R5),0)</f>
        <v>80417654</v>
      </c>
      <c r="E10" s="6">
        <f>ROUND(+Pharmacy!V5,0)</f>
        <v>64206</v>
      </c>
      <c r="F10" s="7">
        <f>IF(D10=0,"",IF(E10=0,"",ROUND(D10/E10,2)))</f>
        <v>1252.49</v>
      </c>
      <c r="G10" s="6">
        <f>ROUND(SUM(Pharmacy!Q107:R107),0)</f>
        <v>89099849</v>
      </c>
      <c r="H10" s="6">
        <f>ROUND(+Pharmacy!V107,0)</f>
        <v>65434</v>
      </c>
      <c r="I10" s="7">
        <f>IF(G10=0,"",IF(H10=0,"",ROUND(G10/H10,2)))</f>
        <v>1361.68</v>
      </c>
      <c r="J10" s="7"/>
      <c r="K10" s="8">
        <f>IF(D10=0,"",IF(E10=0,"",IF(G10=0,"",IF(H10=0,"",ROUND(I10/F10-1,4)))))</f>
        <v>0.0872</v>
      </c>
    </row>
    <row r="11" spans="2:11" ht="12">
      <c r="B11">
        <f>+Pharmacy!A6</f>
        <v>3</v>
      </c>
      <c r="C11" t="str">
        <f>+Pharmacy!B6</f>
        <v>SWEDISH MEDICAL CENTER CHERRY HILL</v>
      </c>
      <c r="D11" s="6">
        <f>ROUND(SUM(Pharmacy!Q6:R6),0)</f>
        <v>20165476</v>
      </c>
      <c r="E11" s="6">
        <f>ROUND(+Pharmacy!V6,0)</f>
        <v>25431</v>
      </c>
      <c r="F11" s="7">
        <f aca="true" t="shared" si="0" ref="F11:F74">IF(D11=0,"",IF(E11=0,"",ROUND(D11/E11,2)))</f>
        <v>792.95</v>
      </c>
      <c r="G11" s="6">
        <f>ROUND(SUM(Pharmacy!Q108:R108),0)</f>
        <v>20715805</v>
      </c>
      <c r="H11" s="6">
        <f>ROUND(+Pharmacy!V108,0)</f>
        <v>27098</v>
      </c>
      <c r="I11" s="7">
        <f aca="true" t="shared" si="1" ref="I11:I74">IF(G11=0,"",IF(H11=0,"",ROUND(G11/H11,2)))</f>
        <v>764.48</v>
      </c>
      <c r="J11" s="7"/>
      <c r="K11" s="8">
        <f aca="true" t="shared" si="2" ref="K11:K74">IF(D11=0,"",IF(E11=0,"",IF(G11=0,"",IF(H11=0,"",ROUND(I11/F11-1,4)))))</f>
        <v>-0.0359</v>
      </c>
    </row>
    <row r="12" spans="2:11" ht="12">
      <c r="B12">
        <f>+Pharmacy!A7</f>
        <v>8</v>
      </c>
      <c r="C12" t="str">
        <f>+Pharmacy!B7</f>
        <v>KLICKITAT VALLEY HOSPITAL</v>
      </c>
      <c r="D12" s="6">
        <f>ROUND(SUM(Pharmacy!Q7:R7),0)</f>
        <v>491904</v>
      </c>
      <c r="E12" s="6">
        <f>ROUND(+Pharmacy!V7,0)</f>
        <v>1629</v>
      </c>
      <c r="F12" s="7">
        <f t="shared" si="0"/>
        <v>301.97</v>
      </c>
      <c r="G12" s="6">
        <f>ROUND(SUM(Pharmacy!Q109:R109),0)</f>
        <v>423242</v>
      </c>
      <c r="H12" s="6">
        <f>ROUND(+Pharmacy!V109,0)</f>
        <v>1645</v>
      </c>
      <c r="I12" s="7">
        <f t="shared" si="1"/>
        <v>257.29</v>
      </c>
      <c r="J12" s="7"/>
      <c r="K12" s="8">
        <f t="shared" si="2"/>
        <v>-0.148</v>
      </c>
    </row>
    <row r="13" spans="2:11" ht="12">
      <c r="B13">
        <f>+Pharmacy!A8</f>
        <v>10</v>
      </c>
      <c r="C13" t="str">
        <f>+Pharmacy!B8</f>
        <v>VIRGINIA MASON MEDICAL CENTER</v>
      </c>
      <c r="D13" s="6">
        <f>ROUND(SUM(Pharmacy!Q8:R8),0)</f>
        <v>17613954</v>
      </c>
      <c r="E13" s="6">
        <f>ROUND(+Pharmacy!V8,0)</f>
        <v>76904</v>
      </c>
      <c r="F13" s="7">
        <f t="shared" si="0"/>
        <v>229.04</v>
      </c>
      <c r="G13" s="6">
        <f>ROUND(SUM(Pharmacy!Q110:R110),0)</f>
        <v>18156453</v>
      </c>
      <c r="H13" s="6">
        <f>ROUND(+Pharmacy!V110,0)</f>
        <v>79237</v>
      </c>
      <c r="I13" s="7">
        <f t="shared" si="1"/>
        <v>229.14</v>
      </c>
      <c r="J13" s="7"/>
      <c r="K13" s="8">
        <f t="shared" si="2"/>
        <v>0.0004</v>
      </c>
    </row>
    <row r="14" spans="2:11" ht="12">
      <c r="B14">
        <f>+Pharmacy!A9</f>
        <v>14</v>
      </c>
      <c r="C14" t="str">
        <f>+Pharmacy!B9</f>
        <v>SEATTLE CHILDRENS HOSPITAL</v>
      </c>
      <c r="D14" s="6">
        <f>ROUND(SUM(Pharmacy!Q9:R9),0)</f>
        <v>65427296</v>
      </c>
      <c r="E14" s="6">
        <f>ROUND(+Pharmacy!V9,0)</f>
        <v>26512</v>
      </c>
      <c r="F14" s="7">
        <f t="shared" si="0"/>
        <v>2467.84</v>
      </c>
      <c r="G14" s="6">
        <f>ROUND(SUM(Pharmacy!Q111:R111),0)</f>
        <v>65490507</v>
      </c>
      <c r="H14" s="6">
        <f>ROUND(+Pharmacy!V111,0)</f>
        <v>28361</v>
      </c>
      <c r="I14" s="7">
        <f t="shared" si="1"/>
        <v>2309.17</v>
      </c>
      <c r="J14" s="7"/>
      <c r="K14" s="8">
        <f t="shared" si="2"/>
        <v>-0.0643</v>
      </c>
    </row>
    <row r="15" spans="2:11" ht="12">
      <c r="B15">
        <f>+Pharmacy!A10</f>
        <v>20</v>
      </c>
      <c r="C15" t="str">
        <f>+Pharmacy!B10</f>
        <v>GROUP HEALTH CENTRAL</v>
      </c>
      <c r="D15" s="6">
        <f>ROUND(SUM(Pharmacy!Q10:R10),0)</f>
        <v>16403801</v>
      </c>
      <c r="E15" s="6">
        <f>ROUND(+Pharmacy!V10,0)</f>
        <v>1208</v>
      </c>
      <c r="F15" s="7">
        <f t="shared" si="0"/>
        <v>13579.31</v>
      </c>
      <c r="G15" s="6">
        <f>ROUND(SUM(Pharmacy!Q112:R112),0)</f>
        <v>0</v>
      </c>
      <c r="H15" s="6">
        <f>ROUND(+Pharmacy!V112,0)</f>
        <v>1122</v>
      </c>
      <c r="I15" s="7">
        <f t="shared" si="1"/>
      </c>
      <c r="J15" s="7"/>
      <c r="K15" s="8">
        <f t="shared" si="2"/>
      </c>
    </row>
    <row r="16" spans="2:11" ht="12">
      <c r="B16">
        <f>+Pharmacy!A11</f>
        <v>21</v>
      </c>
      <c r="C16" t="str">
        <f>+Pharmacy!B11</f>
        <v>NEWPORT COMMUNITY HOSPITAL</v>
      </c>
      <c r="D16" s="6">
        <f>ROUND(SUM(Pharmacy!Q11:R11),0)</f>
        <v>827533</v>
      </c>
      <c r="E16" s="6">
        <f>ROUND(+Pharmacy!V11,0)</f>
        <v>2926</v>
      </c>
      <c r="F16" s="7">
        <f t="shared" si="0"/>
        <v>282.82</v>
      </c>
      <c r="G16" s="6">
        <f>ROUND(SUM(Pharmacy!Q113:R113),0)</f>
        <v>776387</v>
      </c>
      <c r="H16" s="6">
        <f>ROUND(+Pharmacy!V113,0)</f>
        <v>2664</v>
      </c>
      <c r="I16" s="7">
        <f t="shared" si="1"/>
        <v>291.44</v>
      </c>
      <c r="J16" s="7"/>
      <c r="K16" s="8">
        <f t="shared" si="2"/>
        <v>0.0305</v>
      </c>
    </row>
    <row r="17" spans="2:11" ht="12">
      <c r="B17">
        <f>+Pharmacy!A12</f>
        <v>22</v>
      </c>
      <c r="C17" t="str">
        <f>+Pharmacy!B12</f>
        <v>LOURDES MEDICAL CENTER</v>
      </c>
      <c r="D17" s="6">
        <f>ROUND(SUM(Pharmacy!Q12:R12),0)</f>
        <v>2254529</v>
      </c>
      <c r="E17" s="6">
        <f>ROUND(+Pharmacy!V12,0)</f>
        <v>4975</v>
      </c>
      <c r="F17" s="7">
        <f t="shared" si="0"/>
        <v>453.17</v>
      </c>
      <c r="G17" s="6">
        <f>ROUND(SUM(Pharmacy!Q114:R114),0)</f>
        <v>2349597</v>
      </c>
      <c r="H17" s="6">
        <f>ROUND(+Pharmacy!V114,0)</f>
        <v>4807</v>
      </c>
      <c r="I17" s="7">
        <f t="shared" si="1"/>
        <v>488.79</v>
      </c>
      <c r="J17" s="7"/>
      <c r="K17" s="8">
        <f t="shared" si="2"/>
        <v>0.0786</v>
      </c>
    </row>
    <row r="18" spans="2:11" ht="12">
      <c r="B18">
        <f>+Pharmacy!A13</f>
        <v>23</v>
      </c>
      <c r="C18" t="str">
        <f>+Pharmacy!B13</f>
        <v>OKANOGAN-DOUGLAS DISTRICT HOSPITAL</v>
      </c>
      <c r="D18" s="6">
        <f>ROUND(SUM(Pharmacy!Q13:R13),0)</f>
        <v>949175</v>
      </c>
      <c r="E18" s="6">
        <f>ROUND(+Pharmacy!V13,0)</f>
        <v>1506</v>
      </c>
      <c r="F18" s="7">
        <f t="shared" si="0"/>
        <v>630.26</v>
      </c>
      <c r="G18" s="6">
        <f>ROUND(SUM(Pharmacy!Q115:R115),0)</f>
        <v>1204333</v>
      </c>
      <c r="H18" s="6">
        <f>ROUND(+Pharmacy!V115,0)</f>
        <v>1454</v>
      </c>
      <c r="I18" s="7">
        <f t="shared" si="1"/>
        <v>828.29</v>
      </c>
      <c r="J18" s="7"/>
      <c r="K18" s="8">
        <f t="shared" si="2"/>
        <v>0.3142</v>
      </c>
    </row>
    <row r="19" spans="2:11" ht="12">
      <c r="B19">
        <f>+Pharmacy!A14</f>
        <v>26</v>
      </c>
      <c r="C19" t="str">
        <f>+Pharmacy!B14</f>
        <v>PEACEHEALTH SAINT JOHN MEDICAL CENTER</v>
      </c>
      <c r="D19" s="6">
        <f>ROUND(SUM(Pharmacy!Q14:R14),0)</f>
        <v>16066681</v>
      </c>
      <c r="E19" s="6">
        <f>ROUND(+Pharmacy!V14,0)</f>
        <v>23290</v>
      </c>
      <c r="F19" s="7">
        <f t="shared" si="0"/>
        <v>689.85</v>
      </c>
      <c r="G19" s="6">
        <f>ROUND(SUM(Pharmacy!Q116:R116),0)</f>
        <v>14917227</v>
      </c>
      <c r="H19" s="6">
        <f>ROUND(+Pharmacy!V116,0)</f>
        <v>24570</v>
      </c>
      <c r="I19" s="7">
        <f t="shared" si="1"/>
        <v>607.13</v>
      </c>
      <c r="J19" s="7"/>
      <c r="K19" s="8">
        <f t="shared" si="2"/>
        <v>-0.1199</v>
      </c>
    </row>
    <row r="20" spans="2:11" ht="12">
      <c r="B20">
        <f>+Pharmacy!A15</f>
        <v>29</v>
      </c>
      <c r="C20" t="str">
        <f>+Pharmacy!B15</f>
        <v>HARBORVIEW MEDICAL CENTER</v>
      </c>
      <c r="D20" s="6">
        <f>ROUND(SUM(Pharmacy!Q15:R15),0)</f>
        <v>88819524</v>
      </c>
      <c r="E20" s="6">
        <f>ROUND(+Pharmacy!V15,0)</f>
        <v>43532</v>
      </c>
      <c r="F20" s="7">
        <f t="shared" si="0"/>
        <v>2040.33</v>
      </c>
      <c r="G20" s="6">
        <f>ROUND(SUM(Pharmacy!Q117:R117),0)</f>
        <v>91146279</v>
      </c>
      <c r="H20" s="6">
        <f>ROUND(+Pharmacy!V117,0)</f>
        <v>43020</v>
      </c>
      <c r="I20" s="7">
        <f t="shared" si="1"/>
        <v>2118.7</v>
      </c>
      <c r="J20" s="7"/>
      <c r="K20" s="8">
        <f t="shared" si="2"/>
        <v>0.0384</v>
      </c>
    </row>
    <row r="21" spans="2:11" ht="12">
      <c r="B21">
        <f>+Pharmacy!A16</f>
        <v>32</v>
      </c>
      <c r="C21" t="str">
        <f>+Pharmacy!B16</f>
        <v>SAINT JOSEPH MEDICAL CENTER</v>
      </c>
      <c r="D21" s="6">
        <f>ROUND(SUM(Pharmacy!Q16:R16),0)</f>
        <v>35642202</v>
      </c>
      <c r="E21" s="6">
        <f>ROUND(+Pharmacy!V16,0)</f>
        <v>46717</v>
      </c>
      <c r="F21" s="7">
        <f t="shared" si="0"/>
        <v>762.94</v>
      </c>
      <c r="G21" s="6">
        <f>ROUND(SUM(Pharmacy!Q118:R118),0)</f>
        <v>37192408</v>
      </c>
      <c r="H21" s="6">
        <f>ROUND(+Pharmacy!V118,0)</f>
        <v>43072</v>
      </c>
      <c r="I21" s="7">
        <f t="shared" si="1"/>
        <v>863.49</v>
      </c>
      <c r="J21" s="7"/>
      <c r="K21" s="8">
        <f t="shared" si="2"/>
        <v>0.1318</v>
      </c>
    </row>
    <row r="22" spans="2:11" ht="12">
      <c r="B22">
        <f>+Pharmacy!A17</f>
        <v>35</v>
      </c>
      <c r="C22" t="str">
        <f>+Pharmacy!B17</f>
        <v>ENUMCLAW REGIONAL HOSPITAL</v>
      </c>
      <c r="D22" s="6">
        <f>ROUND(SUM(Pharmacy!Q17:R17),0)</f>
        <v>1068794</v>
      </c>
      <c r="E22" s="6">
        <f>ROUND(+Pharmacy!V17,0)</f>
        <v>3584</v>
      </c>
      <c r="F22" s="7">
        <f t="shared" si="0"/>
        <v>298.21</v>
      </c>
      <c r="G22" s="6">
        <f>ROUND(SUM(Pharmacy!Q119:R119),0)</f>
        <v>1624454</v>
      </c>
      <c r="H22" s="6">
        <f>ROUND(+Pharmacy!V119,0)</f>
        <v>3826</v>
      </c>
      <c r="I22" s="7">
        <f t="shared" si="1"/>
        <v>424.58</v>
      </c>
      <c r="J22" s="7"/>
      <c r="K22" s="8">
        <f t="shared" si="2"/>
        <v>0.4238</v>
      </c>
    </row>
    <row r="23" spans="2:11" ht="12">
      <c r="B23">
        <f>+Pharmacy!A18</f>
        <v>37</v>
      </c>
      <c r="C23" t="str">
        <f>+Pharmacy!B18</f>
        <v>DEACONESS MEDICAL CENTER</v>
      </c>
      <c r="D23" s="6">
        <f>ROUND(SUM(Pharmacy!Q18:R18),0)</f>
        <v>12245465</v>
      </c>
      <c r="E23" s="6">
        <f>ROUND(+Pharmacy!V18,0)</f>
        <v>18891</v>
      </c>
      <c r="F23" s="7">
        <f t="shared" si="0"/>
        <v>648.22</v>
      </c>
      <c r="G23" s="6">
        <f>ROUND(SUM(Pharmacy!Q120:R120),0)</f>
        <v>20457520</v>
      </c>
      <c r="H23" s="6">
        <f>ROUND(+Pharmacy!V120,0)</f>
        <v>24058</v>
      </c>
      <c r="I23" s="7">
        <f t="shared" si="1"/>
        <v>850.34</v>
      </c>
      <c r="J23" s="7"/>
      <c r="K23" s="8">
        <f t="shared" si="2"/>
        <v>0.3118</v>
      </c>
    </row>
    <row r="24" spans="2:11" ht="12">
      <c r="B24">
        <f>+Pharmacy!A19</f>
        <v>38</v>
      </c>
      <c r="C24" t="str">
        <f>+Pharmacy!B19</f>
        <v>OLYMPIC MEDICAL CENTER</v>
      </c>
      <c r="D24" s="6">
        <f>ROUND(SUM(Pharmacy!Q19:R19),0)</f>
        <v>11070809</v>
      </c>
      <c r="E24" s="6">
        <f>ROUND(+Pharmacy!V19,0)</f>
        <v>13147</v>
      </c>
      <c r="F24" s="7">
        <f t="shared" si="0"/>
        <v>842.08</v>
      </c>
      <c r="G24" s="6">
        <f>ROUND(SUM(Pharmacy!Q121:R121),0)</f>
        <v>11838382</v>
      </c>
      <c r="H24" s="6">
        <f>ROUND(+Pharmacy!V121,0)</f>
        <v>13521</v>
      </c>
      <c r="I24" s="7">
        <f t="shared" si="1"/>
        <v>875.56</v>
      </c>
      <c r="J24" s="7"/>
      <c r="K24" s="8">
        <f t="shared" si="2"/>
        <v>0.0398</v>
      </c>
    </row>
    <row r="25" spans="2:11" ht="12">
      <c r="B25">
        <f>+Pharmacy!A20</f>
        <v>39</v>
      </c>
      <c r="C25" t="str">
        <f>+Pharmacy!B20</f>
        <v>KENNEWICK GENERAL HOSPITAL</v>
      </c>
      <c r="D25" s="6">
        <f>ROUND(SUM(Pharmacy!Q20:R20),0)</f>
        <v>5047986</v>
      </c>
      <c r="E25" s="6">
        <f>ROUND(+Pharmacy!V20,0)</f>
        <v>11240</v>
      </c>
      <c r="F25" s="7">
        <f t="shared" si="0"/>
        <v>449.11</v>
      </c>
      <c r="G25" s="6">
        <f>ROUND(SUM(Pharmacy!Q122:R122),0)</f>
        <v>5416320</v>
      </c>
      <c r="H25" s="6">
        <f>ROUND(+Pharmacy!V122,0)</f>
        <v>11618</v>
      </c>
      <c r="I25" s="7">
        <f t="shared" si="1"/>
        <v>466.2</v>
      </c>
      <c r="J25" s="7"/>
      <c r="K25" s="8">
        <f t="shared" si="2"/>
        <v>0.0381</v>
      </c>
    </row>
    <row r="26" spans="2:11" ht="12">
      <c r="B26">
        <f>+Pharmacy!A21</f>
        <v>43</v>
      </c>
      <c r="C26" t="str">
        <f>+Pharmacy!B21</f>
        <v>WALLA WALLA GENERAL HOSPITAL</v>
      </c>
      <c r="D26" s="6">
        <f>ROUND(SUM(Pharmacy!Q21:R21),0)</f>
        <v>2098627</v>
      </c>
      <c r="E26" s="6">
        <f>ROUND(+Pharmacy!V21,0)</f>
        <v>3984</v>
      </c>
      <c r="F26" s="7">
        <f t="shared" si="0"/>
        <v>526.76</v>
      </c>
      <c r="G26" s="6">
        <f>ROUND(SUM(Pharmacy!Q123:R123),0)</f>
        <v>2227429</v>
      </c>
      <c r="H26" s="6">
        <f>ROUND(+Pharmacy!V123,0)</f>
        <v>4221</v>
      </c>
      <c r="I26" s="7">
        <f t="shared" si="1"/>
        <v>527.7</v>
      </c>
      <c r="J26" s="7"/>
      <c r="K26" s="8">
        <f t="shared" si="2"/>
        <v>0.0018</v>
      </c>
    </row>
    <row r="27" spans="2:11" ht="12">
      <c r="B27">
        <f>+Pharmacy!A22</f>
        <v>45</v>
      </c>
      <c r="C27" t="str">
        <f>+Pharmacy!B22</f>
        <v>COLUMBIA BASIN HOSPITAL</v>
      </c>
      <c r="D27" s="6">
        <f>ROUND(SUM(Pharmacy!Q22:R22),0)</f>
        <v>227239</v>
      </c>
      <c r="E27" s="6">
        <f>ROUND(+Pharmacy!V22,0)</f>
        <v>1214</v>
      </c>
      <c r="F27" s="7">
        <f t="shared" si="0"/>
        <v>187.18</v>
      </c>
      <c r="G27" s="6">
        <f>ROUND(SUM(Pharmacy!Q124:R124),0)</f>
        <v>339000</v>
      </c>
      <c r="H27" s="6">
        <f>ROUND(+Pharmacy!V124,0)</f>
        <v>1212</v>
      </c>
      <c r="I27" s="7">
        <f t="shared" si="1"/>
        <v>279.7</v>
      </c>
      <c r="J27" s="7"/>
      <c r="K27" s="8">
        <f t="shared" si="2"/>
        <v>0.4943</v>
      </c>
    </row>
    <row r="28" spans="2:11" ht="12">
      <c r="B28">
        <f>+Pharmacy!A23</f>
        <v>46</v>
      </c>
      <c r="C28" t="str">
        <f>+Pharmacy!B23</f>
        <v>PROSSER MEMORIAL HOSPITAL</v>
      </c>
      <c r="D28" s="6">
        <f>ROUND(SUM(Pharmacy!Q23:R23),0)</f>
        <v>826625</v>
      </c>
      <c r="E28" s="6">
        <f>ROUND(+Pharmacy!V23,0)</f>
        <v>2419</v>
      </c>
      <c r="F28" s="7">
        <f t="shared" si="0"/>
        <v>341.72</v>
      </c>
      <c r="G28" s="6">
        <f>ROUND(SUM(Pharmacy!Q125:R125),0)</f>
        <v>694846</v>
      </c>
      <c r="H28" s="6">
        <f>ROUND(+Pharmacy!V125,0)</f>
        <v>1940</v>
      </c>
      <c r="I28" s="7">
        <f t="shared" si="1"/>
        <v>358.17</v>
      </c>
      <c r="J28" s="7"/>
      <c r="K28" s="8">
        <f t="shared" si="2"/>
        <v>0.0481</v>
      </c>
    </row>
    <row r="29" spans="2:11" ht="12">
      <c r="B29">
        <f>+Pharmacy!A24</f>
        <v>50</v>
      </c>
      <c r="C29" t="str">
        <f>+Pharmacy!B24</f>
        <v>PROVIDENCE SAINT MARY MEDICAL CENTER</v>
      </c>
      <c r="D29" s="6">
        <f>ROUND(SUM(Pharmacy!Q24:R24),0)</f>
        <v>21003611</v>
      </c>
      <c r="E29" s="6">
        <f>ROUND(+Pharmacy!V24,0)</f>
        <v>13790</v>
      </c>
      <c r="F29" s="7">
        <f t="shared" si="0"/>
        <v>1523.1</v>
      </c>
      <c r="G29" s="6">
        <f>ROUND(SUM(Pharmacy!Q126:R126),0)</f>
        <v>20041970</v>
      </c>
      <c r="H29" s="6">
        <f>ROUND(+Pharmacy!V126,0)</f>
        <v>13198</v>
      </c>
      <c r="I29" s="7">
        <f t="shared" si="1"/>
        <v>1518.56</v>
      </c>
      <c r="J29" s="7"/>
      <c r="K29" s="8">
        <f t="shared" si="2"/>
        <v>-0.003</v>
      </c>
    </row>
    <row r="30" spans="2:11" ht="12">
      <c r="B30">
        <f>+Pharmacy!A25</f>
        <v>54</v>
      </c>
      <c r="C30" t="str">
        <f>+Pharmacy!B25</f>
        <v>FORKS COMMUNITY HOSPITAL</v>
      </c>
      <c r="D30" s="6">
        <f>ROUND(SUM(Pharmacy!Q25:R25),0)</f>
        <v>1028270</v>
      </c>
      <c r="E30" s="6">
        <f>ROUND(+Pharmacy!V25,0)</f>
        <v>2002</v>
      </c>
      <c r="F30" s="7">
        <f t="shared" si="0"/>
        <v>513.62</v>
      </c>
      <c r="G30" s="6">
        <f>ROUND(SUM(Pharmacy!Q127:R127),0)</f>
        <v>896602</v>
      </c>
      <c r="H30" s="6">
        <f>ROUND(+Pharmacy!V127,0)</f>
        <v>1817</v>
      </c>
      <c r="I30" s="7">
        <f t="shared" si="1"/>
        <v>493.45</v>
      </c>
      <c r="J30" s="7"/>
      <c r="K30" s="8">
        <f t="shared" si="2"/>
        <v>-0.0393</v>
      </c>
    </row>
    <row r="31" spans="2:11" ht="12">
      <c r="B31">
        <f>+Pharmacy!A26</f>
        <v>56</v>
      </c>
      <c r="C31" t="str">
        <f>+Pharmacy!B26</f>
        <v>WILLAPA HARBOR HOSPITAL</v>
      </c>
      <c r="D31" s="6">
        <f>ROUND(SUM(Pharmacy!Q26:R26),0)</f>
        <v>744387</v>
      </c>
      <c r="E31" s="6">
        <f>ROUND(+Pharmacy!V26,0)</f>
        <v>1630</v>
      </c>
      <c r="F31" s="7">
        <f t="shared" si="0"/>
        <v>456.68</v>
      </c>
      <c r="G31" s="6">
        <f>ROUND(SUM(Pharmacy!Q128:R128),0)</f>
        <v>737778</v>
      </c>
      <c r="H31" s="6">
        <f>ROUND(+Pharmacy!V128,0)</f>
        <v>1521</v>
      </c>
      <c r="I31" s="7">
        <f t="shared" si="1"/>
        <v>485.06</v>
      </c>
      <c r="J31" s="7"/>
      <c r="K31" s="8">
        <f t="shared" si="2"/>
        <v>0.0621</v>
      </c>
    </row>
    <row r="32" spans="2:11" ht="12">
      <c r="B32">
        <f>+Pharmacy!A27</f>
        <v>58</v>
      </c>
      <c r="C32" t="str">
        <f>+Pharmacy!B27</f>
        <v>YAKIMA VALLEY MEMORIAL HOSPITAL</v>
      </c>
      <c r="D32" s="6">
        <f>ROUND(SUM(Pharmacy!Q27:R27),0)</f>
        <v>13946748</v>
      </c>
      <c r="E32" s="6">
        <f>ROUND(+Pharmacy!V27,0)</f>
        <v>31658</v>
      </c>
      <c r="F32" s="7">
        <f t="shared" si="0"/>
        <v>440.54</v>
      </c>
      <c r="G32" s="6">
        <f>ROUND(SUM(Pharmacy!Q129:R129),0)</f>
        <v>14430763</v>
      </c>
      <c r="H32" s="6">
        <f>ROUND(+Pharmacy!V129,0)</f>
        <v>33827</v>
      </c>
      <c r="I32" s="7">
        <f t="shared" si="1"/>
        <v>426.6</v>
      </c>
      <c r="J32" s="7"/>
      <c r="K32" s="8">
        <f t="shared" si="2"/>
        <v>-0.0316</v>
      </c>
    </row>
    <row r="33" spans="2:11" ht="12">
      <c r="B33">
        <f>+Pharmacy!A28</f>
        <v>63</v>
      </c>
      <c r="C33" t="str">
        <f>+Pharmacy!B28</f>
        <v>GRAYS HARBOR COMMUNITY HOSPITAL</v>
      </c>
      <c r="D33" s="6">
        <f>ROUND(SUM(Pharmacy!Q28:R28),0)</f>
        <v>6382549</v>
      </c>
      <c r="E33" s="6">
        <f>ROUND(+Pharmacy!V28,0)</f>
        <v>11731</v>
      </c>
      <c r="F33" s="7">
        <f t="shared" si="0"/>
        <v>544.08</v>
      </c>
      <c r="G33" s="6">
        <f>ROUND(SUM(Pharmacy!Q130:R130),0)</f>
        <v>7803563</v>
      </c>
      <c r="H33" s="6">
        <f>ROUND(+Pharmacy!V130,0)</f>
        <v>12132</v>
      </c>
      <c r="I33" s="7">
        <f t="shared" si="1"/>
        <v>643.22</v>
      </c>
      <c r="J33" s="7"/>
      <c r="K33" s="8">
        <f t="shared" si="2"/>
        <v>0.1822</v>
      </c>
    </row>
    <row r="34" spans="2:11" ht="12">
      <c r="B34">
        <f>+Pharmacy!A29</f>
        <v>78</v>
      </c>
      <c r="C34" t="str">
        <f>+Pharmacy!B29</f>
        <v>SAMARITAN HOSPITAL</v>
      </c>
      <c r="D34" s="6">
        <f>ROUND(SUM(Pharmacy!Q29:R29),0)</f>
        <v>3091963</v>
      </c>
      <c r="E34" s="6">
        <f>ROUND(+Pharmacy!V29,0)</f>
        <v>6208</v>
      </c>
      <c r="F34" s="7">
        <f t="shared" si="0"/>
        <v>498.06</v>
      </c>
      <c r="G34" s="6">
        <f>ROUND(SUM(Pharmacy!Q131:R131),0)</f>
        <v>3235780</v>
      </c>
      <c r="H34" s="6">
        <f>ROUND(+Pharmacy!V131,0)</f>
        <v>6490</v>
      </c>
      <c r="I34" s="7">
        <f t="shared" si="1"/>
        <v>498.58</v>
      </c>
      <c r="J34" s="7"/>
      <c r="K34" s="8">
        <f t="shared" si="2"/>
        <v>0.001</v>
      </c>
    </row>
    <row r="35" spans="2:11" ht="12">
      <c r="B35">
        <f>+Pharmacy!A30</f>
        <v>79</v>
      </c>
      <c r="C35" t="str">
        <f>+Pharmacy!B30</f>
        <v>OCEAN BEACH HOSPITAL</v>
      </c>
      <c r="D35" s="6">
        <f>ROUND(SUM(Pharmacy!Q30:R30),0)</f>
        <v>1638405</v>
      </c>
      <c r="E35" s="6">
        <f>ROUND(+Pharmacy!V30,0)</f>
        <v>1836</v>
      </c>
      <c r="F35" s="7">
        <f t="shared" si="0"/>
        <v>892.38</v>
      </c>
      <c r="G35" s="6">
        <f>ROUND(SUM(Pharmacy!Q132:R132),0)</f>
        <v>1839912</v>
      </c>
      <c r="H35" s="6">
        <f>ROUND(+Pharmacy!V132,0)</f>
        <v>1549</v>
      </c>
      <c r="I35" s="7">
        <f t="shared" si="1"/>
        <v>1187.81</v>
      </c>
      <c r="J35" s="7"/>
      <c r="K35" s="8">
        <f t="shared" si="2"/>
        <v>0.3311</v>
      </c>
    </row>
    <row r="36" spans="2:11" ht="12">
      <c r="B36">
        <f>+Pharmacy!A31</f>
        <v>80</v>
      </c>
      <c r="C36" t="str">
        <f>+Pharmacy!B31</f>
        <v>ODESSA MEMORIAL HOSPITAL</v>
      </c>
      <c r="D36" s="6">
        <f>ROUND(SUM(Pharmacy!Q31:R31),0)</f>
        <v>185536</v>
      </c>
      <c r="E36" s="6">
        <f>ROUND(+Pharmacy!V31,0)</f>
        <v>252</v>
      </c>
      <c r="F36" s="7">
        <f t="shared" si="0"/>
        <v>736.25</v>
      </c>
      <c r="G36" s="6">
        <f>ROUND(SUM(Pharmacy!Q133:R133),0)</f>
        <v>204458</v>
      </c>
      <c r="H36" s="6">
        <f>ROUND(+Pharmacy!V133,0)</f>
        <v>237</v>
      </c>
      <c r="I36" s="7">
        <f t="shared" si="1"/>
        <v>862.69</v>
      </c>
      <c r="J36" s="7"/>
      <c r="K36" s="8">
        <f t="shared" si="2"/>
        <v>0.1717</v>
      </c>
    </row>
    <row r="37" spans="2:11" ht="12">
      <c r="B37">
        <f>+Pharmacy!A32</f>
        <v>81</v>
      </c>
      <c r="C37" t="str">
        <f>+Pharmacy!B32</f>
        <v>GOOD SAMARITAN HOSPITAL</v>
      </c>
      <c r="D37" s="6">
        <f>ROUND(SUM(Pharmacy!Q32:R32),0)</f>
        <v>17843890</v>
      </c>
      <c r="E37" s="6">
        <f>ROUND(+Pharmacy!V32,0)</f>
        <v>22063</v>
      </c>
      <c r="F37" s="7">
        <f t="shared" si="0"/>
        <v>808.77</v>
      </c>
      <c r="G37" s="6">
        <f>ROUND(SUM(Pharmacy!Q134:R134),0)</f>
        <v>23885333</v>
      </c>
      <c r="H37" s="6">
        <f>ROUND(+Pharmacy!V134,0)</f>
        <v>21554</v>
      </c>
      <c r="I37" s="7">
        <f t="shared" si="1"/>
        <v>1108.16</v>
      </c>
      <c r="J37" s="7"/>
      <c r="K37" s="8">
        <f t="shared" si="2"/>
        <v>0.3702</v>
      </c>
    </row>
    <row r="38" spans="2:11" ht="12">
      <c r="B38">
        <f>+Pharmacy!A33</f>
        <v>82</v>
      </c>
      <c r="C38" t="str">
        <f>+Pharmacy!B33</f>
        <v>GARFIELD COUNTY MEMORIAL HOSPITAL</v>
      </c>
      <c r="D38" s="6">
        <f>ROUND(SUM(Pharmacy!Q33:R33),0)</f>
        <v>290760</v>
      </c>
      <c r="E38" s="6">
        <f>ROUND(+Pharmacy!V33,0)</f>
        <v>224</v>
      </c>
      <c r="F38" s="7">
        <f t="shared" si="0"/>
        <v>1298.04</v>
      </c>
      <c r="G38" s="6">
        <f>ROUND(SUM(Pharmacy!Q135:R135),0)</f>
        <v>274924</v>
      </c>
      <c r="H38" s="6">
        <f>ROUND(+Pharmacy!V135,0)</f>
        <v>509</v>
      </c>
      <c r="I38" s="7">
        <f t="shared" si="1"/>
        <v>540.13</v>
      </c>
      <c r="J38" s="7"/>
      <c r="K38" s="8">
        <f t="shared" si="2"/>
        <v>-0.5839</v>
      </c>
    </row>
    <row r="39" spans="2:11" ht="12">
      <c r="B39">
        <f>+Pharmacy!A34</f>
        <v>84</v>
      </c>
      <c r="C39" t="str">
        <f>+Pharmacy!B34</f>
        <v>PROVIDENCE REGIONAL MEDICAL CENTER EVERETT</v>
      </c>
      <c r="D39" s="6">
        <f>ROUND(SUM(Pharmacy!Q34:R34),0)</f>
        <v>34554079</v>
      </c>
      <c r="E39" s="6">
        <f>ROUND(+Pharmacy!V34,0)</f>
        <v>47661</v>
      </c>
      <c r="F39" s="7">
        <f t="shared" si="0"/>
        <v>725</v>
      </c>
      <c r="G39" s="6">
        <f>ROUND(SUM(Pharmacy!Q136:R136),0)</f>
        <v>36728993</v>
      </c>
      <c r="H39" s="6">
        <f>ROUND(+Pharmacy!V136,0)</f>
        <v>52314</v>
      </c>
      <c r="I39" s="7">
        <f t="shared" si="1"/>
        <v>702.09</v>
      </c>
      <c r="J39" s="7"/>
      <c r="K39" s="8">
        <f t="shared" si="2"/>
        <v>-0.0316</v>
      </c>
    </row>
    <row r="40" spans="2:11" ht="12">
      <c r="B40">
        <f>+Pharmacy!A35</f>
        <v>85</v>
      </c>
      <c r="C40" t="str">
        <f>+Pharmacy!B35</f>
        <v>JEFFERSON HEALTHCARE HOSPITAL</v>
      </c>
      <c r="D40" s="6">
        <f>ROUND(SUM(Pharmacy!Q35:R35),0)</f>
        <v>3203477</v>
      </c>
      <c r="E40" s="6">
        <f>ROUND(+Pharmacy!V35,0)</f>
        <v>4378</v>
      </c>
      <c r="F40" s="7">
        <f t="shared" si="0"/>
        <v>731.72</v>
      </c>
      <c r="G40" s="6">
        <f>ROUND(SUM(Pharmacy!Q137:R137),0)</f>
        <v>3612095</v>
      </c>
      <c r="H40" s="6">
        <f>ROUND(+Pharmacy!V137,0)</f>
        <v>4690</v>
      </c>
      <c r="I40" s="7">
        <f t="shared" si="1"/>
        <v>770.17</v>
      </c>
      <c r="J40" s="7"/>
      <c r="K40" s="8">
        <f t="shared" si="2"/>
        <v>0.0525</v>
      </c>
    </row>
    <row r="41" spans="2:11" ht="12">
      <c r="B41">
        <f>+Pharmacy!A36</f>
        <v>96</v>
      </c>
      <c r="C41" t="str">
        <f>+Pharmacy!B36</f>
        <v>SKYLINE HOSPITAL</v>
      </c>
      <c r="D41" s="6">
        <f>ROUND(SUM(Pharmacy!Q36:R36),0)</f>
        <v>599212</v>
      </c>
      <c r="E41" s="6">
        <f>ROUND(+Pharmacy!V36,0)</f>
        <v>1264</v>
      </c>
      <c r="F41" s="7">
        <f t="shared" si="0"/>
        <v>474.06</v>
      </c>
      <c r="G41" s="6">
        <f>ROUND(SUM(Pharmacy!Q138:R138),0)</f>
        <v>774914</v>
      </c>
      <c r="H41" s="6">
        <f>ROUND(+Pharmacy!V138,0)</f>
        <v>1369</v>
      </c>
      <c r="I41" s="7">
        <f t="shared" si="1"/>
        <v>566.04</v>
      </c>
      <c r="J41" s="7"/>
      <c r="K41" s="8">
        <f t="shared" si="2"/>
        <v>0.194</v>
      </c>
    </row>
    <row r="42" spans="2:11" ht="12">
      <c r="B42">
        <f>+Pharmacy!A37</f>
        <v>102</v>
      </c>
      <c r="C42" t="str">
        <f>+Pharmacy!B37</f>
        <v>YAKIMA REGIONAL MEDICAL AND CARDIAC CENTER</v>
      </c>
      <c r="D42" s="6">
        <f>ROUND(SUM(Pharmacy!Q37:R37),0)</f>
        <v>4173638</v>
      </c>
      <c r="E42" s="6">
        <f>ROUND(+Pharmacy!V37,0)</f>
        <v>13168</v>
      </c>
      <c r="F42" s="7">
        <f t="shared" si="0"/>
        <v>316.95</v>
      </c>
      <c r="G42" s="6">
        <f>ROUND(SUM(Pharmacy!Q139:R139),0)</f>
        <v>4383321</v>
      </c>
      <c r="H42" s="6">
        <f>ROUND(+Pharmacy!V139,0)</f>
        <v>12871</v>
      </c>
      <c r="I42" s="7">
        <f t="shared" si="1"/>
        <v>340.56</v>
      </c>
      <c r="J42" s="7"/>
      <c r="K42" s="8">
        <f t="shared" si="2"/>
        <v>0.0745</v>
      </c>
    </row>
    <row r="43" spans="2:11" ht="12">
      <c r="B43">
        <f>+Pharmacy!A38</f>
        <v>104</v>
      </c>
      <c r="C43" t="str">
        <f>+Pharmacy!B38</f>
        <v>VALLEY GENERAL HOSPITAL</v>
      </c>
      <c r="D43" s="6">
        <f>ROUND(SUM(Pharmacy!Q38:R38),0)</f>
        <v>2611333</v>
      </c>
      <c r="E43" s="6">
        <f>ROUND(+Pharmacy!V38,0)</f>
        <v>5790</v>
      </c>
      <c r="F43" s="7">
        <f t="shared" si="0"/>
        <v>451.01</v>
      </c>
      <c r="G43" s="6">
        <f>ROUND(SUM(Pharmacy!Q140:R140),0)</f>
        <v>2627102</v>
      </c>
      <c r="H43" s="6">
        <f>ROUND(+Pharmacy!V140,0)</f>
        <v>5972</v>
      </c>
      <c r="I43" s="7">
        <f t="shared" si="1"/>
        <v>439.9</v>
      </c>
      <c r="J43" s="7"/>
      <c r="K43" s="8">
        <f t="shared" si="2"/>
        <v>-0.0246</v>
      </c>
    </row>
    <row r="44" spans="2:11" ht="12">
      <c r="B44">
        <f>+Pharmacy!A39</f>
        <v>106</v>
      </c>
      <c r="C44" t="str">
        <f>+Pharmacy!B39</f>
        <v>CASCADE VALLEY HOSPITAL</v>
      </c>
      <c r="D44" s="6">
        <f>ROUND(SUM(Pharmacy!Q39:R39),0)</f>
        <v>1688001</v>
      </c>
      <c r="E44" s="6">
        <f>ROUND(+Pharmacy!V39,0)</f>
        <v>4926</v>
      </c>
      <c r="F44" s="7">
        <f t="shared" si="0"/>
        <v>342.67</v>
      </c>
      <c r="G44" s="6">
        <f>ROUND(SUM(Pharmacy!Q141:R141),0)</f>
        <v>1853986</v>
      </c>
      <c r="H44" s="6">
        <f>ROUND(+Pharmacy!V141,0)</f>
        <v>4607</v>
      </c>
      <c r="I44" s="7">
        <f t="shared" si="1"/>
        <v>402.43</v>
      </c>
      <c r="J44" s="7"/>
      <c r="K44" s="8">
        <f t="shared" si="2"/>
        <v>0.1744</v>
      </c>
    </row>
    <row r="45" spans="2:11" ht="12">
      <c r="B45">
        <f>+Pharmacy!A40</f>
        <v>107</v>
      </c>
      <c r="C45" t="str">
        <f>+Pharmacy!B40</f>
        <v>NORTH VALLEY HOSPITAL</v>
      </c>
      <c r="D45" s="6">
        <f>ROUND(SUM(Pharmacy!Q40:R40),0)</f>
        <v>342762</v>
      </c>
      <c r="E45" s="6">
        <f>ROUND(+Pharmacy!V40,0)</f>
        <v>2275</v>
      </c>
      <c r="F45" s="7">
        <f t="shared" si="0"/>
        <v>150.66</v>
      </c>
      <c r="G45" s="6">
        <f>ROUND(SUM(Pharmacy!Q142:R142),0)</f>
        <v>449745</v>
      </c>
      <c r="H45" s="6">
        <f>ROUND(+Pharmacy!V142,0)</f>
        <v>2016</v>
      </c>
      <c r="I45" s="7">
        <f t="shared" si="1"/>
        <v>223.09</v>
      </c>
      <c r="J45" s="7"/>
      <c r="K45" s="8">
        <f t="shared" si="2"/>
        <v>0.4808</v>
      </c>
    </row>
    <row r="46" spans="2:11" ht="12">
      <c r="B46">
        <f>+Pharmacy!A41</f>
        <v>108</v>
      </c>
      <c r="C46" t="str">
        <f>+Pharmacy!B41</f>
        <v>TRI-STATE MEMORIAL HOSPITAL</v>
      </c>
      <c r="D46" s="6">
        <f>ROUND(SUM(Pharmacy!Q41:R41),0)</f>
        <v>3935905</v>
      </c>
      <c r="E46" s="6">
        <f>ROUND(+Pharmacy!V41,0)</f>
        <v>5384</v>
      </c>
      <c r="F46" s="7">
        <f t="shared" si="0"/>
        <v>731.04</v>
      </c>
      <c r="G46" s="6">
        <f>ROUND(SUM(Pharmacy!Q143:R143),0)</f>
        <v>0</v>
      </c>
      <c r="H46" s="6">
        <f>ROUND(+Pharmacy!V143,0)</f>
        <v>0</v>
      </c>
      <c r="I46" s="7">
        <f t="shared" si="1"/>
      </c>
      <c r="J46" s="7"/>
      <c r="K46" s="8">
        <f t="shared" si="2"/>
      </c>
    </row>
    <row r="47" spans="2:11" ht="12">
      <c r="B47">
        <f>+Pharmacy!A42</f>
        <v>111</v>
      </c>
      <c r="C47" t="str">
        <f>+Pharmacy!B42</f>
        <v>EAST ADAMS RURAL HOSPITAL</v>
      </c>
      <c r="D47" s="6">
        <f>ROUND(SUM(Pharmacy!Q42:R42),0)</f>
        <v>143833</v>
      </c>
      <c r="E47" s="6">
        <f>ROUND(+Pharmacy!V42,0)</f>
        <v>521</v>
      </c>
      <c r="F47" s="7">
        <f t="shared" si="0"/>
        <v>276.07</v>
      </c>
      <c r="G47" s="6">
        <f>ROUND(SUM(Pharmacy!Q144:R144),0)</f>
        <v>132128</v>
      </c>
      <c r="H47" s="6">
        <f>ROUND(+Pharmacy!V144,0)</f>
        <v>588</v>
      </c>
      <c r="I47" s="7">
        <f t="shared" si="1"/>
        <v>224.71</v>
      </c>
      <c r="J47" s="7"/>
      <c r="K47" s="8">
        <f t="shared" si="2"/>
        <v>-0.186</v>
      </c>
    </row>
    <row r="48" spans="2:11" ht="12">
      <c r="B48">
        <f>+Pharmacy!A43</f>
        <v>125</v>
      </c>
      <c r="C48" t="str">
        <f>+Pharmacy!B43</f>
        <v>OTHELLO COMMUNITY HOSPITAL</v>
      </c>
      <c r="D48" s="6">
        <f>ROUND(SUM(Pharmacy!Q43:R43),0)</f>
        <v>605473</v>
      </c>
      <c r="E48" s="6">
        <f>ROUND(+Pharmacy!V43,0)</f>
        <v>1899</v>
      </c>
      <c r="F48" s="7">
        <f t="shared" si="0"/>
        <v>318.84</v>
      </c>
      <c r="G48" s="6">
        <f>ROUND(SUM(Pharmacy!Q145:R145),0)</f>
        <v>610301</v>
      </c>
      <c r="H48" s="6">
        <f>ROUND(+Pharmacy!V145,0)</f>
        <v>1895</v>
      </c>
      <c r="I48" s="7">
        <f t="shared" si="1"/>
        <v>322.06</v>
      </c>
      <c r="J48" s="7"/>
      <c r="K48" s="8">
        <f t="shared" si="2"/>
        <v>0.0101</v>
      </c>
    </row>
    <row r="49" spans="2:11" ht="12">
      <c r="B49">
        <f>+Pharmacy!A44</f>
        <v>126</v>
      </c>
      <c r="C49" t="str">
        <f>+Pharmacy!B44</f>
        <v>HIGHLINE MEDICAL CENTER</v>
      </c>
      <c r="D49" s="6">
        <f>ROUND(SUM(Pharmacy!Q44:R44),0)</f>
        <v>11614813</v>
      </c>
      <c r="E49" s="6">
        <f>ROUND(+Pharmacy!V44,0)</f>
        <v>20908</v>
      </c>
      <c r="F49" s="7">
        <f t="shared" si="0"/>
        <v>555.52</v>
      </c>
      <c r="G49" s="6">
        <f>ROUND(SUM(Pharmacy!Q146:R146),0)</f>
        <v>12528804</v>
      </c>
      <c r="H49" s="6">
        <f>ROUND(+Pharmacy!V146,0)</f>
        <v>21534</v>
      </c>
      <c r="I49" s="7">
        <f t="shared" si="1"/>
        <v>581.81</v>
      </c>
      <c r="J49" s="7"/>
      <c r="K49" s="8">
        <f t="shared" si="2"/>
        <v>0.0473</v>
      </c>
    </row>
    <row r="50" spans="2:11" ht="12">
      <c r="B50">
        <f>+Pharmacy!A45</f>
        <v>128</v>
      </c>
      <c r="C50" t="str">
        <f>+Pharmacy!B45</f>
        <v>UNIVERSITY OF WASHINGTON MEDICAL CENTER</v>
      </c>
      <c r="D50" s="6">
        <f>ROUND(SUM(Pharmacy!Q45:R45),0)</f>
        <v>71959074</v>
      </c>
      <c r="E50" s="6">
        <f>ROUND(+Pharmacy!V45,0)</f>
        <v>48016</v>
      </c>
      <c r="F50" s="7">
        <f t="shared" si="0"/>
        <v>1498.65</v>
      </c>
      <c r="G50" s="6">
        <f>ROUND(SUM(Pharmacy!Q147:R147),0)</f>
        <v>78176200</v>
      </c>
      <c r="H50" s="6">
        <f>ROUND(+Pharmacy!V147,0)</f>
        <v>48950</v>
      </c>
      <c r="I50" s="7">
        <f t="shared" si="1"/>
        <v>1597.06</v>
      </c>
      <c r="J50" s="7"/>
      <c r="K50" s="8">
        <f t="shared" si="2"/>
        <v>0.0657</v>
      </c>
    </row>
    <row r="51" spans="2:11" ht="12">
      <c r="B51">
        <f>+Pharmacy!A46</f>
        <v>129</v>
      </c>
      <c r="C51" t="str">
        <f>+Pharmacy!B46</f>
        <v>QUINCY VALLEY MEDICAL CENTER</v>
      </c>
      <c r="D51" s="6">
        <f>ROUND(SUM(Pharmacy!Q46:R46),0)</f>
        <v>455232</v>
      </c>
      <c r="E51" s="6">
        <f>ROUND(+Pharmacy!V46,0)</f>
        <v>501</v>
      </c>
      <c r="F51" s="7">
        <f t="shared" si="0"/>
        <v>908.65</v>
      </c>
      <c r="G51" s="6">
        <f>ROUND(SUM(Pharmacy!Q148:R148),0)</f>
        <v>407240</v>
      </c>
      <c r="H51" s="6">
        <f>ROUND(+Pharmacy!V148,0)</f>
        <v>591</v>
      </c>
      <c r="I51" s="7">
        <f t="shared" si="1"/>
        <v>689.07</v>
      </c>
      <c r="J51" s="7"/>
      <c r="K51" s="8">
        <f t="shared" si="2"/>
        <v>-0.2417</v>
      </c>
    </row>
    <row r="52" spans="2:11" ht="12">
      <c r="B52">
        <f>+Pharmacy!A47</f>
        <v>130</v>
      </c>
      <c r="C52" t="str">
        <f>+Pharmacy!B47</f>
        <v>NORTHWEST HOSPITAL &amp; MEDICAL CENTER</v>
      </c>
      <c r="D52" s="6">
        <f>ROUND(SUM(Pharmacy!Q47:R47),0)</f>
        <v>14251767</v>
      </c>
      <c r="E52" s="6">
        <f>ROUND(+Pharmacy!V47,0)</f>
        <v>23626</v>
      </c>
      <c r="F52" s="7">
        <f t="shared" si="0"/>
        <v>603.22</v>
      </c>
      <c r="G52" s="6">
        <f>ROUND(SUM(Pharmacy!Q149:R149),0)</f>
        <v>16348935</v>
      </c>
      <c r="H52" s="6">
        <f>ROUND(+Pharmacy!V149,0)</f>
        <v>24107</v>
      </c>
      <c r="I52" s="7">
        <f t="shared" si="1"/>
        <v>678.18</v>
      </c>
      <c r="J52" s="7"/>
      <c r="K52" s="8">
        <f t="shared" si="2"/>
        <v>0.1243</v>
      </c>
    </row>
    <row r="53" spans="2:11" ht="12">
      <c r="B53">
        <f>+Pharmacy!A48</f>
        <v>131</v>
      </c>
      <c r="C53" t="str">
        <f>+Pharmacy!B48</f>
        <v>OVERLAKE HOSPITAL MEDICAL CENTER</v>
      </c>
      <c r="D53" s="6">
        <f>ROUND(SUM(Pharmacy!Q48:R48),0)</f>
        <v>15377878</v>
      </c>
      <c r="E53" s="6">
        <f>ROUND(+Pharmacy!V48,0)</f>
        <v>36964</v>
      </c>
      <c r="F53" s="7">
        <f t="shared" si="0"/>
        <v>416.02</v>
      </c>
      <c r="G53" s="6">
        <f>ROUND(SUM(Pharmacy!Q150:R150),0)</f>
        <v>16846051</v>
      </c>
      <c r="H53" s="6">
        <f>ROUND(+Pharmacy!V150,0)</f>
        <v>40193</v>
      </c>
      <c r="I53" s="7">
        <f t="shared" si="1"/>
        <v>419.13</v>
      </c>
      <c r="J53" s="7"/>
      <c r="K53" s="8">
        <f t="shared" si="2"/>
        <v>0.0075</v>
      </c>
    </row>
    <row r="54" spans="2:11" ht="12">
      <c r="B54">
        <f>+Pharmacy!A49</f>
        <v>132</v>
      </c>
      <c r="C54" t="str">
        <f>+Pharmacy!B49</f>
        <v>SAINT CLARE HOSPITAL</v>
      </c>
      <c r="D54" s="6">
        <f>ROUND(SUM(Pharmacy!Q49:R49),0)</f>
        <v>11404692</v>
      </c>
      <c r="E54" s="6">
        <f>ROUND(+Pharmacy!V49,0)</f>
        <v>11965</v>
      </c>
      <c r="F54" s="7">
        <f t="shared" si="0"/>
        <v>953.17</v>
      </c>
      <c r="G54" s="6">
        <f>ROUND(SUM(Pharmacy!Q151:R151),0)</f>
        <v>11915117</v>
      </c>
      <c r="H54" s="6">
        <f>ROUND(+Pharmacy!V151,0)</f>
        <v>12684</v>
      </c>
      <c r="I54" s="7">
        <f t="shared" si="1"/>
        <v>939.38</v>
      </c>
      <c r="J54" s="7"/>
      <c r="K54" s="8">
        <f t="shared" si="2"/>
        <v>-0.0145</v>
      </c>
    </row>
    <row r="55" spans="2:11" ht="12">
      <c r="B55">
        <f>+Pharmacy!A50</f>
        <v>134</v>
      </c>
      <c r="C55" t="str">
        <f>+Pharmacy!B50</f>
        <v>ISLAND HOSPITAL</v>
      </c>
      <c r="D55" s="6">
        <f>ROUND(SUM(Pharmacy!Q50:R50),0)</f>
        <v>5684773</v>
      </c>
      <c r="E55" s="6">
        <f>ROUND(+Pharmacy!V50,0)</f>
        <v>7752</v>
      </c>
      <c r="F55" s="7">
        <f t="shared" si="0"/>
        <v>733.33</v>
      </c>
      <c r="G55" s="6">
        <f>ROUND(SUM(Pharmacy!Q152:R152),0)</f>
        <v>5949012</v>
      </c>
      <c r="H55" s="6">
        <f>ROUND(+Pharmacy!V152,0)</f>
        <v>8079</v>
      </c>
      <c r="I55" s="7">
        <f t="shared" si="1"/>
        <v>736.35</v>
      </c>
      <c r="J55" s="7"/>
      <c r="K55" s="8">
        <f t="shared" si="2"/>
        <v>0.0041</v>
      </c>
    </row>
    <row r="56" spans="2:11" ht="12">
      <c r="B56">
        <f>+Pharmacy!A51</f>
        <v>137</v>
      </c>
      <c r="C56" t="str">
        <f>+Pharmacy!B51</f>
        <v>LINCOLN HOSPITAL</v>
      </c>
      <c r="D56" s="6">
        <f>ROUND(SUM(Pharmacy!Q51:R51),0)</f>
        <v>618932</v>
      </c>
      <c r="E56" s="6">
        <f>ROUND(+Pharmacy!V51,0)</f>
        <v>289</v>
      </c>
      <c r="F56" s="7">
        <f t="shared" si="0"/>
        <v>2141.63</v>
      </c>
      <c r="G56" s="6">
        <f>ROUND(SUM(Pharmacy!Q153:R153),0)</f>
        <v>583834</v>
      </c>
      <c r="H56" s="6">
        <f>ROUND(+Pharmacy!V153,0)</f>
        <v>1252</v>
      </c>
      <c r="I56" s="7">
        <f t="shared" si="1"/>
        <v>466.32</v>
      </c>
      <c r="J56" s="7"/>
      <c r="K56" s="8">
        <f t="shared" si="2"/>
        <v>-0.7823</v>
      </c>
    </row>
    <row r="57" spans="2:11" ht="12">
      <c r="B57">
        <f>+Pharmacy!A52</f>
        <v>138</v>
      </c>
      <c r="C57" t="str">
        <f>+Pharmacy!B52</f>
        <v>SWEDISH EDMONDS</v>
      </c>
      <c r="D57" s="6">
        <f>ROUND(SUM(Pharmacy!Q52:R52),0)</f>
        <v>9329860</v>
      </c>
      <c r="E57" s="6">
        <f>ROUND(+Pharmacy!V52,0)</f>
        <v>15861</v>
      </c>
      <c r="F57" s="7">
        <f t="shared" si="0"/>
        <v>588.23</v>
      </c>
      <c r="G57" s="6">
        <f>ROUND(SUM(Pharmacy!Q154:R154),0)</f>
        <v>9758575</v>
      </c>
      <c r="H57" s="6">
        <f>ROUND(+Pharmacy!V154,0)</f>
        <v>15975</v>
      </c>
      <c r="I57" s="7">
        <f t="shared" si="1"/>
        <v>610.87</v>
      </c>
      <c r="J57" s="7"/>
      <c r="K57" s="8">
        <f t="shared" si="2"/>
        <v>0.0385</v>
      </c>
    </row>
    <row r="58" spans="2:11" ht="12">
      <c r="B58">
        <f>+Pharmacy!A53</f>
        <v>139</v>
      </c>
      <c r="C58" t="str">
        <f>+Pharmacy!B53</f>
        <v>PROVIDENCE HOLY FAMILY HOSPITAL</v>
      </c>
      <c r="D58" s="6">
        <f>ROUND(SUM(Pharmacy!Q53:R53),0)</f>
        <v>9906753</v>
      </c>
      <c r="E58" s="6">
        <f>ROUND(+Pharmacy!V53,0)</f>
        <v>21255</v>
      </c>
      <c r="F58" s="7">
        <f t="shared" si="0"/>
        <v>466.09</v>
      </c>
      <c r="G58" s="6">
        <f>ROUND(SUM(Pharmacy!Q155:R155),0)</f>
        <v>9788226</v>
      </c>
      <c r="H58" s="6">
        <f>ROUND(+Pharmacy!V155,0)</f>
        <v>22355</v>
      </c>
      <c r="I58" s="7">
        <f t="shared" si="1"/>
        <v>437.85</v>
      </c>
      <c r="J58" s="7"/>
      <c r="K58" s="8">
        <f t="shared" si="2"/>
        <v>-0.0606</v>
      </c>
    </row>
    <row r="59" spans="2:11" ht="12">
      <c r="B59">
        <f>+Pharmacy!A54</f>
        <v>140</v>
      </c>
      <c r="C59" t="str">
        <f>+Pharmacy!B54</f>
        <v>KITTITAS VALLEY HOSPITAL</v>
      </c>
      <c r="D59" s="6">
        <f>ROUND(SUM(Pharmacy!Q54:R54),0)</f>
        <v>1961790</v>
      </c>
      <c r="E59" s="6">
        <f>ROUND(+Pharmacy!V54,0)</f>
        <v>4055</v>
      </c>
      <c r="F59" s="7">
        <f t="shared" si="0"/>
        <v>483.8</v>
      </c>
      <c r="G59" s="6">
        <f>ROUND(SUM(Pharmacy!Q156:R156),0)</f>
        <v>2206684</v>
      </c>
      <c r="H59" s="6">
        <f>ROUND(+Pharmacy!V156,0)</f>
        <v>4400</v>
      </c>
      <c r="I59" s="7">
        <f t="shared" si="1"/>
        <v>501.52</v>
      </c>
      <c r="J59" s="7"/>
      <c r="K59" s="8">
        <f t="shared" si="2"/>
        <v>0.0366</v>
      </c>
    </row>
    <row r="60" spans="2:11" ht="12">
      <c r="B60">
        <f>+Pharmacy!A55</f>
        <v>141</v>
      </c>
      <c r="C60" t="str">
        <f>+Pharmacy!B55</f>
        <v>DAYTON GENERAL HOSPITAL</v>
      </c>
      <c r="D60" s="6">
        <f>ROUND(SUM(Pharmacy!Q55:R55),0)</f>
        <v>221509</v>
      </c>
      <c r="E60" s="6">
        <f>ROUND(+Pharmacy!V55,0)</f>
        <v>494</v>
      </c>
      <c r="F60" s="7">
        <f t="shared" si="0"/>
        <v>448.4</v>
      </c>
      <c r="G60" s="6">
        <f>ROUND(SUM(Pharmacy!Q157:R157),0)</f>
        <v>0</v>
      </c>
      <c r="H60" s="6">
        <f>ROUND(+Pharmacy!V157,0)</f>
        <v>0</v>
      </c>
      <c r="I60" s="7">
        <f t="shared" si="1"/>
      </c>
      <c r="J60" s="7"/>
      <c r="K60" s="8">
        <f t="shared" si="2"/>
      </c>
    </row>
    <row r="61" spans="2:11" ht="12">
      <c r="B61">
        <f>+Pharmacy!A56</f>
        <v>142</v>
      </c>
      <c r="C61" t="str">
        <f>+Pharmacy!B56</f>
        <v>HARRISON MEDICAL CENTER</v>
      </c>
      <c r="D61" s="6">
        <f>ROUND(SUM(Pharmacy!Q56:R56),0)</f>
        <v>19797633</v>
      </c>
      <c r="E61" s="6">
        <f>ROUND(+Pharmacy!V56,0)</f>
        <v>28659</v>
      </c>
      <c r="F61" s="7">
        <f t="shared" si="0"/>
        <v>690.8</v>
      </c>
      <c r="G61" s="6">
        <f>ROUND(SUM(Pharmacy!Q158:R158),0)</f>
        <v>23987376</v>
      </c>
      <c r="H61" s="6">
        <f>ROUND(+Pharmacy!V158,0)</f>
        <v>28694</v>
      </c>
      <c r="I61" s="7">
        <f t="shared" si="1"/>
        <v>835.97</v>
      </c>
      <c r="J61" s="7"/>
      <c r="K61" s="8">
        <f t="shared" si="2"/>
        <v>0.2101</v>
      </c>
    </row>
    <row r="62" spans="2:11" ht="12">
      <c r="B62">
        <f>+Pharmacy!A57</f>
        <v>145</v>
      </c>
      <c r="C62" t="str">
        <f>+Pharmacy!B57</f>
        <v>PEACEHEALTH SAINT JOSEPH HOSPITAL</v>
      </c>
      <c r="D62" s="6">
        <f>ROUND(SUM(Pharmacy!Q57:R57),0)</f>
        <v>20226475</v>
      </c>
      <c r="E62" s="6">
        <f>ROUND(+Pharmacy!V57,0)</f>
        <v>30005</v>
      </c>
      <c r="F62" s="7">
        <f t="shared" si="0"/>
        <v>674.1</v>
      </c>
      <c r="G62" s="6">
        <f>ROUND(SUM(Pharmacy!Q159:R159),0)</f>
        <v>21686275</v>
      </c>
      <c r="H62" s="6">
        <f>ROUND(+Pharmacy!V159,0)</f>
        <v>32043</v>
      </c>
      <c r="I62" s="7">
        <f t="shared" si="1"/>
        <v>676.79</v>
      </c>
      <c r="J62" s="7"/>
      <c r="K62" s="8">
        <f t="shared" si="2"/>
        <v>0.004</v>
      </c>
    </row>
    <row r="63" spans="2:11" ht="12">
      <c r="B63">
        <f>+Pharmacy!A58</f>
        <v>147</v>
      </c>
      <c r="C63" t="str">
        <f>+Pharmacy!B58</f>
        <v>MID VALLEY HOSPITAL</v>
      </c>
      <c r="D63" s="6">
        <f>ROUND(SUM(Pharmacy!Q58:R58),0)</f>
        <v>1178686</v>
      </c>
      <c r="E63" s="6">
        <f>ROUND(+Pharmacy!V58,0)</f>
        <v>3063</v>
      </c>
      <c r="F63" s="7">
        <f t="shared" si="0"/>
        <v>384.81</v>
      </c>
      <c r="G63" s="6">
        <f>ROUND(SUM(Pharmacy!Q160:R160),0)</f>
        <v>1285028</v>
      </c>
      <c r="H63" s="6">
        <f>ROUND(+Pharmacy!V160,0)</f>
        <v>3023</v>
      </c>
      <c r="I63" s="7">
        <f t="shared" si="1"/>
        <v>425.08</v>
      </c>
      <c r="J63" s="7"/>
      <c r="K63" s="8">
        <f t="shared" si="2"/>
        <v>0.1046</v>
      </c>
    </row>
    <row r="64" spans="2:11" ht="12">
      <c r="B64">
        <f>+Pharmacy!A59</f>
        <v>148</v>
      </c>
      <c r="C64" t="str">
        <f>+Pharmacy!B59</f>
        <v>KINDRED HOSPITAL - SEATTLE</v>
      </c>
      <c r="D64" s="6">
        <f>ROUND(SUM(Pharmacy!Q59:R59),0)</f>
        <v>1799156</v>
      </c>
      <c r="E64" s="6">
        <f>ROUND(+Pharmacy!V59,0)</f>
        <v>897</v>
      </c>
      <c r="F64" s="7">
        <f t="shared" si="0"/>
        <v>2005.75</v>
      </c>
      <c r="G64" s="6">
        <f>ROUND(SUM(Pharmacy!Q161:R161),0)</f>
        <v>1831835</v>
      </c>
      <c r="H64" s="6">
        <f>ROUND(+Pharmacy!V161,0)</f>
        <v>937</v>
      </c>
      <c r="I64" s="7">
        <f t="shared" si="1"/>
        <v>1955</v>
      </c>
      <c r="J64" s="7"/>
      <c r="K64" s="8">
        <f t="shared" si="2"/>
        <v>-0.0253</v>
      </c>
    </row>
    <row r="65" spans="2:11" ht="12">
      <c r="B65">
        <f>+Pharmacy!A60</f>
        <v>150</v>
      </c>
      <c r="C65" t="str">
        <f>+Pharmacy!B60</f>
        <v>COULEE COMMUNITY HOSPITAL</v>
      </c>
      <c r="D65" s="6">
        <f>ROUND(SUM(Pharmacy!Q60:R60),0)</f>
        <v>600945</v>
      </c>
      <c r="E65" s="6">
        <f>ROUND(+Pharmacy!V60,0)</f>
        <v>1330</v>
      </c>
      <c r="F65" s="7">
        <f t="shared" si="0"/>
        <v>451.84</v>
      </c>
      <c r="G65" s="6">
        <f>ROUND(SUM(Pharmacy!Q162:R162),0)</f>
        <v>689248</v>
      </c>
      <c r="H65" s="6">
        <f>ROUND(+Pharmacy!V162,0)</f>
        <v>2219</v>
      </c>
      <c r="I65" s="7">
        <f t="shared" si="1"/>
        <v>310.61</v>
      </c>
      <c r="J65" s="7"/>
      <c r="K65" s="8">
        <f t="shared" si="2"/>
        <v>-0.3126</v>
      </c>
    </row>
    <row r="66" spans="2:11" ht="12">
      <c r="B66">
        <f>+Pharmacy!A61</f>
        <v>152</v>
      </c>
      <c r="C66" t="str">
        <f>+Pharmacy!B61</f>
        <v>MASON GENERAL HOSPITAL</v>
      </c>
      <c r="D66" s="6">
        <f>ROUND(SUM(Pharmacy!Q61:R61),0)</f>
        <v>1818152</v>
      </c>
      <c r="E66" s="6">
        <f>ROUND(+Pharmacy!V61,0)</f>
        <v>4449</v>
      </c>
      <c r="F66" s="7">
        <f t="shared" si="0"/>
        <v>408.67</v>
      </c>
      <c r="G66" s="6">
        <f>ROUND(SUM(Pharmacy!Q163:R163),0)</f>
        <v>2398866</v>
      </c>
      <c r="H66" s="6">
        <f>ROUND(+Pharmacy!V163,0)</f>
        <v>4267</v>
      </c>
      <c r="I66" s="7">
        <f t="shared" si="1"/>
        <v>562.19</v>
      </c>
      <c r="J66" s="7"/>
      <c r="K66" s="8">
        <f t="shared" si="2"/>
        <v>0.3757</v>
      </c>
    </row>
    <row r="67" spans="2:11" ht="12">
      <c r="B67">
        <f>+Pharmacy!A62</f>
        <v>153</v>
      </c>
      <c r="C67" t="str">
        <f>+Pharmacy!B62</f>
        <v>WHITMAN HOSPITAL AND MEDICAL CENTER</v>
      </c>
      <c r="D67" s="6">
        <f>ROUND(SUM(Pharmacy!Q62:R62),0)</f>
        <v>1344370</v>
      </c>
      <c r="E67" s="6">
        <f>ROUND(+Pharmacy!V62,0)</f>
        <v>1717</v>
      </c>
      <c r="F67" s="7">
        <f t="shared" si="0"/>
        <v>782.98</v>
      </c>
      <c r="G67" s="6">
        <f>ROUND(SUM(Pharmacy!Q164:R164),0)</f>
        <v>1396596</v>
      </c>
      <c r="H67" s="6">
        <f>ROUND(+Pharmacy!V164,0)</f>
        <v>1813</v>
      </c>
      <c r="I67" s="7">
        <f t="shared" si="1"/>
        <v>770.32</v>
      </c>
      <c r="J67" s="7"/>
      <c r="K67" s="8">
        <f t="shared" si="2"/>
        <v>-0.0162</v>
      </c>
    </row>
    <row r="68" spans="2:11" ht="12">
      <c r="B68">
        <f>+Pharmacy!A63</f>
        <v>155</v>
      </c>
      <c r="C68" t="str">
        <f>+Pharmacy!B63</f>
        <v>VALLEY MEDICAL CENTER</v>
      </c>
      <c r="D68" s="6">
        <f>ROUND(SUM(Pharmacy!Q63:R63),0)</f>
        <v>19342965</v>
      </c>
      <c r="E68" s="6">
        <f>ROUND(+Pharmacy!V63,0)</f>
        <v>34477</v>
      </c>
      <c r="F68" s="7">
        <f t="shared" si="0"/>
        <v>561.04</v>
      </c>
      <c r="G68" s="6">
        <f>ROUND(SUM(Pharmacy!Q165:R165),0)</f>
        <v>19177088</v>
      </c>
      <c r="H68" s="6">
        <f>ROUND(+Pharmacy!V165,0)</f>
        <v>34729</v>
      </c>
      <c r="I68" s="7">
        <f t="shared" si="1"/>
        <v>552.19</v>
      </c>
      <c r="J68" s="7"/>
      <c r="K68" s="8">
        <f t="shared" si="2"/>
        <v>-0.0158</v>
      </c>
    </row>
    <row r="69" spans="2:11" ht="12">
      <c r="B69">
        <f>+Pharmacy!A64</f>
        <v>156</v>
      </c>
      <c r="C69" t="str">
        <f>+Pharmacy!B64</f>
        <v>WHIDBEY GENERAL HOSPITAL</v>
      </c>
      <c r="D69" s="6">
        <f>ROUND(SUM(Pharmacy!Q64:R64),0)</f>
        <v>6614471</v>
      </c>
      <c r="E69" s="6">
        <f>ROUND(+Pharmacy!V64,0)</f>
        <v>7230</v>
      </c>
      <c r="F69" s="7">
        <f t="shared" si="0"/>
        <v>914.86</v>
      </c>
      <c r="G69" s="6">
        <f>ROUND(SUM(Pharmacy!Q166:R166),0)</f>
        <v>6266500</v>
      </c>
      <c r="H69" s="6">
        <f>ROUND(+Pharmacy!V166,0)</f>
        <v>6463</v>
      </c>
      <c r="I69" s="7">
        <f t="shared" si="1"/>
        <v>969.6</v>
      </c>
      <c r="J69" s="7"/>
      <c r="K69" s="8">
        <f t="shared" si="2"/>
        <v>0.0598</v>
      </c>
    </row>
    <row r="70" spans="2:11" ht="12">
      <c r="B70">
        <f>+Pharmacy!A65</f>
        <v>157</v>
      </c>
      <c r="C70" t="str">
        <f>+Pharmacy!B65</f>
        <v>SAINT LUKES REHABILIATION INSTITUTE</v>
      </c>
      <c r="D70" s="6">
        <f>ROUND(SUM(Pharmacy!Q65:R65),0)</f>
        <v>1860437</v>
      </c>
      <c r="E70" s="6">
        <f>ROUND(+Pharmacy!V65,0)</f>
        <v>2799</v>
      </c>
      <c r="F70" s="7">
        <f t="shared" si="0"/>
        <v>664.68</v>
      </c>
      <c r="G70" s="6">
        <f>ROUND(SUM(Pharmacy!Q167:R167),0)</f>
        <v>1938274</v>
      </c>
      <c r="H70" s="6">
        <f>ROUND(+Pharmacy!V167,0)</f>
        <v>2947</v>
      </c>
      <c r="I70" s="7">
        <f t="shared" si="1"/>
        <v>657.71</v>
      </c>
      <c r="J70" s="7"/>
      <c r="K70" s="8">
        <f t="shared" si="2"/>
        <v>-0.0105</v>
      </c>
    </row>
    <row r="71" spans="2:11" ht="12">
      <c r="B71">
        <f>+Pharmacy!A66</f>
        <v>158</v>
      </c>
      <c r="C71" t="str">
        <f>+Pharmacy!B66</f>
        <v>CASCADE MEDICAL CENTER</v>
      </c>
      <c r="D71" s="6">
        <f>ROUND(SUM(Pharmacy!Q66:R66),0)</f>
        <v>199643</v>
      </c>
      <c r="E71" s="6">
        <f>ROUND(+Pharmacy!V66,0)</f>
        <v>1358</v>
      </c>
      <c r="F71" s="7">
        <f t="shared" si="0"/>
        <v>147.01</v>
      </c>
      <c r="G71" s="6">
        <f>ROUND(SUM(Pharmacy!Q168:R168),0)</f>
        <v>339776</v>
      </c>
      <c r="H71" s="6">
        <f>ROUND(+Pharmacy!V168,0)</f>
        <v>614</v>
      </c>
      <c r="I71" s="7">
        <f t="shared" si="1"/>
        <v>553.38</v>
      </c>
      <c r="J71" s="7"/>
      <c r="K71" s="8">
        <f t="shared" si="2"/>
        <v>2.7642</v>
      </c>
    </row>
    <row r="72" spans="2:11" ht="12">
      <c r="B72">
        <f>+Pharmacy!A67</f>
        <v>159</v>
      </c>
      <c r="C72" t="str">
        <f>+Pharmacy!B67</f>
        <v>PROVIDENCE SAINT PETER HOSPITAL</v>
      </c>
      <c r="D72" s="6">
        <f>ROUND(SUM(Pharmacy!Q67:R67),0)</f>
        <v>21668624</v>
      </c>
      <c r="E72" s="6">
        <f>ROUND(+Pharmacy!V67,0)</f>
        <v>33572</v>
      </c>
      <c r="F72" s="7">
        <f t="shared" si="0"/>
        <v>645.44</v>
      </c>
      <c r="G72" s="6">
        <f>ROUND(SUM(Pharmacy!Q169:R169),0)</f>
        <v>24262504</v>
      </c>
      <c r="H72" s="6">
        <f>ROUND(+Pharmacy!V169,0)</f>
        <v>34768</v>
      </c>
      <c r="I72" s="7">
        <f t="shared" si="1"/>
        <v>697.84</v>
      </c>
      <c r="J72" s="7"/>
      <c r="K72" s="8">
        <f t="shared" si="2"/>
        <v>0.0812</v>
      </c>
    </row>
    <row r="73" spans="2:11" ht="12">
      <c r="B73">
        <f>+Pharmacy!A68</f>
        <v>161</v>
      </c>
      <c r="C73" t="str">
        <f>+Pharmacy!B68</f>
        <v>KADLEC REGIONAL MEDICAL CENTER</v>
      </c>
      <c r="D73" s="6">
        <f>ROUND(SUM(Pharmacy!Q68:R68),0)</f>
        <v>16551278</v>
      </c>
      <c r="E73" s="6">
        <f>ROUND(+Pharmacy!V68,0)</f>
        <v>27113</v>
      </c>
      <c r="F73" s="7">
        <f t="shared" si="0"/>
        <v>610.46</v>
      </c>
      <c r="G73" s="6">
        <f>ROUND(SUM(Pharmacy!Q170:R170),0)</f>
        <v>17448201</v>
      </c>
      <c r="H73" s="6">
        <f>ROUND(+Pharmacy!V170,0)</f>
        <v>28692</v>
      </c>
      <c r="I73" s="7">
        <f t="shared" si="1"/>
        <v>608.12</v>
      </c>
      <c r="J73" s="7"/>
      <c r="K73" s="8">
        <f t="shared" si="2"/>
        <v>-0.0038</v>
      </c>
    </row>
    <row r="74" spans="2:11" ht="12">
      <c r="B74">
        <f>+Pharmacy!A69</f>
        <v>162</v>
      </c>
      <c r="C74" t="str">
        <f>+Pharmacy!B69</f>
        <v>PROVIDENCE SACRED HEART MEDICAL CENTER</v>
      </c>
      <c r="D74" s="6">
        <f>ROUND(SUM(Pharmacy!Q69:R69),0)</f>
        <v>44211648</v>
      </c>
      <c r="E74" s="6">
        <f>ROUND(+Pharmacy!V69,0)</f>
        <v>59724</v>
      </c>
      <c r="F74" s="7">
        <f t="shared" si="0"/>
        <v>740.27</v>
      </c>
      <c r="G74" s="6">
        <f>ROUND(SUM(Pharmacy!Q171:R171),0)</f>
        <v>42317885</v>
      </c>
      <c r="H74" s="6">
        <f>ROUND(+Pharmacy!V171,0)</f>
        <v>64334</v>
      </c>
      <c r="I74" s="7">
        <f t="shared" si="1"/>
        <v>657.78</v>
      </c>
      <c r="J74" s="7"/>
      <c r="K74" s="8">
        <f t="shared" si="2"/>
        <v>-0.1114</v>
      </c>
    </row>
    <row r="75" spans="2:11" ht="12">
      <c r="B75">
        <f>+Pharmacy!A70</f>
        <v>164</v>
      </c>
      <c r="C75" t="str">
        <f>+Pharmacy!B70</f>
        <v>EVERGREEN HOSPITAL MEDICAL CENTER</v>
      </c>
      <c r="D75" s="6">
        <f>ROUND(SUM(Pharmacy!Q70:R70),0)</f>
        <v>16696795</v>
      </c>
      <c r="E75" s="6">
        <f>ROUND(+Pharmacy!V70,0)</f>
        <v>31048</v>
      </c>
      <c r="F75" s="7">
        <f aca="true" t="shared" si="3" ref="F75:F106">IF(D75=0,"",IF(E75=0,"",ROUND(D75/E75,2)))</f>
        <v>537.77</v>
      </c>
      <c r="G75" s="6">
        <f>ROUND(SUM(Pharmacy!Q172:R172),0)</f>
        <v>17532468</v>
      </c>
      <c r="H75" s="6">
        <f>ROUND(+Pharmacy!V172,0)</f>
        <v>31549</v>
      </c>
      <c r="I75" s="7">
        <f aca="true" t="shared" si="4" ref="I75:I106">IF(G75=0,"",IF(H75=0,"",ROUND(G75/H75,2)))</f>
        <v>555.72</v>
      </c>
      <c r="J75" s="7"/>
      <c r="K75" s="8">
        <f aca="true" t="shared" si="5" ref="K75:K106">IF(D75=0,"",IF(E75=0,"",IF(G75=0,"",IF(H75=0,"",ROUND(I75/F75-1,4)))))</f>
        <v>0.0334</v>
      </c>
    </row>
    <row r="76" spans="2:11" ht="12">
      <c r="B76">
        <f>+Pharmacy!A71</f>
        <v>165</v>
      </c>
      <c r="C76" t="str">
        <f>+Pharmacy!B71</f>
        <v>LAKE CHELAN COMMUNITY HOSPITAL</v>
      </c>
      <c r="D76" s="6">
        <f>ROUND(SUM(Pharmacy!Q71:R71),0)</f>
        <v>727365</v>
      </c>
      <c r="E76" s="6">
        <f>ROUND(+Pharmacy!V71,0)</f>
        <v>1459</v>
      </c>
      <c r="F76" s="7">
        <f t="shared" si="3"/>
        <v>498.54</v>
      </c>
      <c r="G76" s="6">
        <f>ROUND(SUM(Pharmacy!Q173:R173),0)</f>
        <v>921918</v>
      </c>
      <c r="H76" s="6">
        <f>ROUND(+Pharmacy!V173,0)</f>
        <v>1701</v>
      </c>
      <c r="I76" s="7">
        <f t="shared" si="4"/>
        <v>541.99</v>
      </c>
      <c r="J76" s="7"/>
      <c r="K76" s="8">
        <f t="shared" si="5"/>
        <v>0.0872</v>
      </c>
    </row>
    <row r="77" spans="2:11" ht="12">
      <c r="B77">
        <f>+Pharmacy!A72</f>
        <v>167</v>
      </c>
      <c r="C77" t="str">
        <f>+Pharmacy!B72</f>
        <v>FERRY COUNTY MEMORIAL HOSPITAL</v>
      </c>
      <c r="D77" s="6">
        <f>ROUND(SUM(Pharmacy!Q72:R72),0)</f>
        <v>455368</v>
      </c>
      <c r="E77" s="6">
        <f>ROUND(+Pharmacy!V72,0)</f>
        <v>560</v>
      </c>
      <c r="F77" s="7">
        <f t="shared" si="3"/>
        <v>813.16</v>
      </c>
      <c r="G77" s="6">
        <f>ROUND(SUM(Pharmacy!Q174:R174),0)</f>
        <v>373402</v>
      </c>
      <c r="H77" s="6">
        <f>ROUND(+Pharmacy!V174,0)</f>
        <v>595</v>
      </c>
      <c r="I77" s="7">
        <f t="shared" si="4"/>
        <v>627.57</v>
      </c>
      <c r="J77" s="7"/>
      <c r="K77" s="8">
        <f t="shared" si="5"/>
        <v>-0.2282</v>
      </c>
    </row>
    <row r="78" spans="2:11" ht="12">
      <c r="B78">
        <f>+Pharmacy!A73</f>
        <v>168</v>
      </c>
      <c r="C78" t="str">
        <f>+Pharmacy!B73</f>
        <v>CENTRAL WASHINGTON HOSPITAL</v>
      </c>
      <c r="D78" s="6">
        <f>ROUND(SUM(Pharmacy!Q73:R73),0)</f>
        <v>14539311</v>
      </c>
      <c r="E78" s="6">
        <f>ROUND(+Pharmacy!V73,0)</f>
        <v>18831</v>
      </c>
      <c r="F78" s="7">
        <f t="shared" si="3"/>
        <v>772.09</v>
      </c>
      <c r="G78" s="6">
        <f>ROUND(SUM(Pharmacy!Q175:R175),0)</f>
        <v>15905293</v>
      </c>
      <c r="H78" s="6">
        <f>ROUND(+Pharmacy!V175,0)</f>
        <v>17915</v>
      </c>
      <c r="I78" s="7">
        <f t="shared" si="4"/>
        <v>887.82</v>
      </c>
      <c r="J78" s="7"/>
      <c r="K78" s="8">
        <f t="shared" si="5"/>
        <v>0.1499</v>
      </c>
    </row>
    <row r="79" spans="2:11" ht="12">
      <c r="B79">
        <f>+Pharmacy!A74</f>
        <v>169</v>
      </c>
      <c r="C79" t="str">
        <f>+Pharmacy!B74</f>
        <v>GROUP HEALTH EASTSIDE</v>
      </c>
      <c r="D79" s="6">
        <f>ROUND(SUM(Pharmacy!Q74:R74),0)</f>
        <v>2108571</v>
      </c>
      <c r="E79" s="6">
        <f>ROUND(+Pharmacy!V74,0)</f>
        <v>1590</v>
      </c>
      <c r="F79" s="7">
        <f t="shared" si="3"/>
        <v>1326.15</v>
      </c>
      <c r="G79" s="6">
        <f>ROUND(SUM(Pharmacy!Q176:R176),0)</f>
        <v>0</v>
      </c>
      <c r="H79" s="6">
        <f>ROUND(+Pharmacy!V176,0)</f>
        <v>0</v>
      </c>
      <c r="I79" s="7">
        <f t="shared" si="4"/>
      </c>
      <c r="J79" s="7"/>
      <c r="K79" s="8">
        <f t="shared" si="5"/>
      </c>
    </row>
    <row r="80" spans="2:11" ht="12">
      <c r="B80">
        <f>+Pharmacy!A75</f>
        <v>170</v>
      </c>
      <c r="C80" t="str">
        <f>+Pharmacy!B75</f>
        <v>SOUTHWEST WASHINGTON MEDICAL CENTER</v>
      </c>
      <c r="D80" s="6">
        <f>ROUND(SUM(Pharmacy!Q75:R75),0)</f>
        <v>26959886</v>
      </c>
      <c r="E80" s="6">
        <f>ROUND(+Pharmacy!V75,0)</f>
        <v>44834</v>
      </c>
      <c r="F80" s="7">
        <f t="shared" si="3"/>
        <v>601.33</v>
      </c>
      <c r="G80" s="6">
        <f>ROUND(SUM(Pharmacy!Q177:R177),0)</f>
        <v>30275005</v>
      </c>
      <c r="H80" s="6">
        <f>ROUND(+Pharmacy!V177,0)</f>
        <v>49418</v>
      </c>
      <c r="I80" s="7">
        <f t="shared" si="4"/>
        <v>612.63</v>
      </c>
      <c r="J80" s="7"/>
      <c r="K80" s="8">
        <f t="shared" si="5"/>
        <v>0.0188</v>
      </c>
    </row>
    <row r="81" spans="2:11" ht="12">
      <c r="B81">
        <f>+Pharmacy!A76</f>
        <v>172</v>
      </c>
      <c r="C81" t="str">
        <f>+Pharmacy!B76</f>
        <v>PULLMAN REGIONAL HOSPITAL</v>
      </c>
      <c r="D81" s="6">
        <f>ROUND(SUM(Pharmacy!Q76:R76),0)</f>
        <v>3062541</v>
      </c>
      <c r="E81" s="6">
        <f>ROUND(+Pharmacy!V76,0)</f>
        <v>3616</v>
      </c>
      <c r="F81" s="7">
        <f t="shared" si="3"/>
        <v>846.94</v>
      </c>
      <c r="G81" s="6">
        <f>ROUND(SUM(Pharmacy!Q178:R178),0)</f>
        <v>3075781</v>
      </c>
      <c r="H81" s="6">
        <f>ROUND(+Pharmacy!V178,0)</f>
        <v>3480</v>
      </c>
      <c r="I81" s="7">
        <f t="shared" si="4"/>
        <v>883.85</v>
      </c>
      <c r="J81" s="7"/>
      <c r="K81" s="8">
        <f t="shared" si="5"/>
        <v>0.0436</v>
      </c>
    </row>
    <row r="82" spans="2:11" ht="12">
      <c r="B82">
        <f>+Pharmacy!A77</f>
        <v>173</v>
      </c>
      <c r="C82" t="str">
        <f>+Pharmacy!B77</f>
        <v>MORTON GENERAL HOSPITAL</v>
      </c>
      <c r="D82" s="6">
        <f>ROUND(SUM(Pharmacy!Q77:R77),0)</f>
        <v>831128</v>
      </c>
      <c r="E82" s="6">
        <f>ROUND(+Pharmacy!V77,0)</f>
        <v>1442</v>
      </c>
      <c r="F82" s="7">
        <f t="shared" si="3"/>
        <v>576.37</v>
      </c>
      <c r="G82" s="6">
        <f>ROUND(SUM(Pharmacy!Q179:R179),0)</f>
        <v>857725</v>
      </c>
      <c r="H82" s="6">
        <f>ROUND(+Pharmacy!V179,0)</f>
        <v>1566</v>
      </c>
      <c r="I82" s="7">
        <f t="shared" si="4"/>
        <v>547.72</v>
      </c>
      <c r="J82" s="7"/>
      <c r="K82" s="8">
        <f t="shared" si="5"/>
        <v>-0.0497</v>
      </c>
    </row>
    <row r="83" spans="2:11" ht="12">
      <c r="B83">
        <f>+Pharmacy!A78</f>
        <v>175</v>
      </c>
      <c r="C83" t="str">
        <f>+Pharmacy!B78</f>
        <v>MARY BRIDGE CHILDRENS HEALTH CENTER</v>
      </c>
      <c r="D83" s="6">
        <f>ROUND(SUM(Pharmacy!Q78:R78),0)</f>
        <v>10169966</v>
      </c>
      <c r="E83" s="6">
        <f>ROUND(+Pharmacy!V78,0)</f>
        <v>9049</v>
      </c>
      <c r="F83" s="7">
        <f t="shared" si="3"/>
        <v>1123.88</v>
      </c>
      <c r="G83" s="6">
        <f>ROUND(SUM(Pharmacy!Q180:R180),0)</f>
        <v>10976092</v>
      </c>
      <c r="H83" s="6">
        <f>ROUND(+Pharmacy!V180,0)</f>
        <v>8663</v>
      </c>
      <c r="I83" s="7">
        <f t="shared" si="4"/>
        <v>1267.01</v>
      </c>
      <c r="J83" s="7"/>
      <c r="K83" s="8">
        <f t="shared" si="5"/>
        <v>0.1274</v>
      </c>
    </row>
    <row r="84" spans="2:11" ht="12">
      <c r="B84">
        <f>+Pharmacy!A79</f>
        <v>176</v>
      </c>
      <c r="C84" t="str">
        <f>+Pharmacy!B79</f>
        <v>TACOMA GENERAL ALLENMORE HOSPITAL</v>
      </c>
      <c r="D84" s="6">
        <f>ROUND(SUM(Pharmacy!Q79:R79),0)</f>
        <v>54227500</v>
      </c>
      <c r="E84" s="6">
        <f>ROUND(+Pharmacy!V79,0)</f>
        <v>44461</v>
      </c>
      <c r="F84" s="7">
        <f t="shared" si="3"/>
        <v>1219.66</v>
      </c>
      <c r="G84" s="6">
        <f>ROUND(SUM(Pharmacy!Q181:R181),0)</f>
        <v>55090379</v>
      </c>
      <c r="H84" s="6">
        <f>ROUND(+Pharmacy!V181,0)</f>
        <v>43169</v>
      </c>
      <c r="I84" s="7">
        <f t="shared" si="4"/>
        <v>1276.16</v>
      </c>
      <c r="J84" s="7"/>
      <c r="K84" s="8">
        <f t="shared" si="5"/>
        <v>0.0463</v>
      </c>
    </row>
    <row r="85" spans="2:11" ht="12">
      <c r="B85">
        <f>+Pharmacy!A80</f>
        <v>178</v>
      </c>
      <c r="C85" t="str">
        <f>+Pharmacy!B80</f>
        <v>DEER PARK HOSPITAL</v>
      </c>
      <c r="D85" s="6">
        <f>ROUND(SUM(Pharmacy!Q80:R80),0)</f>
        <v>88738</v>
      </c>
      <c r="E85" s="6">
        <f>ROUND(+Pharmacy!V80,0)</f>
        <v>77</v>
      </c>
      <c r="F85" s="7">
        <f t="shared" si="3"/>
        <v>1152.44</v>
      </c>
      <c r="G85" s="6">
        <f>ROUND(SUM(Pharmacy!Q182:R182),0)</f>
        <v>0</v>
      </c>
      <c r="H85" s="6">
        <f>ROUND(+Pharmacy!V182,0)</f>
        <v>0</v>
      </c>
      <c r="I85" s="7">
        <f t="shared" si="4"/>
      </c>
      <c r="J85" s="7"/>
      <c r="K85" s="8">
        <f t="shared" si="5"/>
      </c>
    </row>
    <row r="86" spans="2:11" ht="12">
      <c r="B86">
        <f>+Pharmacy!A81</f>
        <v>180</v>
      </c>
      <c r="C86" t="str">
        <f>+Pharmacy!B81</f>
        <v>VALLEY HOSPITAL AND MEDICAL CENTER</v>
      </c>
      <c r="D86" s="6">
        <f>ROUND(SUM(Pharmacy!Q81:R81),0)</f>
        <v>3247706</v>
      </c>
      <c r="E86" s="6">
        <f>ROUND(+Pharmacy!V81,0)</f>
        <v>6682</v>
      </c>
      <c r="F86" s="7">
        <f t="shared" si="3"/>
        <v>486.04</v>
      </c>
      <c r="G86" s="6">
        <f>ROUND(SUM(Pharmacy!Q183:R183),0)</f>
        <v>4990435</v>
      </c>
      <c r="H86" s="6">
        <f>ROUND(+Pharmacy!V183,0)</f>
        <v>9834</v>
      </c>
      <c r="I86" s="7">
        <f t="shared" si="4"/>
        <v>507.47</v>
      </c>
      <c r="J86" s="7"/>
      <c r="K86" s="8">
        <f t="shared" si="5"/>
        <v>0.0441</v>
      </c>
    </row>
    <row r="87" spans="2:11" ht="12">
      <c r="B87">
        <f>+Pharmacy!A82</f>
        <v>183</v>
      </c>
      <c r="C87" t="str">
        <f>+Pharmacy!B82</f>
        <v>AUBURN REGIONAL MEDICAL CENTER</v>
      </c>
      <c r="D87" s="6">
        <f>ROUND(SUM(Pharmacy!Q82:R82),0)</f>
        <v>6509408</v>
      </c>
      <c r="E87" s="6">
        <f>ROUND(+Pharmacy!V82,0)</f>
        <v>13816</v>
      </c>
      <c r="F87" s="7">
        <f t="shared" si="3"/>
        <v>471.15</v>
      </c>
      <c r="G87" s="6">
        <f>ROUND(SUM(Pharmacy!Q184:R184),0)</f>
        <v>7142264</v>
      </c>
      <c r="H87" s="6">
        <f>ROUND(+Pharmacy!V184,0)</f>
        <v>12971</v>
      </c>
      <c r="I87" s="7">
        <f t="shared" si="4"/>
        <v>550.63</v>
      </c>
      <c r="J87" s="7"/>
      <c r="K87" s="8">
        <f t="shared" si="5"/>
        <v>0.1687</v>
      </c>
    </row>
    <row r="88" spans="2:11" ht="12">
      <c r="B88">
        <f>+Pharmacy!A83</f>
        <v>186</v>
      </c>
      <c r="C88" t="str">
        <f>+Pharmacy!B83</f>
        <v>MARK REED HOSPITAL</v>
      </c>
      <c r="D88" s="6">
        <f>ROUND(SUM(Pharmacy!Q83:R83),0)</f>
        <v>160597</v>
      </c>
      <c r="E88" s="6">
        <f>ROUND(+Pharmacy!V83,0)</f>
        <v>1135</v>
      </c>
      <c r="F88" s="7">
        <f t="shared" si="3"/>
        <v>141.5</v>
      </c>
      <c r="G88" s="6">
        <f>ROUND(SUM(Pharmacy!Q185:R185),0)</f>
        <v>203583</v>
      </c>
      <c r="H88" s="6">
        <f>ROUND(+Pharmacy!V185,0)</f>
        <v>669</v>
      </c>
      <c r="I88" s="7">
        <f t="shared" si="4"/>
        <v>304.31</v>
      </c>
      <c r="J88" s="7"/>
      <c r="K88" s="8">
        <f t="shared" si="5"/>
        <v>1.1506</v>
      </c>
    </row>
    <row r="89" spans="2:11" ht="12">
      <c r="B89">
        <f>+Pharmacy!A84</f>
        <v>191</v>
      </c>
      <c r="C89" t="str">
        <f>+Pharmacy!B84</f>
        <v>PROVIDENCE CENTRALIA HOSPITAL</v>
      </c>
      <c r="D89" s="6">
        <f>ROUND(SUM(Pharmacy!Q84:R84),0)</f>
        <v>4074926</v>
      </c>
      <c r="E89" s="6">
        <f>ROUND(+Pharmacy!V84,0)</f>
        <v>11160</v>
      </c>
      <c r="F89" s="7">
        <f t="shared" si="3"/>
        <v>365.14</v>
      </c>
      <c r="G89" s="6">
        <f>ROUND(SUM(Pharmacy!Q186:R186),0)</f>
        <v>5062404</v>
      </c>
      <c r="H89" s="6">
        <f>ROUND(+Pharmacy!V186,0)</f>
        <v>10112</v>
      </c>
      <c r="I89" s="7">
        <f t="shared" si="4"/>
        <v>500.63</v>
      </c>
      <c r="J89" s="7"/>
      <c r="K89" s="8">
        <f t="shared" si="5"/>
        <v>0.3711</v>
      </c>
    </row>
    <row r="90" spans="2:11" ht="12">
      <c r="B90">
        <f>+Pharmacy!A85</f>
        <v>193</v>
      </c>
      <c r="C90" t="str">
        <f>+Pharmacy!B85</f>
        <v>PROVIDENCE MOUNT CARMEL HOSPITAL</v>
      </c>
      <c r="D90" s="6">
        <f>ROUND(SUM(Pharmacy!Q85:R85),0)</f>
        <v>2093146</v>
      </c>
      <c r="E90" s="6">
        <f>ROUND(+Pharmacy!V85,0)</f>
        <v>3267</v>
      </c>
      <c r="F90" s="7">
        <f t="shared" si="3"/>
        <v>640.69</v>
      </c>
      <c r="G90" s="6">
        <f>ROUND(SUM(Pharmacy!Q187:R187),0)</f>
        <v>2120397</v>
      </c>
      <c r="H90" s="6">
        <f>ROUND(+Pharmacy!V187,0)</f>
        <v>3245</v>
      </c>
      <c r="I90" s="7">
        <f t="shared" si="4"/>
        <v>653.44</v>
      </c>
      <c r="J90" s="7"/>
      <c r="K90" s="8">
        <f t="shared" si="5"/>
        <v>0.0199</v>
      </c>
    </row>
    <row r="91" spans="2:11" ht="12">
      <c r="B91">
        <f>+Pharmacy!A86</f>
        <v>194</v>
      </c>
      <c r="C91" t="str">
        <f>+Pharmacy!B86</f>
        <v>PROVIDENCE SAINT JOSEPHS HOSPITAL</v>
      </c>
      <c r="D91" s="6">
        <f>ROUND(SUM(Pharmacy!Q86:R86),0)</f>
        <v>864792</v>
      </c>
      <c r="E91" s="6">
        <f>ROUND(+Pharmacy!V86,0)</f>
        <v>1530</v>
      </c>
      <c r="F91" s="7">
        <f t="shared" si="3"/>
        <v>565.22</v>
      </c>
      <c r="G91" s="6">
        <f>ROUND(SUM(Pharmacy!Q188:R188),0)</f>
        <v>883991</v>
      </c>
      <c r="H91" s="6">
        <f>ROUND(+Pharmacy!V188,0)</f>
        <v>1130</v>
      </c>
      <c r="I91" s="7">
        <f t="shared" si="4"/>
        <v>782.29</v>
      </c>
      <c r="J91" s="7"/>
      <c r="K91" s="8">
        <f t="shared" si="5"/>
        <v>0.384</v>
      </c>
    </row>
    <row r="92" spans="2:11" ht="12">
      <c r="B92">
        <f>+Pharmacy!A87</f>
        <v>195</v>
      </c>
      <c r="C92" t="str">
        <f>+Pharmacy!B87</f>
        <v>SNOQUALMIE VALLEY HOSPITAL</v>
      </c>
      <c r="D92" s="6">
        <f>ROUND(SUM(Pharmacy!Q87:R87),0)</f>
        <v>808196</v>
      </c>
      <c r="E92" s="6">
        <f>ROUND(+Pharmacy!V87,0)</f>
        <v>1252</v>
      </c>
      <c r="F92" s="7">
        <f t="shared" si="3"/>
        <v>645.52</v>
      </c>
      <c r="G92" s="6">
        <f>ROUND(SUM(Pharmacy!Q189:R189),0)</f>
        <v>1183148</v>
      </c>
      <c r="H92" s="6">
        <f>ROUND(+Pharmacy!V189,0)</f>
        <v>505</v>
      </c>
      <c r="I92" s="7">
        <f t="shared" si="4"/>
        <v>2342.87</v>
      </c>
      <c r="J92" s="7"/>
      <c r="K92" s="8">
        <f t="shared" si="5"/>
        <v>2.6294</v>
      </c>
    </row>
    <row r="93" spans="2:11" ht="12">
      <c r="B93">
        <f>+Pharmacy!A88</f>
        <v>197</v>
      </c>
      <c r="C93" t="str">
        <f>+Pharmacy!B88</f>
        <v>CAPITAL MEDICAL CENTER</v>
      </c>
      <c r="D93" s="6">
        <f>ROUND(SUM(Pharmacy!Q88:R88),0)</f>
        <v>7314450</v>
      </c>
      <c r="E93" s="6">
        <f>ROUND(+Pharmacy!V88,0)</f>
        <v>7450</v>
      </c>
      <c r="F93" s="7">
        <f t="shared" si="3"/>
        <v>981.81</v>
      </c>
      <c r="G93" s="6">
        <f>ROUND(SUM(Pharmacy!Q190:R190),0)</f>
        <v>8534728</v>
      </c>
      <c r="H93" s="6">
        <f>ROUND(+Pharmacy!V190,0)</f>
        <v>8572</v>
      </c>
      <c r="I93" s="7">
        <f t="shared" si="4"/>
        <v>995.65</v>
      </c>
      <c r="J93" s="7"/>
      <c r="K93" s="8">
        <f t="shared" si="5"/>
        <v>0.0141</v>
      </c>
    </row>
    <row r="94" spans="2:11" ht="12">
      <c r="B94">
        <f>+Pharmacy!A89</f>
        <v>198</v>
      </c>
      <c r="C94" t="str">
        <f>+Pharmacy!B89</f>
        <v>SUNNYSIDE COMMUNITY HOSPITAL</v>
      </c>
      <c r="D94" s="6">
        <f>ROUND(SUM(Pharmacy!Q89:R89),0)</f>
        <v>1187049</v>
      </c>
      <c r="E94" s="6">
        <f>ROUND(+Pharmacy!V89,0)</f>
        <v>3954</v>
      </c>
      <c r="F94" s="7">
        <f t="shared" si="3"/>
        <v>300.21</v>
      </c>
      <c r="G94" s="6">
        <f>ROUND(SUM(Pharmacy!Q191:R191),0)</f>
        <v>1140369</v>
      </c>
      <c r="H94" s="6">
        <f>ROUND(+Pharmacy!V191,0)</f>
        <v>4341</v>
      </c>
      <c r="I94" s="7">
        <f t="shared" si="4"/>
        <v>262.7</v>
      </c>
      <c r="J94" s="7"/>
      <c r="K94" s="8">
        <f t="shared" si="5"/>
        <v>-0.1249</v>
      </c>
    </row>
    <row r="95" spans="2:11" ht="12">
      <c r="B95">
        <f>+Pharmacy!A90</f>
        <v>199</v>
      </c>
      <c r="C95" t="str">
        <f>+Pharmacy!B90</f>
        <v>TOPPENISH COMMUNITY HOSPITAL</v>
      </c>
      <c r="D95" s="6">
        <f>ROUND(SUM(Pharmacy!Q90:R90),0)</f>
        <v>1033765</v>
      </c>
      <c r="E95" s="6">
        <f>ROUND(+Pharmacy!V90,0)</f>
        <v>3331</v>
      </c>
      <c r="F95" s="7">
        <f t="shared" si="3"/>
        <v>310.35</v>
      </c>
      <c r="G95" s="6">
        <f>ROUND(SUM(Pharmacy!Q192:R192),0)</f>
        <v>1010896</v>
      </c>
      <c r="H95" s="6">
        <f>ROUND(+Pharmacy!V192,0)</f>
        <v>3487</v>
      </c>
      <c r="I95" s="7">
        <f t="shared" si="4"/>
        <v>289.9</v>
      </c>
      <c r="J95" s="7"/>
      <c r="K95" s="8">
        <f t="shared" si="5"/>
        <v>-0.0659</v>
      </c>
    </row>
    <row r="96" spans="2:11" ht="12">
      <c r="B96">
        <f>+Pharmacy!A91</f>
        <v>201</v>
      </c>
      <c r="C96" t="str">
        <f>+Pharmacy!B91</f>
        <v>SAINT FRANCIS COMMUNITY HOSPITAL</v>
      </c>
      <c r="D96" s="6">
        <f>ROUND(SUM(Pharmacy!Q91:R91),0)</f>
        <v>8871489</v>
      </c>
      <c r="E96" s="6">
        <f>ROUND(+Pharmacy!V91,0)</f>
        <v>15555</v>
      </c>
      <c r="F96" s="7">
        <f t="shared" si="3"/>
        <v>570.33</v>
      </c>
      <c r="G96" s="6">
        <f>ROUND(SUM(Pharmacy!Q193:R193),0)</f>
        <v>10162991</v>
      </c>
      <c r="H96" s="6">
        <f>ROUND(+Pharmacy!V193,0)</f>
        <v>16257</v>
      </c>
      <c r="I96" s="7">
        <f t="shared" si="4"/>
        <v>625.15</v>
      </c>
      <c r="J96" s="7"/>
      <c r="K96" s="8">
        <f t="shared" si="5"/>
        <v>0.0961</v>
      </c>
    </row>
    <row r="97" spans="2:11" ht="12">
      <c r="B97">
        <f>+Pharmacy!A92</f>
        <v>202</v>
      </c>
      <c r="C97" t="str">
        <f>+Pharmacy!B92</f>
        <v>REGIONAL HOSP. FOR RESP. &amp; COMPLEX CARE</v>
      </c>
      <c r="D97" s="6">
        <f>ROUND(SUM(Pharmacy!Q92:R92),0)</f>
        <v>5004862</v>
      </c>
      <c r="E97" s="6">
        <f>ROUND(+Pharmacy!V92,0)</f>
        <v>776</v>
      </c>
      <c r="F97" s="7">
        <f t="shared" si="3"/>
        <v>6449.56</v>
      </c>
      <c r="G97" s="6">
        <f>ROUND(SUM(Pharmacy!Q194:R194),0)</f>
        <v>4843080</v>
      </c>
      <c r="H97" s="6">
        <f>ROUND(+Pharmacy!V194,0)</f>
        <v>897</v>
      </c>
      <c r="I97" s="7">
        <f t="shared" si="4"/>
        <v>5399.2</v>
      </c>
      <c r="J97" s="7"/>
      <c r="K97" s="8">
        <f t="shared" si="5"/>
        <v>-0.1629</v>
      </c>
    </row>
    <row r="98" spans="2:11" ht="12">
      <c r="B98">
        <f>+Pharmacy!A93</f>
        <v>204</v>
      </c>
      <c r="C98" t="str">
        <f>+Pharmacy!B93</f>
        <v>SEATTLE CANCER CARE ALLIANCE</v>
      </c>
      <c r="D98" s="6">
        <f>ROUND(SUM(Pharmacy!Q93:R93),0)</f>
        <v>55035476</v>
      </c>
      <c r="E98" s="6">
        <f>ROUND(+Pharmacy!V93,0)</f>
        <v>12695</v>
      </c>
      <c r="F98" s="7">
        <f t="shared" si="3"/>
        <v>4335.21</v>
      </c>
      <c r="G98" s="6">
        <f>ROUND(SUM(Pharmacy!Q195:R195),0)</f>
        <v>62691959</v>
      </c>
      <c r="H98" s="6">
        <f>ROUND(+Pharmacy!V195,0)</f>
        <v>12672</v>
      </c>
      <c r="I98" s="7">
        <f t="shared" si="4"/>
        <v>4947.28</v>
      </c>
      <c r="J98" s="7"/>
      <c r="K98" s="8">
        <f t="shared" si="5"/>
        <v>0.1412</v>
      </c>
    </row>
    <row r="99" spans="2:11" ht="12">
      <c r="B99">
        <f>+Pharmacy!A94</f>
        <v>205</v>
      </c>
      <c r="C99" t="str">
        <f>+Pharmacy!B94</f>
        <v>WENATCHEE VALLEY MEDICAL CENTER</v>
      </c>
      <c r="D99" s="6">
        <f>ROUND(SUM(Pharmacy!Q94:R94),0)</f>
        <v>1357141</v>
      </c>
      <c r="E99" s="6">
        <f>ROUND(+Pharmacy!V94,0)</f>
        <v>7232</v>
      </c>
      <c r="F99" s="7">
        <f t="shared" si="3"/>
        <v>187.66</v>
      </c>
      <c r="G99" s="6">
        <f>ROUND(SUM(Pharmacy!Q196:R196),0)</f>
        <v>1172764</v>
      </c>
      <c r="H99" s="6">
        <f>ROUND(+Pharmacy!V196,0)</f>
        <v>9260</v>
      </c>
      <c r="I99" s="7">
        <f t="shared" si="4"/>
        <v>126.65</v>
      </c>
      <c r="J99" s="7"/>
      <c r="K99" s="8">
        <f t="shared" si="5"/>
        <v>-0.3251</v>
      </c>
    </row>
    <row r="100" spans="2:11" ht="12">
      <c r="B100">
        <f>+Pharmacy!A95</f>
        <v>206</v>
      </c>
      <c r="C100" t="str">
        <f>+Pharmacy!B95</f>
        <v>UNITED GENERAL HOSPITAL</v>
      </c>
      <c r="D100" s="6">
        <f>ROUND(SUM(Pharmacy!Q95:R95),0)</f>
        <v>7008589</v>
      </c>
      <c r="E100" s="6">
        <f>ROUND(+Pharmacy!V95,0)</f>
        <v>4763</v>
      </c>
      <c r="F100" s="7">
        <f t="shared" si="3"/>
        <v>1471.47</v>
      </c>
      <c r="G100" s="6">
        <f>ROUND(SUM(Pharmacy!Q197:R197),0)</f>
        <v>6768315</v>
      </c>
      <c r="H100" s="6">
        <f>ROUND(+Pharmacy!V197,0)</f>
        <v>5095</v>
      </c>
      <c r="I100" s="7">
        <f t="shared" si="4"/>
        <v>1328.42</v>
      </c>
      <c r="J100" s="7"/>
      <c r="K100" s="8">
        <f t="shared" si="5"/>
        <v>-0.0972</v>
      </c>
    </row>
    <row r="101" spans="2:11" ht="12">
      <c r="B101">
        <f>+Pharmacy!A96</f>
        <v>207</v>
      </c>
      <c r="C101" t="str">
        <f>+Pharmacy!B96</f>
        <v>SKAGIT VALLEY HOSPITAL</v>
      </c>
      <c r="D101" s="6">
        <f>ROUND(SUM(Pharmacy!Q96:R96),0)</f>
        <v>14330686</v>
      </c>
      <c r="E101" s="6">
        <f>ROUND(+Pharmacy!V96,0)</f>
        <v>16033</v>
      </c>
      <c r="F101" s="7">
        <f t="shared" si="3"/>
        <v>893.82</v>
      </c>
      <c r="G101" s="6">
        <f>ROUND(SUM(Pharmacy!Q198:R198),0)</f>
        <v>14068882</v>
      </c>
      <c r="H101" s="6">
        <f>ROUND(+Pharmacy!V198,0)</f>
        <v>15909</v>
      </c>
      <c r="I101" s="7">
        <f t="shared" si="4"/>
        <v>884.33</v>
      </c>
      <c r="J101" s="7"/>
      <c r="K101" s="8">
        <f t="shared" si="5"/>
        <v>-0.0106</v>
      </c>
    </row>
    <row r="102" spans="2:11" ht="12">
      <c r="B102">
        <f>+Pharmacy!A97</f>
        <v>208</v>
      </c>
      <c r="C102" t="str">
        <f>+Pharmacy!B97</f>
        <v>LEGACY SALMON CREEK HOSPITAL</v>
      </c>
      <c r="D102" s="6">
        <f>ROUND(SUM(Pharmacy!Q97:R97),0)</f>
        <v>7643570</v>
      </c>
      <c r="E102" s="6">
        <f>ROUND(+Pharmacy!V97,0)</f>
        <v>13830</v>
      </c>
      <c r="F102" s="7">
        <f t="shared" si="3"/>
        <v>552.68</v>
      </c>
      <c r="G102" s="6">
        <f>ROUND(SUM(Pharmacy!Q199:R199),0)</f>
        <v>7998245</v>
      </c>
      <c r="H102" s="6">
        <f>ROUND(+Pharmacy!V199,0)</f>
        <v>15387</v>
      </c>
      <c r="I102" s="7">
        <f t="shared" si="4"/>
        <v>519.81</v>
      </c>
      <c r="J102" s="7"/>
      <c r="K102" s="8">
        <f t="shared" si="5"/>
        <v>-0.0595</v>
      </c>
    </row>
    <row r="103" spans="2:11" ht="12">
      <c r="B103">
        <f>+Pharmacy!A98</f>
        <v>209</v>
      </c>
      <c r="C103" t="str">
        <f>+Pharmacy!B98</f>
        <v>SAINT ANTHONY HOSPITAL</v>
      </c>
      <c r="D103" s="6">
        <f>ROUND(SUM(Pharmacy!Q98:R98),0)</f>
        <v>0</v>
      </c>
      <c r="E103" s="6">
        <f>ROUND(+Pharmacy!V98,0)</f>
        <v>0</v>
      </c>
      <c r="F103" s="7">
        <f t="shared" si="3"/>
      </c>
      <c r="G103" s="6">
        <f>ROUND(SUM(Pharmacy!Q200:R200),0)</f>
        <v>2395091</v>
      </c>
      <c r="H103" s="6">
        <f>ROUND(+Pharmacy!V200,0)</f>
        <v>1638</v>
      </c>
      <c r="I103" s="7">
        <f t="shared" si="4"/>
        <v>1462.2</v>
      </c>
      <c r="J103" s="7"/>
      <c r="K103" s="8">
        <f t="shared" si="5"/>
      </c>
    </row>
    <row r="104" spans="2:11" ht="12">
      <c r="B104">
        <f>+Pharmacy!A99</f>
        <v>904</v>
      </c>
      <c r="C104" t="str">
        <f>+Pharmacy!B99</f>
        <v>BHC FAIRFAX HOSPITAL</v>
      </c>
      <c r="D104" s="6">
        <f>ROUND(SUM(Pharmacy!Q99:R99),0)</f>
        <v>1169872</v>
      </c>
      <c r="E104" s="6">
        <f>ROUND(+Pharmacy!V99,0)</f>
        <v>2105</v>
      </c>
      <c r="F104" s="7">
        <f t="shared" si="3"/>
        <v>555.76</v>
      </c>
      <c r="G104" s="6">
        <f>ROUND(SUM(Pharmacy!Q201:R201),0)</f>
        <v>1077088</v>
      </c>
      <c r="H104" s="6">
        <f>ROUND(+Pharmacy!V201,0)</f>
        <v>2056</v>
      </c>
      <c r="I104" s="7">
        <f t="shared" si="4"/>
        <v>523.88</v>
      </c>
      <c r="J104" s="7"/>
      <c r="K104" s="8">
        <f t="shared" si="5"/>
        <v>-0.0574</v>
      </c>
    </row>
    <row r="105" spans="2:11" ht="12">
      <c r="B105">
        <f>+Pharmacy!A100</f>
        <v>915</v>
      </c>
      <c r="C105" t="str">
        <f>+Pharmacy!B100</f>
        <v>LOURDES COUNSELING CENTER</v>
      </c>
      <c r="D105" s="6">
        <f>ROUND(SUM(Pharmacy!Q100:R100),0)</f>
        <v>54096</v>
      </c>
      <c r="E105" s="6">
        <f>ROUND(+Pharmacy!V100,0)</f>
        <v>981</v>
      </c>
      <c r="F105" s="7">
        <f t="shared" si="3"/>
        <v>55.14</v>
      </c>
      <c r="G105" s="6">
        <f>ROUND(SUM(Pharmacy!Q202:R202),0)</f>
        <v>335469</v>
      </c>
      <c r="H105" s="6">
        <f>ROUND(+Pharmacy!V202,0)</f>
        <v>926</v>
      </c>
      <c r="I105" s="7">
        <f t="shared" si="4"/>
        <v>362.28</v>
      </c>
      <c r="J105" s="7"/>
      <c r="K105" s="8">
        <f t="shared" si="5"/>
        <v>5.5702</v>
      </c>
    </row>
    <row r="106" spans="2:11" ht="12">
      <c r="B106">
        <f>+Pharmacy!A101</f>
        <v>919</v>
      </c>
      <c r="C106" t="str">
        <f>+Pharmacy!B101</f>
        <v>NAVOS</v>
      </c>
      <c r="D106" s="6">
        <f>ROUND(SUM(Pharmacy!Q101:R101),0)</f>
        <v>705684</v>
      </c>
      <c r="E106" s="6">
        <f>ROUND(+Pharmacy!V101,0)</f>
        <v>567</v>
      </c>
      <c r="F106" s="7">
        <f t="shared" si="3"/>
        <v>1244.59</v>
      </c>
      <c r="G106" s="6">
        <f>ROUND(SUM(Pharmacy!Q203:R203),0)</f>
        <v>825000</v>
      </c>
      <c r="H106" s="6">
        <f>ROUND(+Pharmacy!V203,0)</f>
        <v>547</v>
      </c>
      <c r="I106" s="7">
        <f t="shared" si="4"/>
        <v>1508.23</v>
      </c>
      <c r="J106" s="7"/>
      <c r="K106" s="8">
        <f t="shared" si="5"/>
        <v>0.2118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1" sqref="B11:K106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9.875" style="0" bestFit="1" customWidth="1"/>
    <col min="5" max="5" width="6.875" style="0" bestFit="1" customWidth="1"/>
    <col min="6" max="6" width="8.875" style="0" bestFit="1" customWidth="1"/>
    <col min="7" max="7" width="9.875" style="0" bestFit="1" customWidth="1"/>
    <col min="8" max="9" width="6.875" style="0" bestFit="1" customWidth="1"/>
    <col min="10" max="10" width="2.625" style="0" customWidth="1"/>
    <col min="11" max="11" width="8.125" style="0" bestFit="1" customWidth="1"/>
  </cols>
  <sheetData>
    <row r="1" spans="1:10" ht="12">
      <c r="A1" s="3" t="s">
        <v>8</v>
      </c>
      <c r="B1" s="4"/>
      <c r="C1" s="4"/>
      <c r="D1" s="4"/>
      <c r="E1" s="4"/>
      <c r="F1" s="4"/>
      <c r="G1" s="4"/>
      <c r="H1" s="4"/>
      <c r="I1" s="4"/>
      <c r="J1" s="4"/>
    </row>
    <row r="2" spans="1:11" ht="1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42</v>
      </c>
    </row>
    <row r="3" spans="1:11" ht="12">
      <c r="A3" s="4"/>
      <c r="B3" s="4"/>
      <c r="C3" s="4"/>
      <c r="D3" s="4"/>
      <c r="E3" s="4"/>
      <c r="F3" s="3"/>
      <c r="G3" s="4"/>
      <c r="H3" s="4"/>
      <c r="I3" s="4"/>
      <c r="J3" s="4"/>
      <c r="K3">
        <v>284</v>
      </c>
    </row>
    <row r="4" spans="1:10" ht="12">
      <c r="A4" s="3" t="s">
        <v>43</v>
      </c>
      <c r="B4" s="4"/>
      <c r="C4" s="4"/>
      <c r="D4" s="5"/>
      <c r="E4" s="4"/>
      <c r="F4" s="4"/>
      <c r="G4" s="4"/>
      <c r="H4" s="4"/>
      <c r="I4" s="4"/>
      <c r="J4" s="4"/>
    </row>
    <row r="5" spans="1:10" ht="12">
      <c r="A5" s="3" t="s">
        <v>9</v>
      </c>
      <c r="B5" s="4"/>
      <c r="C5" s="4"/>
      <c r="D5" s="4"/>
      <c r="E5" s="4"/>
      <c r="F5" s="4"/>
      <c r="G5" s="4"/>
      <c r="H5" s="4"/>
      <c r="I5" s="4"/>
      <c r="J5" s="4"/>
    </row>
    <row r="7" spans="5:9" ht="12">
      <c r="E7" s="21">
        <f>ROUND(+Pharmacy!D5,0)</f>
        <v>2008</v>
      </c>
      <c r="F7" s="2">
        <f>+E7</f>
        <v>2008</v>
      </c>
      <c r="G7" s="2"/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F8" s="1" t="s">
        <v>2</v>
      </c>
      <c r="I8" s="1" t="s">
        <v>2</v>
      </c>
      <c r="J8" s="1"/>
      <c r="K8" s="2" t="s">
        <v>72</v>
      </c>
    </row>
    <row r="9" spans="1:11" ht="12">
      <c r="A9" s="2"/>
      <c r="B9" s="2" t="s">
        <v>40</v>
      </c>
      <c r="C9" s="2" t="s">
        <v>41</v>
      </c>
      <c r="D9" s="1" t="s">
        <v>10</v>
      </c>
      <c r="E9" s="1" t="s">
        <v>4</v>
      </c>
      <c r="F9" s="1" t="s">
        <v>4</v>
      </c>
      <c r="G9" s="1" t="s">
        <v>10</v>
      </c>
      <c r="H9" s="1" t="s">
        <v>4</v>
      </c>
      <c r="I9" s="1" t="s">
        <v>4</v>
      </c>
      <c r="J9" s="1"/>
      <c r="K9" s="2" t="s">
        <v>73</v>
      </c>
    </row>
    <row r="10" spans="2:11" ht="12">
      <c r="B10">
        <f>+Pharmacy!A5</f>
        <v>1</v>
      </c>
      <c r="C10" t="str">
        <f>+Pharmacy!B5</f>
        <v>SWEDISH HEALTH SERVICES</v>
      </c>
      <c r="D10" s="6">
        <f>ROUND(+Pharmacy!G5,0)</f>
        <v>9262467</v>
      </c>
      <c r="E10" s="6">
        <f>ROUND(+Pharmacy!V5,0)</f>
        <v>64206</v>
      </c>
      <c r="F10" s="7">
        <f>IF(D10=0,"",IF(E10=0,"",ROUND(D10/E10,2)))</f>
        <v>144.26</v>
      </c>
      <c r="G10" s="6">
        <f>ROUND(+Pharmacy!G107,0)</f>
        <v>9688082</v>
      </c>
      <c r="H10" s="6">
        <f>ROUND(+Pharmacy!V107,0)</f>
        <v>65434</v>
      </c>
      <c r="I10" s="7">
        <f>IF(G10=0,"",IF(H10=0,"",ROUND(G10/H10,2)))</f>
        <v>148.06</v>
      </c>
      <c r="J10" s="7"/>
      <c r="K10" s="8">
        <f>IF(D10=0,"",IF(E10=0,"",IF(G10=0,"",IF(H10=0,"",ROUND(I10/F10-1,4)))))</f>
        <v>0.0263</v>
      </c>
    </row>
    <row r="11" spans="2:11" ht="12">
      <c r="B11">
        <f>+Pharmacy!A6</f>
        <v>3</v>
      </c>
      <c r="C11" t="str">
        <f>+Pharmacy!B6</f>
        <v>SWEDISH MEDICAL CENTER CHERRY HILL</v>
      </c>
      <c r="D11" s="6">
        <f>ROUND(+Pharmacy!G6,0)</f>
        <v>2698339</v>
      </c>
      <c r="E11" s="6">
        <f>ROUND(+Pharmacy!V6,0)</f>
        <v>25431</v>
      </c>
      <c r="F11" s="7">
        <f aca="true" t="shared" si="0" ref="F11:F74">IF(D11=0,"",IF(E11=0,"",ROUND(D11/E11,2)))</f>
        <v>106.1</v>
      </c>
      <c r="G11" s="6">
        <f>ROUND(+Pharmacy!G108,0)</f>
        <v>2902283</v>
      </c>
      <c r="H11" s="6">
        <f>ROUND(+Pharmacy!V108,0)</f>
        <v>27098</v>
      </c>
      <c r="I11" s="7">
        <f aca="true" t="shared" si="1" ref="I11:I74">IF(G11=0,"",IF(H11=0,"",ROUND(G11/H11,2)))</f>
        <v>107.1</v>
      </c>
      <c r="J11" s="7"/>
      <c r="K11" s="8">
        <f aca="true" t="shared" si="2" ref="K11:K74">IF(D11=0,"",IF(E11=0,"",IF(G11=0,"",IF(H11=0,"",ROUND(I11/F11-1,4)))))</f>
        <v>0.0094</v>
      </c>
    </row>
    <row r="12" spans="2:11" ht="12">
      <c r="B12">
        <f>+Pharmacy!A7</f>
        <v>8</v>
      </c>
      <c r="C12" t="str">
        <f>+Pharmacy!B7</f>
        <v>KLICKITAT VALLEY HOSPITAL</v>
      </c>
      <c r="D12" s="6">
        <f>ROUND(+Pharmacy!G7,0)</f>
        <v>16337</v>
      </c>
      <c r="E12" s="6">
        <f>ROUND(+Pharmacy!V7,0)</f>
        <v>1629</v>
      </c>
      <c r="F12" s="7">
        <f t="shared" si="0"/>
        <v>10.03</v>
      </c>
      <c r="G12" s="6">
        <f>ROUND(+Pharmacy!G109,0)</f>
        <v>49159</v>
      </c>
      <c r="H12" s="6">
        <f>ROUND(+Pharmacy!V109,0)</f>
        <v>1645</v>
      </c>
      <c r="I12" s="7">
        <f t="shared" si="1"/>
        <v>29.88</v>
      </c>
      <c r="J12" s="7"/>
      <c r="K12" s="8">
        <f t="shared" si="2"/>
        <v>1.9791</v>
      </c>
    </row>
    <row r="13" spans="2:11" ht="12">
      <c r="B13">
        <f>+Pharmacy!A8</f>
        <v>10</v>
      </c>
      <c r="C13" t="str">
        <f>+Pharmacy!B8</f>
        <v>VIRGINIA MASON MEDICAL CENTER</v>
      </c>
      <c r="D13" s="6">
        <f>ROUND(+Pharmacy!G8,0)</f>
        <v>4934186</v>
      </c>
      <c r="E13" s="6">
        <f>ROUND(+Pharmacy!V8,0)</f>
        <v>76904</v>
      </c>
      <c r="F13" s="7">
        <f t="shared" si="0"/>
        <v>64.16</v>
      </c>
      <c r="G13" s="6">
        <f>ROUND(+Pharmacy!G110,0)</f>
        <v>5324750</v>
      </c>
      <c r="H13" s="6">
        <f>ROUND(+Pharmacy!V110,0)</f>
        <v>79237</v>
      </c>
      <c r="I13" s="7">
        <f t="shared" si="1"/>
        <v>67.2</v>
      </c>
      <c r="J13" s="7"/>
      <c r="K13" s="8">
        <f t="shared" si="2"/>
        <v>0.0474</v>
      </c>
    </row>
    <row r="14" spans="2:11" ht="12">
      <c r="B14">
        <f>+Pharmacy!A9</f>
        <v>14</v>
      </c>
      <c r="C14" t="str">
        <f>+Pharmacy!B9</f>
        <v>SEATTLE CHILDRENS HOSPITAL</v>
      </c>
      <c r="D14" s="6">
        <f>ROUND(+Pharmacy!G9,0)</f>
        <v>6375211</v>
      </c>
      <c r="E14" s="6">
        <f>ROUND(+Pharmacy!V9,0)</f>
        <v>26512</v>
      </c>
      <c r="F14" s="7">
        <f t="shared" si="0"/>
        <v>240.47</v>
      </c>
      <c r="G14" s="6">
        <f>ROUND(+Pharmacy!G111,0)</f>
        <v>7439726</v>
      </c>
      <c r="H14" s="6">
        <f>ROUND(+Pharmacy!V111,0)</f>
        <v>28361</v>
      </c>
      <c r="I14" s="7">
        <f t="shared" si="1"/>
        <v>262.32</v>
      </c>
      <c r="J14" s="7"/>
      <c r="K14" s="8">
        <f t="shared" si="2"/>
        <v>0.0909</v>
      </c>
    </row>
    <row r="15" spans="2:11" ht="12">
      <c r="B15">
        <f>+Pharmacy!A10</f>
        <v>20</v>
      </c>
      <c r="C15" t="str">
        <f>+Pharmacy!B10</f>
        <v>GROUP HEALTH CENTRAL</v>
      </c>
      <c r="D15" s="6">
        <f>ROUND(+Pharmacy!G10,0)</f>
        <v>1097051</v>
      </c>
      <c r="E15" s="6">
        <f>ROUND(+Pharmacy!V10,0)</f>
        <v>1208</v>
      </c>
      <c r="F15" s="7">
        <f t="shared" si="0"/>
        <v>908.15</v>
      </c>
      <c r="G15" s="6">
        <f>ROUND(+Pharmacy!G112,0)</f>
        <v>0</v>
      </c>
      <c r="H15" s="6">
        <f>ROUND(+Pharmacy!V112,0)</f>
        <v>1122</v>
      </c>
      <c r="I15" s="7">
        <f t="shared" si="1"/>
      </c>
      <c r="J15" s="7"/>
      <c r="K15" s="8">
        <f t="shared" si="2"/>
      </c>
    </row>
    <row r="16" spans="2:11" ht="12">
      <c r="B16">
        <f>+Pharmacy!A11</f>
        <v>21</v>
      </c>
      <c r="C16" t="str">
        <f>+Pharmacy!B11</f>
        <v>NEWPORT COMMUNITY HOSPITAL</v>
      </c>
      <c r="D16" s="6">
        <f>ROUND(+Pharmacy!G11,0)</f>
        <v>135188</v>
      </c>
      <c r="E16" s="6">
        <f>ROUND(+Pharmacy!V11,0)</f>
        <v>2926</v>
      </c>
      <c r="F16" s="7">
        <f t="shared" si="0"/>
        <v>46.2</v>
      </c>
      <c r="G16" s="6">
        <f>ROUND(+Pharmacy!G113,0)</f>
        <v>113013</v>
      </c>
      <c r="H16" s="6">
        <f>ROUND(+Pharmacy!V113,0)</f>
        <v>2664</v>
      </c>
      <c r="I16" s="7">
        <f t="shared" si="1"/>
        <v>42.42</v>
      </c>
      <c r="J16" s="7"/>
      <c r="K16" s="8">
        <f t="shared" si="2"/>
        <v>-0.0818</v>
      </c>
    </row>
    <row r="17" spans="2:11" ht="12">
      <c r="B17">
        <f>+Pharmacy!A12</f>
        <v>22</v>
      </c>
      <c r="C17" t="str">
        <f>+Pharmacy!B12</f>
        <v>LOURDES MEDICAL CENTER</v>
      </c>
      <c r="D17" s="6">
        <f>ROUND(+Pharmacy!G12,0)</f>
        <v>470516</v>
      </c>
      <c r="E17" s="6">
        <f>ROUND(+Pharmacy!V12,0)</f>
        <v>4975</v>
      </c>
      <c r="F17" s="7">
        <f t="shared" si="0"/>
        <v>94.58</v>
      </c>
      <c r="G17" s="6">
        <f>ROUND(+Pharmacy!G114,0)</f>
        <v>715576</v>
      </c>
      <c r="H17" s="6">
        <f>ROUND(+Pharmacy!V114,0)</f>
        <v>4807</v>
      </c>
      <c r="I17" s="7">
        <f t="shared" si="1"/>
        <v>148.86</v>
      </c>
      <c r="J17" s="7"/>
      <c r="K17" s="8">
        <f t="shared" si="2"/>
        <v>0.5739</v>
      </c>
    </row>
    <row r="18" spans="2:11" ht="12">
      <c r="B18">
        <f>+Pharmacy!A13</f>
        <v>23</v>
      </c>
      <c r="C18" t="str">
        <f>+Pharmacy!B13</f>
        <v>OKANOGAN-DOUGLAS DISTRICT HOSPITAL</v>
      </c>
      <c r="D18" s="6">
        <f>ROUND(+Pharmacy!G13,0)</f>
        <v>195251</v>
      </c>
      <c r="E18" s="6">
        <f>ROUND(+Pharmacy!V13,0)</f>
        <v>1506</v>
      </c>
      <c r="F18" s="7">
        <f t="shared" si="0"/>
        <v>129.65</v>
      </c>
      <c r="G18" s="6">
        <f>ROUND(+Pharmacy!G115,0)</f>
        <v>190307</v>
      </c>
      <c r="H18" s="6">
        <f>ROUND(+Pharmacy!V115,0)</f>
        <v>1454</v>
      </c>
      <c r="I18" s="7">
        <f t="shared" si="1"/>
        <v>130.89</v>
      </c>
      <c r="J18" s="7"/>
      <c r="K18" s="8">
        <f t="shared" si="2"/>
        <v>0.0096</v>
      </c>
    </row>
    <row r="19" spans="2:11" ht="12">
      <c r="B19">
        <f>+Pharmacy!A14</f>
        <v>26</v>
      </c>
      <c r="C19" t="str">
        <f>+Pharmacy!B14</f>
        <v>PEACEHEALTH SAINT JOHN MEDICAL CENTER</v>
      </c>
      <c r="D19" s="6">
        <f>ROUND(+Pharmacy!G14,0)</f>
        <v>2381013</v>
      </c>
      <c r="E19" s="6">
        <f>ROUND(+Pharmacy!V14,0)</f>
        <v>23290</v>
      </c>
      <c r="F19" s="7">
        <f t="shared" si="0"/>
        <v>102.23</v>
      </c>
      <c r="G19" s="6">
        <f>ROUND(+Pharmacy!G116,0)</f>
        <v>2420367</v>
      </c>
      <c r="H19" s="6">
        <f>ROUND(+Pharmacy!V116,0)</f>
        <v>24570</v>
      </c>
      <c r="I19" s="7">
        <f t="shared" si="1"/>
        <v>98.51</v>
      </c>
      <c r="J19" s="7"/>
      <c r="K19" s="8">
        <f t="shared" si="2"/>
        <v>-0.0364</v>
      </c>
    </row>
    <row r="20" spans="2:11" ht="12">
      <c r="B20">
        <f>+Pharmacy!A15</f>
        <v>29</v>
      </c>
      <c r="C20" t="str">
        <f>+Pharmacy!B15</f>
        <v>HARBORVIEW MEDICAL CENTER</v>
      </c>
      <c r="D20" s="6">
        <f>ROUND(+Pharmacy!G15,0)</f>
        <v>15919096</v>
      </c>
      <c r="E20" s="6">
        <f>ROUND(+Pharmacy!V15,0)</f>
        <v>43532</v>
      </c>
      <c r="F20" s="7">
        <f t="shared" si="0"/>
        <v>365.69</v>
      </c>
      <c r="G20" s="6">
        <f>ROUND(+Pharmacy!G117,0)</f>
        <v>17191660</v>
      </c>
      <c r="H20" s="6">
        <f>ROUND(+Pharmacy!V117,0)</f>
        <v>43020</v>
      </c>
      <c r="I20" s="7">
        <f t="shared" si="1"/>
        <v>399.62</v>
      </c>
      <c r="J20" s="7"/>
      <c r="K20" s="8">
        <f t="shared" si="2"/>
        <v>0.0928</v>
      </c>
    </row>
    <row r="21" spans="2:11" ht="12">
      <c r="B21">
        <f>+Pharmacy!A16</f>
        <v>32</v>
      </c>
      <c r="C21" t="str">
        <f>+Pharmacy!B16</f>
        <v>SAINT JOSEPH MEDICAL CENTER</v>
      </c>
      <c r="D21" s="6">
        <f>ROUND(+Pharmacy!G16,0)</f>
        <v>8277987</v>
      </c>
      <c r="E21" s="6">
        <f>ROUND(+Pharmacy!V16,0)</f>
        <v>46717</v>
      </c>
      <c r="F21" s="7">
        <f t="shared" si="0"/>
        <v>177.19</v>
      </c>
      <c r="G21" s="6">
        <f>ROUND(+Pharmacy!G118,0)</f>
        <v>8335372</v>
      </c>
      <c r="H21" s="6">
        <f>ROUND(+Pharmacy!V118,0)</f>
        <v>43072</v>
      </c>
      <c r="I21" s="7">
        <f t="shared" si="1"/>
        <v>193.52</v>
      </c>
      <c r="J21" s="7"/>
      <c r="K21" s="8">
        <f t="shared" si="2"/>
        <v>0.0922</v>
      </c>
    </row>
    <row r="22" spans="2:11" ht="12">
      <c r="B22">
        <f>+Pharmacy!A17</f>
        <v>35</v>
      </c>
      <c r="C22" t="str">
        <f>+Pharmacy!B17</f>
        <v>ENUMCLAW REGIONAL HOSPITAL</v>
      </c>
      <c r="D22" s="6">
        <f>ROUND(+Pharmacy!G17,0)</f>
        <v>0</v>
      </c>
      <c r="E22" s="6">
        <f>ROUND(+Pharmacy!V17,0)</f>
        <v>3584</v>
      </c>
      <c r="F22" s="7">
        <f t="shared" si="0"/>
      </c>
      <c r="G22" s="6">
        <f>ROUND(+Pharmacy!G119,0)</f>
        <v>173652</v>
      </c>
      <c r="H22" s="6">
        <f>ROUND(+Pharmacy!V119,0)</f>
        <v>3826</v>
      </c>
      <c r="I22" s="7">
        <f t="shared" si="1"/>
        <v>45.39</v>
      </c>
      <c r="J22" s="7"/>
      <c r="K22" s="8">
        <f t="shared" si="2"/>
      </c>
    </row>
    <row r="23" spans="2:11" ht="12">
      <c r="B23">
        <f>+Pharmacy!A18</f>
        <v>37</v>
      </c>
      <c r="C23" t="str">
        <f>+Pharmacy!B18</f>
        <v>DEACONESS MEDICAL CENTER</v>
      </c>
      <c r="D23" s="6">
        <f>ROUND(+Pharmacy!G18,0)</f>
        <v>2133287</v>
      </c>
      <c r="E23" s="6">
        <f>ROUND(+Pharmacy!V18,0)</f>
        <v>18891</v>
      </c>
      <c r="F23" s="7">
        <f t="shared" si="0"/>
        <v>112.93</v>
      </c>
      <c r="G23" s="6">
        <f>ROUND(+Pharmacy!G120,0)</f>
        <v>3376597</v>
      </c>
      <c r="H23" s="6">
        <f>ROUND(+Pharmacy!V120,0)</f>
        <v>24058</v>
      </c>
      <c r="I23" s="7">
        <f t="shared" si="1"/>
        <v>140.35</v>
      </c>
      <c r="J23" s="7"/>
      <c r="K23" s="8">
        <f t="shared" si="2"/>
        <v>0.2428</v>
      </c>
    </row>
    <row r="24" spans="2:11" ht="12">
      <c r="B24">
        <f>+Pharmacy!A19</f>
        <v>38</v>
      </c>
      <c r="C24" t="str">
        <f>+Pharmacy!B19</f>
        <v>OLYMPIC MEDICAL CENTER</v>
      </c>
      <c r="D24" s="6">
        <f>ROUND(+Pharmacy!G19,0)</f>
        <v>1103129</v>
      </c>
      <c r="E24" s="6">
        <f>ROUND(+Pharmacy!V19,0)</f>
        <v>13147</v>
      </c>
      <c r="F24" s="7">
        <f t="shared" si="0"/>
        <v>83.91</v>
      </c>
      <c r="G24" s="6">
        <f>ROUND(+Pharmacy!G121,0)</f>
        <v>1274034</v>
      </c>
      <c r="H24" s="6">
        <f>ROUND(+Pharmacy!V121,0)</f>
        <v>13521</v>
      </c>
      <c r="I24" s="7">
        <f t="shared" si="1"/>
        <v>94.23</v>
      </c>
      <c r="J24" s="7"/>
      <c r="K24" s="8">
        <f t="shared" si="2"/>
        <v>0.123</v>
      </c>
    </row>
    <row r="25" spans="2:11" ht="12">
      <c r="B25">
        <f>+Pharmacy!A20</f>
        <v>39</v>
      </c>
      <c r="C25" t="str">
        <f>+Pharmacy!B20</f>
        <v>KENNEWICK GENERAL HOSPITAL</v>
      </c>
      <c r="D25" s="6">
        <f>ROUND(+Pharmacy!G20,0)</f>
        <v>906436</v>
      </c>
      <c r="E25" s="6">
        <f>ROUND(+Pharmacy!V20,0)</f>
        <v>11240</v>
      </c>
      <c r="F25" s="7">
        <f t="shared" si="0"/>
        <v>80.64</v>
      </c>
      <c r="G25" s="6">
        <f>ROUND(+Pharmacy!G122,0)</f>
        <v>904417</v>
      </c>
      <c r="H25" s="6">
        <f>ROUND(+Pharmacy!V122,0)</f>
        <v>11618</v>
      </c>
      <c r="I25" s="7">
        <f t="shared" si="1"/>
        <v>77.85</v>
      </c>
      <c r="J25" s="7"/>
      <c r="K25" s="8">
        <f t="shared" si="2"/>
        <v>-0.0346</v>
      </c>
    </row>
    <row r="26" spans="2:11" ht="12">
      <c r="B26">
        <f>+Pharmacy!A21</f>
        <v>43</v>
      </c>
      <c r="C26" t="str">
        <f>+Pharmacy!B21</f>
        <v>WALLA WALLA GENERAL HOSPITAL</v>
      </c>
      <c r="D26" s="6">
        <f>ROUND(+Pharmacy!G21,0)</f>
        <v>463447</v>
      </c>
      <c r="E26" s="6">
        <f>ROUND(+Pharmacy!V21,0)</f>
        <v>3984</v>
      </c>
      <c r="F26" s="7">
        <f t="shared" si="0"/>
        <v>116.33</v>
      </c>
      <c r="G26" s="6">
        <f>ROUND(+Pharmacy!G123,0)</f>
        <v>419937</v>
      </c>
      <c r="H26" s="6">
        <f>ROUND(+Pharmacy!V123,0)</f>
        <v>4221</v>
      </c>
      <c r="I26" s="7">
        <f t="shared" si="1"/>
        <v>99.49</v>
      </c>
      <c r="J26" s="7"/>
      <c r="K26" s="8">
        <f t="shared" si="2"/>
        <v>-0.1448</v>
      </c>
    </row>
    <row r="27" spans="2:11" ht="12">
      <c r="B27">
        <f>+Pharmacy!A22</f>
        <v>45</v>
      </c>
      <c r="C27" t="str">
        <f>+Pharmacy!B22</f>
        <v>COLUMBIA BASIN HOSPITAL</v>
      </c>
      <c r="D27" s="6">
        <f>ROUND(+Pharmacy!G22,0)</f>
        <v>26993</v>
      </c>
      <c r="E27" s="6">
        <f>ROUND(+Pharmacy!V22,0)</f>
        <v>1214</v>
      </c>
      <c r="F27" s="7">
        <f t="shared" si="0"/>
        <v>22.23</v>
      </c>
      <c r="G27" s="6">
        <f>ROUND(+Pharmacy!G124,0)</f>
        <v>27775</v>
      </c>
      <c r="H27" s="6">
        <f>ROUND(+Pharmacy!V124,0)</f>
        <v>1212</v>
      </c>
      <c r="I27" s="7">
        <f t="shared" si="1"/>
        <v>22.92</v>
      </c>
      <c r="J27" s="7"/>
      <c r="K27" s="8">
        <f t="shared" si="2"/>
        <v>0.031</v>
      </c>
    </row>
    <row r="28" spans="2:11" ht="12">
      <c r="B28">
        <f>+Pharmacy!A23</f>
        <v>46</v>
      </c>
      <c r="C28" t="str">
        <f>+Pharmacy!B23</f>
        <v>PROSSER MEMORIAL HOSPITAL</v>
      </c>
      <c r="D28" s="6">
        <f>ROUND(+Pharmacy!G23,0)</f>
        <v>54438</v>
      </c>
      <c r="E28" s="6">
        <f>ROUND(+Pharmacy!V23,0)</f>
        <v>2419</v>
      </c>
      <c r="F28" s="7">
        <f t="shared" si="0"/>
        <v>22.5</v>
      </c>
      <c r="G28" s="6">
        <f>ROUND(+Pharmacy!G125,0)</f>
        <v>39313</v>
      </c>
      <c r="H28" s="6">
        <f>ROUND(+Pharmacy!V125,0)</f>
        <v>1940</v>
      </c>
      <c r="I28" s="7">
        <f t="shared" si="1"/>
        <v>20.26</v>
      </c>
      <c r="J28" s="7"/>
      <c r="K28" s="8">
        <f t="shared" si="2"/>
        <v>-0.0996</v>
      </c>
    </row>
    <row r="29" spans="2:11" ht="12">
      <c r="B29">
        <f>+Pharmacy!A24</f>
        <v>50</v>
      </c>
      <c r="C29" t="str">
        <f>+Pharmacy!B24</f>
        <v>PROVIDENCE SAINT MARY MEDICAL CENTER</v>
      </c>
      <c r="D29" s="6">
        <f>ROUND(+Pharmacy!G24,0)</f>
        <v>1457816</v>
      </c>
      <c r="E29" s="6">
        <f>ROUND(+Pharmacy!V24,0)</f>
        <v>13790</v>
      </c>
      <c r="F29" s="7">
        <f t="shared" si="0"/>
        <v>105.72</v>
      </c>
      <c r="G29" s="6">
        <f>ROUND(+Pharmacy!G126,0)</f>
        <v>1627039</v>
      </c>
      <c r="H29" s="6">
        <f>ROUND(+Pharmacy!V126,0)</f>
        <v>13198</v>
      </c>
      <c r="I29" s="7">
        <f t="shared" si="1"/>
        <v>123.28</v>
      </c>
      <c r="J29" s="7"/>
      <c r="K29" s="8">
        <f t="shared" si="2"/>
        <v>0.1661</v>
      </c>
    </row>
    <row r="30" spans="2:11" ht="12">
      <c r="B30">
        <f>+Pharmacy!A25</f>
        <v>54</v>
      </c>
      <c r="C30" t="str">
        <f>+Pharmacy!B25</f>
        <v>FORKS COMMUNITY HOSPITAL</v>
      </c>
      <c r="D30" s="6">
        <f>ROUND(+Pharmacy!G25,0)</f>
        <v>144651</v>
      </c>
      <c r="E30" s="6">
        <f>ROUND(+Pharmacy!V25,0)</f>
        <v>2002</v>
      </c>
      <c r="F30" s="7">
        <f t="shared" si="0"/>
        <v>72.25</v>
      </c>
      <c r="G30" s="6">
        <f>ROUND(+Pharmacy!G127,0)</f>
        <v>178089</v>
      </c>
      <c r="H30" s="6">
        <f>ROUND(+Pharmacy!V127,0)</f>
        <v>1817</v>
      </c>
      <c r="I30" s="7">
        <f t="shared" si="1"/>
        <v>98.01</v>
      </c>
      <c r="J30" s="7"/>
      <c r="K30" s="8">
        <f t="shared" si="2"/>
        <v>0.3565</v>
      </c>
    </row>
    <row r="31" spans="2:11" ht="12">
      <c r="B31">
        <f>+Pharmacy!A26</f>
        <v>56</v>
      </c>
      <c r="C31" t="str">
        <f>+Pharmacy!B26</f>
        <v>WILLAPA HARBOR HOSPITAL</v>
      </c>
      <c r="D31" s="6">
        <f>ROUND(+Pharmacy!G26,0)</f>
        <v>0</v>
      </c>
      <c r="E31" s="6">
        <f>ROUND(+Pharmacy!V26,0)</f>
        <v>1630</v>
      </c>
      <c r="F31" s="7">
        <f t="shared" si="0"/>
      </c>
      <c r="G31" s="6">
        <f>ROUND(+Pharmacy!G128,0)</f>
        <v>0</v>
      </c>
      <c r="H31" s="6">
        <f>ROUND(+Pharmacy!V128,0)</f>
        <v>1521</v>
      </c>
      <c r="I31" s="7">
        <f t="shared" si="1"/>
      </c>
      <c r="J31" s="7"/>
      <c r="K31" s="8">
        <f t="shared" si="2"/>
      </c>
    </row>
    <row r="32" spans="2:11" ht="12">
      <c r="B32">
        <f>+Pharmacy!A27</f>
        <v>58</v>
      </c>
      <c r="C32" t="str">
        <f>+Pharmacy!B27</f>
        <v>YAKIMA VALLEY MEMORIAL HOSPITAL</v>
      </c>
      <c r="D32" s="6">
        <f>ROUND(+Pharmacy!G27,0)</f>
        <v>3585338</v>
      </c>
      <c r="E32" s="6">
        <f>ROUND(+Pharmacy!V27,0)</f>
        <v>31658</v>
      </c>
      <c r="F32" s="7">
        <f t="shared" si="0"/>
        <v>113.25</v>
      </c>
      <c r="G32" s="6">
        <f>ROUND(+Pharmacy!G129,0)</f>
        <v>3716148</v>
      </c>
      <c r="H32" s="6">
        <f>ROUND(+Pharmacy!V129,0)</f>
        <v>33827</v>
      </c>
      <c r="I32" s="7">
        <f t="shared" si="1"/>
        <v>109.86</v>
      </c>
      <c r="J32" s="7"/>
      <c r="K32" s="8">
        <f t="shared" si="2"/>
        <v>-0.0299</v>
      </c>
    </row>
    <row r="33" spans="2:11" ht="12">
      <c r="B33">
        <f>+Pharmacy!A28</f>
        <v>63</v>
      </c>
      <c r="C33" t="str">
        <f>+Pharmacy!B28</f>
        <v>GRAYS HARBOR COMMUNITY HOSPITAL</v>
      </c>
      <c r="D33" s="6">
        <f>ROUND(+Pharmacy!G28,0)</f>
        <v>1105899</v>
      </c>
      <c r="E33" s="6">
        <f>ROUND(+Pharmacy!V28,0)</f>
        <v>11731</v>
      </c>
      <c r="F33" s="7">
        <f t="shared" si="0"/>
        <v>94.27</v>
      </c>
      <c r="G33" s="6">
        <f>ROUND(+Pharmacy!G130,0)</f>
        <v>1181449</v>
      </c>
      <c r="H33" s="6">
        <f>ROUND(+Pharmacy!V130,0)</f>
        <v>12132</v>
      </c>
      <c r="I33" s="7">
        <f t="shared" si="1"/>
        <v>97.38</v>
      </c>
      <c r="J33" s="7"/>
      <c r="K33" s="8">
        <f t="shared" si="2"/>
        <v>0.033</v>
      </c>
    </row>
    <row r="34" spans="2:11" ht="12">
      <c r="B34">
        <f>+Pharmacy!A29</f>
        <v>78</v>
      </c>
      <c r="C34" t="str">
        <f>+Pharmacy!B29</f>
        <v>SAMARITAN HOSPITAL</v>
      </c>
      <c r="D34" s="6">
        <f>ROUND(+Pharmacy!G29,0)</f>
        <v>757497</v>
      </c>
      <c r="E34" s="6">
        <f>ROUND(+Pharmacy!V29,0)</f>
        <v>6208</v>
      </c>
      <c r="F34" s="7">
        <f t="shared" si="0"/>
        <v>122.02</v>
      </c>
      <c r="G34" s="6">
        <f>ROUND(+Pharmacy!G131,0)</f>
        <v>850761</v>
      </c>
      <c r="H34" s="6">
        <f>ROUND(+Pharmacy!V131,0)</f>
        <v>6490</v>
      </c>
      <c r="I34" s="7">
        <f t="shared" si="1"/>
        <v>131.09</v>
      </c>
      <c r="J34" s="7"/>
      <c r="K34" s="8">
        <f t="shared" si="2"/>
        <v>0.0743</v>
      </c>
    </row>
    <row r="35" spans="2:11" ht="12">
      <c r="B35">
        <f>+Pharmacy!A30</f>
        <v>79</v>
      </c>
      <c r="C35" t="str">
        <f>+Pharmacy!B30</f>
        <v>OCEAN BEACH HOSPITAL</v>
      </c>
      <c r="D35" s="6">
        <f>ROUND(+Pharmacy!G30,0)</f>
        <v>186865</v>
      </c>
      <c r="E35" s="6">
        <f>ROUND(+Pharmacy!V30,0)</f>
        <v>1836</v>
      </c>
      <c r="F35" s="7">
        <f t="shared" si="0"/>
        <v>101.78</v>
      </c>
      <c r="G35" s="6">
        <f>ROUND(+Pharmacy!G132,0)</f>
        <v>177469</v>
      </c>
      <c r="H35" s="6">
        <f>ROUND(+Pharmacy!V132,0)</f>
        <v>1549</v>
      </c>
      <c r="I35" s="7">
        <f t="shared" si="1"/>
        <v>114.57</v>
      </c>
      <c r="J35" s="7"/>
      <c r="K35" s="8">
        <f t="shared" si="2"/>
        <v>0.1257</v>
      </c>
    </row>
    <row r="36" spans="2:11" ht="12">
      <c r="B36">
        <f>+Pharmacy!A31</f>
        <v>80</v>
      </c>
      <c r="C36" t="str">
        <f>+Pharmacy!B31</f>
        <v>ODESSA MEMORIAL HOSPITAL</v>
      </c>
      <c r="D36" s="6">
        <f>ROUND(+Pharmacy!G31,0)</f>
        <v>9424</v>
      </c>
      <c r="E36" s="6">
        <f>ROUND(+Pharmacy!V31,0)</f>
        <v>252</v>
      </c>
      <c r="F36" s="7">
        <f t="shared" si="0"/>
        <v>37.4</v>
      </c>
      <c r="G36" s="6">
        <f>ROUND(+Pharmacy!G133,0)</f>
        <v>2673</v>
      </c>
      <c r="H36" s="6">
        <f>ROUND(+Pharmacy!V133,0)</f>
        <v>237</v>
      </c>
      <c r="I36" s="7">
        <f t="shared" si="1"/>
        <v>11.28</v>
      </c>
      <c r="J36" s="7"/>
      <c r="K36" s="8">
        <f t="shared" si="2"/>
        <v>-0.6984</v>
      </c>
    </row>
    <row r="37" spans="2:11" ht="12">
      <c r="B37">
        <f>+Pharmacy!A32</f>
        <v>81</v>
      </c>
      <c r="C37" t="str">
        <f>+Pharmacy!B32</f>
        <v>GOOD SAMARITAN HOSPITAL</v>
      </c>
      <c r="D37" s="6">
        <f>ROUND(+Pharmacy!G32,0)</f>
        <v>3404590</v>
      </c>
      <c r="E37" s="6">
        <f>ROUND(+Pharmacy!V32,0)</f>
        <v>22063</v>
      </c>
      <c r="F37" s="7">
        <f t="shared" si="0"/>
        <v>154.31</v>
      </c>
      <c r="G37" s="6">
        <f>ROUND(+Pharmacy!G134,0)</f>
        <v>4992173</v>
      </c>
      <c r="H37" s="6">
        <f>ROUND(+Pharmacy!V134,0)</f>
        <v>21554</v>
      </c>
      <c r="I37" s="7">
        <f t="shared" si="1"/>
        <v>231.61</v>
      </c>
      <c r="J37" s="7"/>
      <c r="K37" s="8">
        <f t="shared" si="2"/>
        <v>0.5009</v>
      </c>
    </row>
    <row r="38" spans="2:11" ht="12">
      <c r="B38">
        <f>+Pharmacy!A33</f>
        <v>82</v>
      </c>
      <c r="C38" t="str">
        <f>+Pharmacy!B33</f>
        <v>GARFIELD COUNTY MEMORIAL HOSPITAL</v>
      </c>
      <c r="D38" s="6">
        <f>ROUND(+Pharmacy!G33,0)</f>
        <v>729</v>
      </c>
      <c r="E38" s="6">
        <f>ROUND(+Pharmacy!V33,0)</f>
        <v>224</v>
      </c>
      <c r="F38" s="7">
        <f t="shared" si="0"/>
        <v>3.25</v>
      </c>
      <c r="G38" s="6">
        <f>ROUND(+Pharmacy!G135,0)</f>
        <v>0</v>
      </c>
      <c r="H38" s="6">
        <f>ROUND(+Pharmacy!V135,0)</f>
        <v>509</v>
      </c>
      <c r="I38" s="7">
        <f t="shared" si="1"/>
      </c>
      <c r="J38" s="7"/>
      <c r="K38" s="8">
        <f t="shared" si="2"/>
      </c>
    </row>
    <row r="39" spans="2:11" ht="12">
      <c r="B39">
        <f>+Pharmacy!A34</f>
        <v>84</v>
      </c>
      <c r="C39" t="str">
        <f>+Pharmacy!B34</f>
        <v>PROVIDENCE REGIONAL MEDICAL CENTER EVERETT</v>
      </c>
      <c r="D39" s="6">
        <f>ROUND(+Pharmacy!G34,0)</f>
        <v>5855963</v>
      </c>
      <c r="E39" s="6">
        <f>ROUND(+Pharmacy!V34,0)</f>
        <v>47661</v>
      </c>
      <c r="F39" s="7">
        <f t="shared" si="0"/>
        <v>122.87</v>
      </c>
      <c r="G39" s="6">
        <f>ROUND(+Pharmacy!G136,0)</f>
        <v>7235485</v>
      </c>
      <c r="H39" s="6">
        <f>ROUND(+Pharmacy!V136,0)</f>
        <v>52314</v>
      </c>
      <c r="I39" s="7">
        <f t="shared" si="1"/>
        <v>138.31</v>
      </c>
      <c r="J39" s="7"/>
      <c r="K39" s="8">
        <f t="shared" si="2"/>
        <v>0.1257</v>
      </c>
    </row>
    <row r="40" spans="2:11" ht="12">
      <c r="B40">
        <f>+Pharmacy!A35</f>
        <v>85</v>
      </c>
      <c r="C40" t="str">
        <f>+Pharmacy!B35</f>
        <v>JEFFERSON HEALTHCARE HOSPITAL</v>
      </c>
      <c r="D40" s="6">
        <f>ROUND(+Pharmacy!G35,0)</f>
        <v>658106</v>
      </c>
      <c r="E40" s="6">
        <f>ROUND(+Pharmacy!V35,0)</f>
        <v>4378</v>
      </c>
      <c r="F40" s="7">
        <f t="shared" si="0"/>
        <v>150.32</v>
      </c>
      <c r="G40" s="6">
        <f>ROUND(+Pharmacy!G137,0)</f>
        <v>619091</v>
      </c>
      <c r="H40" s="6">
        <f>ROUND(+Pharmacy!V137,0)</f>
        <v>4690</v>
      </c>
      <c r="I40" s="7">
        <f t="shared" si="1"/>
        <v>132</v>
      </c>
      <c r="J40" s="7"/>
      <c r="K40" s="8">
        <f t="shared" si="2"/>
        <v>-0.1219</v>
      </c>
    </row>
    <row r="41" spans="2:11" ht="12">
      <c r="B41">
        <f>+Pharmacy!A36</f>
        <v>96</v>
      </c>
      <c r="C41" t="str">
        <f>+Pharmacy!B36</f>
        <v>SKYLINE HOSPITAL</v>
      </c>
      <c r="D41" s="6">
        <f>ROUND(+Pharmacy!G36,0)</f>
        <v>190249</v>
      </c>
      <c r="E41" s="6">
        <f>ROUND(+Pharmacy!V36,0)</f>
        <v>1264</v>
      </c>
      <c r="F41" s="7">
        <f t="shared" si="0"/>
        <v>150.51</v>
      </c>
      <c r="G41" s="6">
        <f>ROUND(+Pharmacy!G138,0)</f>
        <v>274360</v>
      </c>
      <c r="H41" s="6">
        <f>ROUND(+Pharmacy!V138,0)</f>
        <v>1369</v>
      </c>
      <c r="I41" s="7">
        <f t="shared" si="1"/>
        <v>200.41</v>
      </c>
      <c r="J41" s="7"/>
      <c r="K41" s="8">
        <f t="shared" si="2"/>
        <v>0.3315</v>
      </c>
    </row>
    <row r="42" spans="2:11" ht="12">
      <c r="B42">
        <f>+Pharmacy!A37</f>
        <v>102</v>
      </c>
      <c r="C42" t="str">
        <f>+Pharmacy!B37</f>
        <v>YAKIMA REGIONAL MEDICAL AND CARDIAC CENTER</v>
      </c>
      <c r="D42" s="6">
        <f>ROUND(+Pharmacy!G37,0)</f>
        <v>1379595</v>
      </c>
      <c r="E42" s="6">
        <f>ROUND(+Pharmacy!V37,0)</f>
        <v>13168</v>
      </c>
      <c r="F42" s="7">
        <f t="shared" si="0"/>
        <v>104.77</v>
      </c>
      <c r="G42" s="6">
        <f>ROUND(+Pharmacy!G139,0)</f>
        <v>1442410</v>
      </c>
      <c r="H42" s="6">
        <f>ROUND(+Pharmacy!V139,0)</f>
        <v>12871</v>
      </c>
      <c r="I42" s="7">
        <f t="shared" si="1"/>
        <v>112.07</v>
      </c>
      <c r="J42" s="7"/>
      <c r="K42" s="8">
        <f t="shared" si="2"/>
        <v>0.0697</v>
      </c>
    </row>
    <row r="43" spans="2:11" ht="12">
      <c r="B43">
        <f>+Pharmacy!A38</f>
        <v>104</v>
      </c>
      <c r="C43" t="str">
        <f>+Pharmacy!B38</f>
        <v>VALLEY GENERAL HOSPITAL</v>
      </c>
      <c r="D43" s="6">
        <f>ROUND(+Pharmacy!G38,0)</f>
        <v>551901</v>
      </c>
      <c r="E43" s="6">
        <f>ROUND(+Pharmacy!V38,0)</f>
        <v>5790</v>
      </c>
      <c r="F43" s="7">
        <f t="shared" si="0"/>
        <v>95.32</v>
      </c>
      <c r="G43" s="6">
        <f>ROUND(+Pharmacy!G140,0)</f>
        <v>530764</v>
      </c>
      <c r="H43" s="6">
        <f>ROUND(+Pharmacy!V140,0)</f>
        <v>5972</v>
      </c>
      <c r="I43" s="7">
        <f t="shared" si="1"/>
        <v>88.88</v>
      </c>
      <c r="J43" s="7"/>
      <c r="K43" s="8">
        <f t="shared" si="2"/>
        <v>-0.0676</v>
      </c>
    </row>
    <row r="44" spans="2:11" ht="12">
      <c r="B44">
        <f>+Pharmacy!A39</f>
        <v>106</v>
      </c>
      <c r="C44" t="str">
        <f>+Pharmacy!B39</f>
        <v>CASCADE VALLEY HOSPITAL</v>
      </c>
      <c r="D44" s="6">
        <f>ROUND(+Pharmacy!G39,0)</f>
        <v>522581</v>
      </c>
      <c r="E44" s="6">
        <f>ROUND(+Pharmacy!V39,0)</f>
        <v>4926</v>
      </c>
      <c r="F44" s="7">
        <f t="shared" si="0"/>
        <v>106.09</v>
      </c>
      <c r="G44" s="6">
        <f>ROUND(+Pharmacy!G141,0)</f>
        <v>577681</v>
      </c>
      <c r="H44" s="6">
        <f>ROUND(+Pharmacy!V141,0)</f>
        <v>4607</v>
      </c>
      <c r="I44" s="7">
        <f t="shared" si="1"/>
        <v>125.39</v>
      </c>
      <c r="J44" s="7"/>
      <c r="K44" s="8">
        <f t="shared" si="2"/>
        <v>0.1819</v>
      </c>
    </row>
    <row r="45" spans="2:11" ht="12">
      <c r="B45">
        <f>+Pharmacy!A40</f>
        <v>107</v>
      </c>
      <c r="C45" t="str">
        <f>+Pharmacy!B40</f>
        <v>NORTH VALLEY HOSPITAL</v>
      </c>
      <c r="D45" s="6">
        <f>ROUND(+Pharmacy!G40,0)</f>
        <v>32104</v>
      </c>
      <c r="E45" s="6">
        <f>ROUND(+Pharmacy!V40,0)</f>
        <v>2275</v>
      </c>
      <c r="F45" s="7">
        <f t="shared" si="0"/>
        <v>14.11</v>
      </c>
      <c r="G45" s="6">
        <f>ROUND(+Pharmacy!G142,0)</f>
        <v>79882</v>
      </c>
      <c r="H45" s="6">
        <f>ROUND(+Pharmacy!V142,0)</f>
        <v>2016</v>
      </c>
      <c r="I45" s="7">
        <f t="shared" si="1"/>
        <v>39.62</v>
      </c>
      <c r="J45" s="7"/>
      <c r="K45" s="8">
        <f t="shared" si="2"/>
        <v>1.8079</v>
      </c>
    </row>
    <row r="46" spans="2:11" ht="12">
      <c r="B46">
        <f>+Pharmacy!A41</f>
        <v>108</v>
      </c>
      <c r="C46" t="str">
        <f>+Pharmacy!B41</f>
        <v>TRI-STATE MEMORIAL HOSPITAL</v>
      </c>
      <c r="D46" s="6">
        <f>ROUND(+Pharmacy!G41,0)</f>
        <v>375265</v>
      </c>
      <c r="E46" s="6">
        <f>ROUND(+Pharmacy!V41,0)</f>
        <v>5384</v>
      </c>
      <c r="F46" s="7">
        <f t="shared" si="0"/>
        <v>69.7</v>
      </c>
      <c r="G46" s="6">
        <f>ROUND(+Pharmacy!G143,0)</f>
        <v>0</v>
      </c>
      <c r="H46" s="6">
        <f>ROUND(+Pharmacy!V143,0)</f>
        <v>0</v>
      </c>
      <c r="I46" s="7">
        <f t="shared" si="1"/>
      </c>
      <c r="J46" s="7"/>
      <c r="K46" s="8">
        <f t="shared" si="2"/>
      </c>
    </row>
    <row r="47" spans="2:11" ht="12">
      <c r="B47">
        <f>+Pharmacy!A42</f>
        <v>111</v>
      </c>
      <c r="C47" t="str">
        <f>+Pharmacy!B42</f>
        <v>EAST ADAMS RURAL HOSPITAL</v>
      </c>
      <c r="D47" s="6">
        <f>ROUND(+Pharmacy!G42,0)</f>
        <v>10161</v>
      </c>
      <c r="E47" s="6">
        <f>ROUND(+Pharmacy!V42,0)</f>
        <v>521</v>
      </c>
      <c r="F47" s="7">
        <f t="shared" si="0"/>
        <v>19.5</v>
      </c>
      <c r="G47" s="6">
        <f>ROUND(+Pharmacy!G144,0)</f>
        <v>5521</v>
      </c>
      <c r="H47" s="6">
        <f>ROUND(+Pharmacy!V144,0)</f>
        <v>588</v>
      </c>
      <c r="I47" s="7">
        <f t="shared" si="1"/>
        <v>9.39</v>
      </c>
      <c r="J47" s="7"/>
      <c r="K47" s="8">
        <f t="shared" si="2"/>
        <v>-0.5185</v>
      </c>
    </row>
    <row r="48" spans="2:11" ht="12">
      <c r="B48">
        <f>+Pharmacy!A43</f>
        <v>125</v>
      </c>
      <c r="C48" t="str">
        <f>+Pharmacy!B43</f>
        <v>OTHELLO COMMUNITY HOSPITAL</v>
      </c>
      <c r="D48" s="6">
        <f>ROUND(+Pharmacy!G43,0)</f>
        <v>52772</v>
      </c>
      <c r="E48" s="6">
        <f>ROUND(+Pharmacy!V43,0)</f>
        <v>1899</v>
      </c>
      <c r="F48" s="7">
        <f t="shared" si="0"/>
        <v>27.79</v>
      </c>
      <c r="G48" s="6">
        <f>ROUND(+Pharmacy!G145,0)</f>
        <v>54924</v>
      </c>
      <c r="H48" s="6">
        <f>ROUND(+Pharmacy!V145,0)</f>
        <v>1895</v>
      </c>
      <c r="I48" s="7">
        <f t="shared" si="1"/>
        <v>28.98</v>
      </c>
      <c r="J48" s="7"/>
      <c r="K48" s="8">
        <f t="shared" si="2"/>
        <v>0.0428</v>
      </c>
    </row>
    <row r="49" spans="2:11" ht="12">
      <c r="B49">
        <f>+Pharmacy!A44</f>
        <v>126</v>
      </c>
      <c r="C49" t="str">
        <f>+Pharmacy!B44</f>
        <v>HIGHLINE MEDICAL CENTER</v>
      </c>
      <c r="D49" s="6">
        <f>ROUND(+Pharmacy!G44,0)</f>
        <v>2861260</v>
      </c>
      <c r="E49" s="6">
        <f>ROUND(+Pharmacy!V44,0)</f>
        <v>20908</v>
      </c>
      <c r="F49" s="7">
        <f t="shared" si="0"/>
        <v>136.85</v>
      </c>
      <c r="G49" s="6">
        <f>ROUND(+Pharmacy!G146,0)</f>
        <v>2857469</v>
      </c>
      <c r="H49" s="6">
        <f>ROUND(+Pharmacy!V146,0)</f>
        <v>21534</v>
      </c>
      <c r="I49" s="7">
        <f t="shared" si="1"/>
        <v>132.7</v>
      </c>
      <c r="J49" s="7"/>
      <c r="K49" s="8">
        <f t="shared" si="2"/>
        <v>-0.0303</v>
      </c>
    </row>
    <row r="50" spans="2:11" ht="12">
      <c r="B50">
        <f>+Pharmacy!A45</f>
        <v>128</v>
      </c>
      <c r="C50" t="str">
        <f>+Pharmacy!B45</f>
        <v>UNIVERSITY OF WASHINGTON MEDICAL CENTER</v>
      </c>
      <c r="D50" s="6">
        <f>ROUND(+Pharmacy!G45,0)</f>
        <v>12967117</v>
      </c>
      <c r="E50" s="6">
        <f>ROUND(+Pharmacy!V45,0)</f>
        <v>48016</v>
      </c>
      <c r="F50" s="7">
        <f t="shared" si="0"/>
        <v>270.06</v>
      </c>
      <c r="G50" s="6">
        <f>ROUND(+Pharmacy!G147,0)</f>
        <v>13532667</v>
      </c>
      <c r="H50" s="6">
        <f>ROUND(+Pharmacy!V147,0)</f>
        <v>48950</v>
      </c>
      <c r="I50" s="7">
        <f t="shared" si="1"/>
        <v>276.46</v>
      </c>
      <c r="J50" s="7"/>
      <c r="K50" s="8">
        <f t="shared" si="2"/>
        <v>0.0237</v>
      </c>
    </row>
    <row r="51" spans="2:11" ht="12">
      <c r="B51">
        <f>+Pharmacy!A46</f>
        <v>129</v>
      </c>
      <c r="C51" t="str">
        <f>+Pharmacy!B46</f>
        <v>QUINCY VALLEY MEDICAL CENTER</v>
      </c>
      <c r="D51" s="6">
        <f>ROUND(+Pharmacy!G46,0)</f>
        <v>86649</v>
      </c>
      <c r="E51" s="6">
        <f>ROUND(+Pharmacy!V46,0)</f>
        <v>501</v>
      </c>
      <c r="F51" s="7">
        <f t="shared" si="0"/>
        <v>172.95</v>
      </c>
      <c r="G51" s="6">
        <f>ROUND(+Pharmacy!G148,0)</f>
        <v>6462</v>
      </c>
      <c r="H51" s="6">
        <f>ROUND(+Pharmacy!V148,0)</f>
        <v>591</v>
      </c>
      <c r="I51" s="7">
        <f t="shared" si="1"/>
        <v>10.93</v>
      </c>
      <c r="J51" s="7"/>
      <c r="K51" s="8">
        <f t="shared" si="2"/>
        <v>-0.9368</v>
      </c>
    </row>
    <row r="52" spans="2:11" ht="12">
      <c r="B52">
        <f>+Pharmacy!A47</f>
        <v>130</v>
      </c>
      <c r="C52" t="str">
        <f>+Pharmacy!B47</f>
        <v>NORTHWEST HOSPITAL &amp; MEDICAL CENTER</v>
      </c>
      <c r="D52" s="6">
        <f>ROUND(+Pharmacy!G47,0)</f>
        <v>2552922</v>
      </c>
      <c r="E52" s="6">
        <f>ROUND(+Pharmacy!V47,0)</f>
        <v>23626</v>
      </c>
      <c r="F52" s="7">
        <f t="shared" si="0"/>
        <v>108.06</v>
      </c>
      <c r="G52" s="6">
        <f>ROUND(+Pharmacy!G149,0)</f>
        <v>2694243</v>
      </c>
      <c r="H52" s="6">
        <f>ROUND(+Pharmacy!V149,0)</f>
        <v>24107</v>
      </c>
      <c r="I52" s="7">
        <f t="shared" si="1"/>
        <v>111.76</v>
      </c>
      <c r="J52" s="7"/>
      <c r="K52" s="8">
        <f t="shared" si="2"/>
        <v>0.0342</v>
      </c>
    </row>
    <row r="53" spans="2:11" ht="12">
      <c r="B53">
        <f>+Pharmacy!A48</f>
        <v>131</v>
      </c>
      <c r="C53" t="str">
        <f>+Pharmacy!B48</f>
        <v>OVERLAKE HOSPITAL MEDICAL CENTER</v>
      </c>
      <c r="D53" s="6">
        <f>ROUND(+Pharmacy!G48,0)</f>
        <v>3534392</v>
      </c>
      <c r="E53" s="6">
        <f>ROUND(+Pharmacy!V48,0)</f>
        <v>36964</v>
      </c>
      <c r="F53" s="7">
        <f t="shared" si="0"/>
        <v>95.62</v>
      </c>
      <c r="G53" s="6">
        <f>ROUND(+Pharmacy!G150,0)</f>
        <v>3928345</v>
      </c>
      <c r="H53" s="6">
        <f>ROUND(+Pharmacy!V150,0)</f>
        <v>40193</v>
      </c>
      <c r="I53" s="7">
        <f t="shared" si="1"/>
        <v>97.74</v>
      </c>
      <c r="J53" s="7"/>
      <c r="K53" s="8">
        <f t="shared" si="2"/>
        <v>0.0222</v>
      </c>
    </row>
    <row r="54" spans="2:11" ht="12">
      <c r="B54">
        <f>+Pharmacy!A49</f>
        <v>132</v>
      </c>
      <c r="C54" t="str">
        <f>+Pharmacy!B49</f>
        <v>SAINT CLARE HOSPITAL</v>
      </c>
      <c r="D54" s="6">
        <f>ROUND(+Pharmacy!G49,0)</f>
        <v>2008342</v>
      </c>
      <c r="E54" s="6">
        <f>ROUND(+Pharmacy!V49,0)</f>
        <v>11965</v>
      </c>
      <c r="F54" s="7">
        <f t="shared" si="0"/>
        <v>167.85</v>
      </c>
      <c r="G54" s="6">
        <f>ROUND(+Pharmacy!G151,0)</f>
        <v>2344391</v>
      </c>
      <c r="H54" s="6">
        <f>ROUND(+Pharmacy!V151,0)</f>
        <v>12684</v>
      </c>
      <c r="I54" s="7">
        <f t="shared" si="1"/>
        <v>184.83</v>
      </c>
      <c r="J54" s="7"/>
      <c r="K54" s="8">
        <f t="shared" si="2"/>
        <v>0.1012</v>
      </c>
    </row>
    <row r="55" spans="2:11" ht="12">
      <c r="B55">
        <f>+Pharmacy!A50</f>
        <v>134</v>
      </c>
      <c r="C55" t="str">
        <f>+Pharmacy!B50</f>
        <v>ISLAND HOSPITAL</v>
      </c>
      <c r="D55" s="6">
        <f>ROUND(+Pharmacy!G50,0)</f>
        <v>678844</v>
      </c>
      <c r="E55" s="6">
        <f>ROUND(+Pharmacy!V50,0)</f>
        <v>7752</v>
      </c>
      <c r="F55" s="7">
        <f t="shared" si="0"/>
        <v>87.57</v>
      </c>
      <c r="G55" s="6">
        <f>ROUND(+Pharmacy!G152,0)</f>
        <v>662741</v>
      </c>
      <c r="H55" s="6">
        <f>ROUND(+Pharmacy!V152,0)</f>
        <v>8079</v>
      </c>
      <c r="I55" s="7">
        <f t="shared" si="1"/>
        <v>82.03</v>
      </c>
      <c r="J55" s="7"/>
      <c r="K55" s="8">
        <f t="shared" si="2"/>
        <v>-0.0633</v>
      </c>
    </row>
    <row r="56" spans="2:11" ht="12">
      <c r="B56">
        <f>+Pharmacy!A51</f>
        <v>137</v>
      </c>
      <c r="C56" t="str">
        <f>+Pharmacy!B51</f>
        <v>LINCOLN HOSPITAL</v>
      </c>
      <c r="D56" s="6">
        <f>ROUND(+Pharmacy!G51,0)</f>
        <v>145895</v>
      </c>
      <c r="E56" s="6">
        <f>ROUND(+Pharmacy!V51,0)</f>
        <v>289</v>
      </c>
      <c r="F56" s="7">
        <f t="shared" si="0"/>
        <v>504.83</v>
      </c>
      <c r="G56" s="6">
        <f>ROUND(+Pharmacy!G153,0)</f>
        <v>140546</v>
      </c>
      <c r="H56" s="6">
        <f>ROUND(+Pharmacy!V153,0)</f>
        <v>1252</v>
      </c>
      <c r="I56" s="7">
        <f t="shared" si="1"/>
        <v>112.26</v>
      </c>
      <c r="J56" s="7"/>
      <c r="K56" s="8">
        <f t="shared" si="2"/>
        <v>-0.7776</v>
      </c>
    </row>
    <row r="57" spans="2:11" ht="12">
      <c r="B57">
        <f>+Pharmacy!A52</f>
        <v>138</v>
      </c>
      <c r="C57" t="str">
        <f>+Pharmacy!B52</f>
        <v>SWEDISH EDMONDS</v>
      </c>
      <c r="D57" s="6">
        <f>ROUND(+Pharmacy!G52,0)</f>
        <v>1706358</v>
      </c>
      <c r="E57" s="6">
        <f>ROUND(+Pharmacy!V52,0)</f>
        <v>15861</v>
      </c>
      <c r="F57" s="7">
        <f t="shared" si="0"/>
        <v>107.58</v>
      </c>
      <c r="G57" s="6">
        <f>ROUND(+Pharmacy!G154,0)</f>
        <v>1836289</v>
      </c>
      <c r="H57" s="6">
        <f>ROUND(+Pharmacy!V154,0)</f>
        <v>15975</v>
      </c>
      <c r="I57" s="7">
        <f t="shared" si="1"/>
        <v>114.95</v>
      </c>
      <c r="J57" s="7"/>
      <c r="K57" s="8">
        <f t="shared" si="2"/>
        <v>0.0685</v>
      </c>
    </row>
    <row r="58" spans="2:11" ht="12">
      <c r="B58">
        <f>+Pharmacy!A53</f>
        <v>139</v>
      </c>
      <c r="C58" t="str">
        <f>+Pharmacy!B53</f>
        <v>PROVIDENCE HOLY FAMILY HOSPITAL</v>
      </c>
      <c r="D58" s="6">
        <f>ROUND(+Pharmacy!G53,0)</f>
        <v>2196665</v>
      </c>
      <c r="E58" s="6">
        <f>ROUND(+Pharmacy!V53,0)</f>
        <v>21255</v>
      </c>
      <c r="F58" s="7">
        <f t="shared" si="0"/>
        <v>103.35</v>
      </c>
      <c r="G58" s="6">
        <f>ROUND(+Pharmacy!G155,0)</f>
        <v>2420538</v>
      </c>
      <c r="H58" s="6">
        <f>ROUND(+Pharmacy!V155,0)</f>
        <v>22355</v>
      </c>
      <c r="I58" s="7">
        <f t="shared" si="1"/>
        <v>108.28</v>
      </c>
      <c r="J58" s="7"/>
      <c r="K58" s="8">
        <f t="shared" si="2"/>
        <v>0.0477</v>
      </c>
    </row>
    <row r="59" spans="2:11" ht="12">
      <c r="B59">
        <f>+Pharmacy!A54</f>
        <v>140</v>
      </c>
      <c r="C59" t="str">
        <f>+Pharmacy!B54</f>
        <v>KITTITAS VALLEY HOSPITAL</v>
      </c>
      <c r="D59" s="6">
        <f>ROUND(+Pharmacy!G54,0)</f>
        <v>463798</v>
      </c>
      <c r="E59" s="6">
        <f>ROUND(+Pharmacy!V54,0)</f>
        <v>4055</v>
      </c>
      <c r="F59" s="7">
        <f t="shared" si="0"/>
        <v>114.38</v>
      </c>
      <c r="G59" s="6">
        <f>ROUND(+Pharmacy!G156,0)</f>
        <v>499519</v>
      </c>
      <c r="H59" s="6">
        <f>ROUND(+Pharmacy!V156,0)</f>
        <v>4400</v>
      </c>
      <c r="I59" s="7">
        <f t="shared" si="1"/>
        <v>113.53</v>
      </c>
      <c r="J59" s="7"/>
      <c r="K59" s="8">
        <f t="shared" si="2"/>
        <v>-0.0074</v>
      </c>
    </row>
    <row r="60" spans="2:11" ht="12">
      <c r="B60">
        <f>+Pharmacy!A55</f>
        <v>141</v>
      </c>
      <c r="C60" t="str">
        <f>+Pharmacy!B55</f>
        <v>DAYTON GENERAL HOSPITAL</v>
      </c>
      <c r="D60" s="6">
        <f>ROUND(+Pharmacy!G55,0)</f>
        <v>0</v>
      </c>
      <c r="E60" s="6">
        <f>ROUND(+Pharmacy!V55,0)</f>
        <v>494</v>
      </c>
      <c r="F60" s="7">
        <f t="shared" si="0"/>
      </c>
      <c r="G60" s="6">
        <f>ROUND(+Pharmacy!G157,0)</f>
        <v>0</v>
      </c>
      <c r="H60" s="6">
        <f>ROUND(+Pharmacy!V157,0)</f>
        <v>0</v>
      </c>
      <c r="I60" s="7">
        <f t="shared" si="1"/>
      </c>
      <c r="J60" s="7"/>
      <c r="K60" s="8">
        <f t="shared" si="2"/>
      </c>
    </row>
    <row r="61" spans="2:11" ht="12">
      <c r="B61">
        <f>+Pharmacy!A56</f>
        <v>142</v>
      </c>
      <c r="C61" t="str">
        <f>+Pharmacy!B56</f>
        <v>HARRISON MEDICAL CENTER</v>
      </c>
      <c r="D61" s="6">
        <f>ROUND(+Pharmacy!G56,0)</f>
        <v>3709892</v>
      </c>
      <c r="E61" s="6">
        <f>ROUND(+Pharmacy!V56,0)</f>
        <v>28659</v>
      </c>
      <c r="F61" s="7">
        <f t="shared" si="0"/>
        <v>129.45</v>
      </c>
      <c r="G61" s="6">
        <f>ROUND(+Pharmacy!G158,0)</f>
        <v>3720345</v>
      </c>
      <c r="H61" s="6">
        <f>ROUND(+Pharmacy!V158,0)</f>
        <v>28694</v>
      </c>
      <c r="I61" s="7">
        <f t="shared" si="1"/>
        <v>129.66</v>
      </c>
      <c r="J61" s="7"/>
      <c r="K61" s="8">
        <f t="shared" si="2"/>
        <v>0.0016</v>
      </c>
    </row>
    <row r="62" spans="2:11" ht="12">
      <c r="B62">
        <f>+Pharmacy!A57</f>
        <v>145</v>
      </c>
      <c r="C62" t="str">
        <f>+Pharmacy!B57</f>
        <v>PEACEHEALTH SAINT JOSEPH HOSPITAL</v>
      </c>
      <c r="D62" s="6">
        <f>ROUND(+Pharmacy!G57,0)</f>
        <v>3986720</v>
      </c>
      <c r="E62" s="6">
        <f>ROUND(+Pharmacy!V57,0)</f>
        <v>30005</v>
      </c>
      <c r="F62" s="7">
        <f t="shared" si="0"/>
        <v>132.87</v>
      </c>
      <c r="G62" s="6">
        <f>ROUND(+Pharmacy!G159,0)</f>
        <v>4293933</v>
      </c>
      <c r="H62" s="6">
        <f>ROUND(+Pharmacy!V159,0)</f>
        <v>32043</v>
      </c>
      <c r="I62" s="7">
        <f t="shared" si="1"/>
        <v>134.01</v>
      </c>
      <c r="J62" s="7"/>
      <c r="K62" s="8">
        <f t="shared" si="2"/>
        <v>0.0086</v>
      </c>
    </row>
    <row r="63" spans="2:11" ht="12">
      <c r="B63">
        <f>+Pharmacy!A58</f>
        <v>147</v>
      </c>
      <c r="C63" t="str">
        <f>+Pharmacy!B58</f>
        <v>MID VALLEY HOSPITAL</v>
      </c>
      <c r="D63" s="6">
        <f>ROUND(+Pharmacy!G58,0)</f>
        <v>170357</v>
      </c>
      <c r="E63" s="6">
        <f>ROUND(+Pharmacy!V58,0)</f>
        <v>3063</v>
      </c>
      <c r="F63" s="7">
        <f t="shared" si="0"/>
        <v>55.62</v>
      </c>
      <c r="G63" s="6">
        <f>ROUND(+Pharmacy!G160,0)</f>
        <v>175176</v>
      </c>
      <c r="H63" s="6">
        <f>ROUND(+Pharmacy!V160,0)</f>
        <v>3023</v>
      </c>
      <c r="I63" s="7">
        <f t="shared" si="1"/>
        <v>57.95</v>
      </c>
      <c r="J63" s="7"/>
      <c r="K63" s="8">
        <f t="shared" si="2"/>
        <v>0.0419</v>
      </c>
    </row>
    <row r="64" spans="2:11" ht="12">
      <c r="B64">
        <f>+Pharmacy!A59</f>
        <v>148</v>
      </c>
      <c r="C64" t="str">
        <f>+Pharmacy!B59</f>
        <v>KINDRED HOSPITAL - SEATTLE</v>
      </c>
      <c r="D64" s="6">
        <f>ROUND(+Pharmacy!G59,0)</f>
        <v>0</v>
      </c>
      <c r="E64" s="6">
        <f>ROUND(+Pharmacy!V59,0)</f>
        <v>897</v>
      </c>
      <c r="F64" s="7">
        <f t="shared" si="0"/>
      </c>
      <c r="G64" s="6">
        <f>ROUND(+Pharmacy!G161,0)</f>
        <v>0</v>
      </c>
      <c r="H64" s="6">
        <f>ROUND(+Pharmacy!V161,0)</f>
        <v>937</v>
      </c>
      <c r="I64" s="7">
        <f t="shared" si="1"/>
      </c>
      <c r="J64" s="7"/>
      <c r="K64" s="8">
        <f t="shared" si="2"/>
      </c>
    </row>
    <row r="65" spans="2:11" ht="12">
      <c r="B65">
        <f>+Pharmacy!A60</f>
        <v>150</v>
      </c>
      <c r="C65" t="str">
        <f>+Pharmacy!B60</f>
        <v>COULEE COMMUNITY HOSPITAL</v>
      </c>
      <c r="D65" s="6">
        <f>ROUND(+Pharmacy!G60,0)</f>
        <v>94963</v>
      </c>
      <c r="E65" s="6">
        <f>ROUND(+Pharmacy!V60,0)</f>
        <v>1330</v>
      </c>
      <c r="F65" s="7">
        <f t="shared" si="0"/>
        <v>71.4</v>
      </c>
      <c r="G65" s="6">
        <f>ROUND(+Pharmacy!G162,0)</f>
        <v>91830</v>
      </c>
      <c r="H65" s="6">
        <f>ROUND(+Pharmacy!V162,0)</f>
        <v>2219</v>
      </c>
      <c r="I65" s="7">
        <f t="shared" si="1"/>
        <v>41.38</v>
      </c>
      <c r="J65" s="7"/>
      <c r="K65" s="8">
        <f t="shared" si="2"/>
        <v>-0.4204</v>
      </c>
    </row>
    <row r="66" spans="2:11" ht="12">
      <c r="B66">
        <f>+Pharmacy!A61</f>
        <v>152</v>
      </c>
      <c r="C66" t="str">
        <f>+Pharmacy!B61</f>
        <v>MASON GENERAL HOSPITAL</v>
      </c>
      <c r="D66" s="6">
        <f>ROUND(+Pharmacy!G61,0)</f>
        <v>654260</v>
      </c>
      <c r="E66" s="6">
        <f>ROUND(+Pharmacy!V61,0)</f>
        <v>4449</v>
      </c>
      <c r="F66" s="7">
        <f t="shared" si="0"/>
        <v>147.06</v>
      </c>
      <c r="G66" s="6">
        <f>ROUND(+Pharmacy!G163,0)</f>
        <v>689254</v>
      </c>
      <c r="H66" s="6">
        <f>ROUND(+Pharmacy!V163,0)</f>
        <v>4267</v>
      </c>
      <c r="I66" s="7">
        <f t="shared" si="1"/>
        <v>161.53</v>
      </c>
      <c r="J66" s="7"/>
      <c r="K66" s="8">
        <f t="shared" si="2"/>
        <v>0.0984</v>
      </c>
    </row>
    <row r="67" spans="2:11" ht="12">
      <c r="B67">
        <f>+Pharmacy!A62</f>
        <v>153</v>
      </c>
      <c r="C67" t="str">
        <f>+Pharmacy!B62</f>
        <v>WHITMAN HOSPITAL AND MEDICAL CENTER</v>
      </c>
      <c r="D67" s="6">
        <f>ROUND(+Pharmacy!G62,0)</f>
        <v>131154</v>
      </c>
      <c r="E67" s="6">
        <f>ROUND(+Pharmacy!V62,0)</f>
        <v>1717</v>
      </c>
      <c r="F67" s="7">
        <f t="shared" si="0"/>
        <v>76.39</v>
      </c>
      <c r="G67" s="6">
        <f>ROUND(+Pharmacy!G164,0)</f>
        <v>141768</v>
      </c>
      <c r="H67" s="6">
        <f>ROUND(+Pharmacy!V164,0)</f>
        <v>1813</v>
      </c>
      <c r="I67" s="7">
        <f t="shared" si="1"/>
        <v>78.2</v>
      </c>
      <c r="J67" s="7"/>
      <c r="K67" s="8">
        <f t="shared" si="2"/>
        <v>0.0237</v>
      </c>
    </row>
    <row r="68" spans="2:11" ht="12">
      <c r="B68">
        <f>+Pharmacy!A63</f>
        <v>155</v>
      </c>
      <c r="C68" t="str">
        <f>+Pharmacy!B63</f>
        <v>VALLEY MEDICAL CENTER</v>
      </c>
      <c r="D68" s="6">
        <f>ROUND(+Pharmacy!G63,0)</f>
        <v>3404210</v>
      </c>
      <c r="E68" s="6">
        <f>ROUND(+Pharmacy!V63,0)</f>
        <v>34477</v>
      </c>
      <c r="F68" s="7">
        <f t="shared" si="0"/>
        <v>98.74</v>
      </c>
      <c r="G68" s="6">
        <f>ROUND(+Pharmacy!G165,0)</f>
        <v>3661581</v>
      </c>
      <c r="H68" s="6">
        <f>ROUND(+Pharmacy!V165,0)</f>
        <v>34729</v>
      </c>
      <c r="I68" s="7">
        <f t="shared" si="1"/>
        <v>105.43</v>
      </c>
      <c r="J68" s="7"/>
      <c r="K68" s="8">
        <f t="shared" si="2"/>
        <v>0.0678</v>
      </c>
    </row>
    <row r="69" spans="2:11" ht="12">
      <c r="B69">
        <f>+Pharmacy!A64</f>
        <v>156</v>
      </c>
      <c r="C69" t="str">
        <f>+Pharmacy!B64</f>
        <v>WHIDBEY GENERAL HOSPITAL</v>
      </c>
      <c r="D69" s="6">
        <f>ROUND(+Pharmacy!G64,0)</f>
        <v>643836</v>
      </c>
      <c r="E69" s="6">
        <f>ROUND(+Pharmacy!V64,0)</f>
        <v>7230</v>
      </c>
      <c r="F69" s="7">
        <f t="shared" si="0"/>
        <v>89.05</v>
      </c>
      <c r="G69" s="6">
        <f>ROUND(+Pharmacy!G166,0)</f>
        <v>659346</v>
      </c>
      <c r="H69" s="6">
        <f>ROUND(+Pharmacy!V166,0)</f>
        <v>6463</v>
      </c>
      <c r="I69" s="7">
        <f t="shared" si="1"/>
        <v>102.02</v>
      </c>
      <c r="J69" s="7"/>
      <c r="K69" s="8">
        <f t="shared" si="2"/>
        <v>0.1456</v>
      </c>
    </row>
    <row r="70" spans="2:11" ht="12">
      <c r="B70">
        <f>+Pharmacy!A65</f>
        <v>157</v>
      </c>
      <c r="C70" t="str">
        <f>+Pharmacy!B65</f>
        <v>SAINT LUKES REHABILIATION INSTITUTE</v>
      </c>
      <c r="D70" s="6">
        <f>ROUND(+Pharmacy!G65,0)</f>
        <v>559492</v>
      </c>
      <c r="E70" s="6">
        <f>ROUND(+Pharmacy!V65,0)</f>
        <v>2799</v>
      </c>
      <c r="F70" s="7">
        <f t="shared" si="0"/>
        <v>199.89</v>
      </c>
      <c r="G70" s="6">
        <f>ROUND(+Pharmacy!G167,0)</f>
        <v>578655</v>
      </c>
      <c r="H70" s="6">
        <f>ROUND(+Pharmacy!V167,0)</f>
        <v>2947</v>
      </c>
      <c r="I70" s="7">
        <f t="shared" si="1"/>
        <v>196.35</v>
      </c>
      <c r="J70" s="7"/>
      <c r="K70" s="8">
        <f t="shared" si="2"/>
        <v>-0.0177</v>
      </c>
    </row>
    <row r="71" spans="2:11" ht="12">
      <c r="B71">
        <f>+Pharmacy!A66</f>
        <v>158</v>
      </c>
      <c r="C71" t="str">
        <f>+Pharmacy!B66</f>
        <v>CASCADE MEDICAL CENTER</v>
      </c>
      <c r="D71" s="6">
        <f>ROUND(+Pharmacy!G66,0)</f>
        <v>0</v>
      </c>
      <c r="E71" s="6">
        <f>ROUND(+Pharmacy!V66,0)</f>
        <v>1358</v>
      </c>
      <c r="F71" s="7">
        <f t="shared" si="0"/>
      </c>
      <c r="G71" s="6">
        <f>ROUND(+Pharmacy!G168,0)</f>
        <v>37429</v>
      </c>
      <c r="H71" s="6">
        <f>ROUND(+Pharmacy!V168,0)</f>
        <v>614</v>
      </c>
      <c r="I71" s="7">
        <f t="shared" si="1"/>
        <v>60.96</v>
      </c>
      <c r="J71" s="7"/>
      <c r="K71" s="8">
        <f t="shared" si="2"/>
      </c>
    </row>
    <row r="72" spans="2:11" ht="12">
      <c r="B72">
        <f>+Pharmacy!A67</f>
        <v>159</v>
      </c>
      <c r="C72" t="str">
        <f>+Pharmacy!B67</f>
        <v>PROVIDENCE SAINT PETER HOSPITAL</v>
      </c>
      <c r="D72" s="6">
        <f>ROUND(+Pharmacy!G67,0)</f>
        <v>3313727</v>
      </c>
      <c r="E72" s="6">
        <f>ROUND(+Pharmacy!V67,0)</f>
        <v>33572</v>
      </c>
      <c r="F72" s="7">
        <f t="shared" si="0"/>
        <v>98.71</v>
      </c>
      <c r="G72" s="6">
        <f>ROUND(+Pharmacy!G169,0)</f>
        <v>4240594</v>
      </c>
      <c r="H72" s="6">
        <f>ROUND(+Pharmacy!V169,0)</f>
        <v>34768</v>
      </c>
      <c r="I72" s="7">
        <f t="shared" si="1"/>
        <v>121.97</v>
      </c>
      <c r="J72" s="7"/>
      <c r="K72" s="8">
        <f t="shared" si="2"/>
        <v>0.2356</v>
      </c>
    </row>
    <row r="73" spans="2:11" ht="12">
      <c r="B73">
        <f>+Pharmacy!A68</f>
        <v>161</v>
      </c>
      <c r="C73" t="str">
        <f>+Pharmacy!B68</f>
        <v>KADLEC REGIONAL MEDICAL CENTER</v>
      </c>
      <c r="D73" s="6">
        <f>ROUND(+Pharmacy!G68,0)</f>
        <v>2366744</v>
      </c>
      <c r="E73" s="6">
        <f>ROUND(+Pharmacy!V68,0)</f>
        <v>27113</v>
      </c>
      <c r="F73" s="7">
        <f t="shared" si="0"/>
        <v>87.29</v>
      </c>
      <c r="G73" s="6">
        <f>ROUND(+Pharmacy!G170,0)</f>
        <v>2843550</v>
      </c>
      <c r="H73" s="6">
        <f>ROUND(+Pharmacy!V170,0)</f>
        <v>28692</v>
      </c>
      <c r="I73" s="7">
        <f t="shared" si="1"/>
        <v>99.11</v>
      </c>
      <c r="J73" s="7"/>
      <c r="K73" s="8">
        <f t="shared" si="2"/>
        <v>0.1354</v>
      </c>
    </row>
    <row r="74" spans="2:11" ht="12">
      <c r="B74">
        <f>+Pharmacy!A69</f>
        <v>162</v>
      </c>
      <c r="C74" t="str">
        <f>+Pharmacy!B69</f>
        <v>PROVIDENCE SACRED HEART MEDICAL CENTER</v>
      </c>
      <c r="D74" s="6">
        <f>ROUND(+Pharmacy!G69,0)</f>
        <v>8332846</v>
      </c>
      <c r="E74" s="6">
        <f>ROUND(+Pharmacy!V69,0)</f>
        <v>59724</v>
      </c>
      <c r="F74" s="7">
        <f t="shared" si="0"/>
        <v>139.52</v>
      </c>
      <c r="G74" s="6">
        <f>ROUND(+Pharmacy!G171,0)</f>
        <v>8823435</v>
      </c>
      <c r="H74" s="6">
        <f>ROUND(+Pharmacy!V171,0)</f>
        <v>64334</v>
      </c>
      <c r="I74" s="7">
        <f t="shared" si="1"/>
        <v>137.15</v>
      </c>
      <c r="J74" s="7"/>
      <c r="K74" s="8">
        <f t="shared" si="2"/>
        <v>-0.017</v>
      </c>
    </row>
    <row r="75" spans="2:11" ht="12">
      <c r="B75">
        <f>+Pharmacy!A70</f>
        <v>164</v>
      </c>
      <c r="C75" t="str">
        <f>+Pharmacy!B70</f>
        <v>EVERGREEN HOSPITAL MEDICAL CENTER</v>
      </c>
      <c r="D75" s="6">
        <f>ROUND(+Pharmacy!G70,0)</f>
        <v>3904783</v>
      </c>
      <c r="E75" s="6">
        <f>ROUND(+Pharmacy!V70,0)</f>
        <v>31048</v>
      </c>
      <c r="F75" s="7">
        <f aca="true" t="shared" si="3" ref="F75:F106">IF(D75=0,"",IF(E75=0,"",ROUND(D75/E75,2)))</f>
        <v>125.77</v>
      </c>
      <c r="G75" s="6">
        <f>ROUND(+Pharmacy!G172,0)</f>
        <v>4011176</v>
      </c>
      <c r="H75" s="6">
        <f>ROUND(+Pharmacy!V172,0)</f>
        <v>31549</v>
      </c>
      <c r="I75" s="7">
        <f aca="true" t="shared" si="4" ref="I75:I106">IF(G75=0,"",IF(H75=0,"",ROUND(G75/H75,2)))</f>
        <v>127.14</v>
      </c>
      <c r="J75" s="7"/>
      <c r="K75" s="8">
        <f aca="true" t="shared" si="5" ref="K75:K106">IF(D75=0,"",IF(E75=0,"",IF(G75=0,"",IF(H75=0,"",ROUND(I75/F75-1,4)))))</f>
        <v>0.0109</v>
      </c>
    </row>
    <row r="76" spans="2:11" ht="12">
      <c r="B76">
        <f>+Pharmacy!A71</f>
        <v>165</v>
      </c>
      <c r="C76" t="str">
        <f>+Pharmacy!B71</f>
        <v>LAKE CHELAN COMMUNITY HOSPITAL</v>
      </c>
      <c r="D76" s="6">
        <f>ROUND(+Pharmacy!G71,0)</f>
        <v>104138</v>
      </c>
      <c r="E76" s="6">
        <f>ROUND(+Pharmacy!V71,0)</f>
        <v>1459</v>
      </c>
      <c r="F76" s="7">
        <f t="shared" si="3"/>
        <v>71.38</v>
      </c>
      <c r="G76" s="6">
        <f>ROUND(+Pharmacy!G173,0)</f>
        <v>165837</v>
      </c>
      <c r="H76" s="6">
        <f>ROUND(+Pharmacy!V173,0)</f>
        <v>1701</v>
      </c>
      <c r="I76" s="7">
        <f t="shared" si="4"/>
        <v>97.49</v>
      </c>
      <c r="J76" s="7"/>
      <c r="K76" s="8">
        <f t="shared" si="5"/>
        <v>0.3658</v>
      </c>
    </row>
    <row r="77" spans="2:11" ht="12">
      <c r="B77">
        <f>+Pharmacy!A72</f>
        <v>167</v>
      </c>
      <c r="C77" t="str">
        <f>+Pharmacy!B72</f>
        <v>FERRY COUNTY MEMORIAL HOSPITAL</v>
      </c>
      <c r="D77" s="6">
        <f>ROUND(+Pharmacy!G72,0)</f>
        <v>7117</v>
      </c>
      <c r="E77" s="6">
        <f>ROUND(+Pharmacy!V72,0)</f>
        <v>560</v>
      </c>
      <c r="F77" s="7">
        <f t="shared" si="3"/>
        <v>12.71</v>
      </c>
      <c r="G77" s="6">
        <f>ROUND(+Pharmacy!G174,0)</f>
        <v>3346</v>
      </c>
      <c r="H77" s="6">
        <f>ROUND(+Pharmacy!V174,0)</f>
        <v>595</v>
      </c>
      <c r="I77" s="7">
        <f t="shared" si="4"/>
        <v>5.62</v>
      </c>
      <c r="J77" s="7"/>
      <c r="K77" s="8">
        <f t="shared" si="5"/>
        <v>-0.5578</v>
      </c>
    </row>
    <row r="78" spans="2:11" ht="12">
      <c r="B78">
        <f>+Pharmacy!A73</f>
        <v>168</v>
      </c>
      <c r="C78" t="str">
        <f>+Pharmacy!B73</f>
        <v>CENTRAL WASHINGTON HOSPITAL</v>
      </c>
      <c r="D78" s="6">
        <f>ROUND(+Pharmacy!G73,0)</f>
        <v>2879138</v>
      </c>
      <c r="E78" s="6">
        <f>ROUND(+Pharmacy!V73,0)</f>
        <v>18831</v>
      </c>
      <c r="F78" s="7">
        <f t="shared" si="3"/>
        <v>152.89</v>
      </c>
      <c r="G78" s="6">
        <f>ROUND(+Pharmacy!G175,0)</f>
        <v>3179246</v>
      </c>
      <c r="H78" s="6">
        <f>ROUND(+Pharmacy!V175,0)</f>
        <v>17915</v>
      </c>
      <c r="I78" s="7">
        <f t="shared" si="4"/>
        <v>177.46</v>
      </c>
      <c r="J78" s="7"/>
      <c r="K78" s="8">
        <f t="shared" si="5"/>
        <v>0.1607</v>
      </c>
    </row>
    <row r="79" spans="2:11" ht="12">
      <c r="B79">
        <f>+Pharmacy!A74</f>
        <v>169</v>
      </c>
      <c r="C79" t="str">
        <f>+Pharmacy!B74</f>
        <v>GROUP HEALTH EASTSIDE</v>
      </c>
      <c r="D79" s="6">
        <f>ROUND(+Pharmacy!G74,0)</f>
        <v>468984</v>
      </c>
      <c r="E79" s="6">
        <f>ROUND(+Pharmacy!V74,0)</f>
        <v>1590</v>
      </c>
      <c r="F79" s="7">
        <f t="shared" si="3"/>
        <v>294.96</v>
      </c>
      <c r="G79" s="6">
        <f>ROUND(+Pharmacy!G176,0)</f>
        <v>0</v>
      </c>
      <c r="H79" s="6">
        <f>ROUND(+Pharmacy!V176,0)</f>
        <v>0</v>
      </c>
      <c r="I79" s="7">
        <f t="shared" si="4"/>
      </c>
      <c r="J79" s="7"/>
      <c r="K79" s="8">
        <f t="shared" si="5"/>
      </c>
    </row>
    <row r="80" spans="2:11" ht="12">
      <c r="B80">
        <f>+Pharmacy!A75</f>
        <v>170</v>
      </c>
      <c r="C80" t="str">
        <f>+Pharmacy!B75</f>
        <v>SOUTHWEST WASHINGTON MEDICAL CENTER</v>
      </c>
      <c r="D80" s="6">
        <f>ROUND(+Pharmacy!G75,0)</f>
        <v>5348286</v>
      </c>
      <c r="E80" s="6">
        <f>ROUND(+Pharmacy!V75,0)</f>
        <v>44834</v>
      </c>
      <c r="F80" s="7">
        <f t="shared" si="3"/>
        <v>119.29</v>
      </c>
      <c r="G80" s="6">
        <f>ROUND(+Pharmacy!G177,0)</f>
        <v>6078390</v>
      </c>
      <c r="H80" s="6">
        <f>ROUND(+Pharmacy!V177,0)</f>
        <v>49418</v>
      </c>
      <c r="I80" s="7">
        <f t="shared" si="4"/>
        <v>123</v>
      </c>
      <c r="J80" s="7"/>
      <c r="K80" s="8">
        <f t="shared" si="5"/>
        <v>0.0311</v>
      </c>
    </row>
    <row r="81" spans="2:11" ht="12">
      <c r="B81">
        <f>+Pharmacy!A76</f>
        <v>172</v>
      </c>
      <c r="C81" t="str">
        <f>+Pharmacy!B76</f>
        <v>PULLMAN REGIONAL HOSPITAL</v>
      </c>
      <c r="D81" s="6">
        <f>ROUND(+Pharmacy!G76,0)</f>
        <v>513780</v>
      </c>
      <c r="E81" s="6">
        <f>ROUND(+Pharmacy!V76,0)</f>
        <v>3616</v>
      </c>
      <c r="F81" s="7">
        <f t="shared" si="3"/>
        <v>142.09</v>
      </c>
      <c r="G81" s="6">
        <f>ROUND(+Pharmacy!G178,0)</f>
        <v>535679</v>
      </c>
      <c r="H81" s="6">
        <f>ROUND(+Pharmacy!V178,0)</f>
        <v>3480</v>
      </c>
      <c r="I81" s="7">
        <f t="shared" si="4"/>
        <v>153.93</v>
      </c>
      <c r="J81" s="7"/>
      <c r="K81" s="8">
        <f t="shared" si="5"/>
        <v>0.0833</v>
      </c>
    </row>
    <row r="82" spans="2:11" ht="12">
      <c r="B82">
        <f>+Pharmacy!A77</f>
        <v>173</v>
      </c>
      <c r="C82" t="str">
        <f>+Pharmacy!B77</f>
        <v>MORTON GENERAL HOSPITAL</v>
      </c>
      <c r="D82" s="6">
        <f>ROUND(+Pharmacy!G77,0)</f>
        <v>141813</v>
      </c>
      <c r="E82" s="6">
        <f>ROUND(+Pharmacy!V77,0)</f>
        <v>1442</v>
      </c>
      <c r="F82" s="7">
        <f t="shared" si="3"/>
        <v>98.34</v>
      </c>
      <c r="G82" s="6">
        <f>ROUND(+Pharmacy!G179,0)</f>
        <v>121330</v>
      </c>
      <c r="H82" s="6">
        <f>ROUND(+Pharmacy!V179,0)</f>
        <v>1566</v>
      </c>
      <c r="I82" s="7">
        <f t="shared" si="4"/>
        <v>77.48</v>
      </c>
      <c r="J82" s="7"/>
      <c r="K82" s="8">
        <f t="shared" si="5"/>
        <v>-0.2121</v>
      </c>
    </row>
    <row r="83" spans="2:11" ht="12">
      <c r="B83">
        <f>+Pharmacy!A78</f>
        <v>175</v>
      </c>
      <c r="C83" t="str">
        <f>+Pharmacy!B78</f>
        <v>MARY BRIDGE CHILDRENS HEALTH CENTER</v>
      </c>
      <c r="D83" s="6">
        <f>ROUND(+Pharmacy!G78,0)</f>
        <v>1545339</v>
      </c>
      <c r="E83" s="6">
        <f>ROUND(+Pharmacy!V78,0)</f>
        <v>9049</v>
      </c>
      <c r="F83" s="7">
        <f t="shared" si="3"/>
        <v>170.77</v>
      </c>
      <c r="G83" s="6">
        <f>ROUND(+Pharmacy!G180,0)</f>
        <v>1539405</v>
      </c>
      <c r="H83" s="6">
        <f>ROUND(+Pharmacy!V180,0)</f>
        <v>8663</v>
      </c>
      <c r="I83" s="7">
        <f t="shared" si="4"/>
        <v>177.7</v>
      </c>
      <c r="J83" s="7"/>
      <c r="K83" s="8">
        <f t="shared" si="5"/>
        <v>0.0406</v>
      </c>
    </row>
    <row r="84" spans="2:11" ht="12">
      <c r="B84">
        <f>+Pharmacy!A79</f>
        <v>176</v>
      </c>
      <c r="C84" t="str">
        <f>+Pharmacy!B79</f>
        <v>TACOMA GENERAL ALLENMORE HOSPITAL</v>
      </c>
      <c r="D84" s="6">
        <f>ROUND(+Pharmacy!G79,0)</f>
        <v>9701484</v>
      </c>
      <c r="E84" s="6">
        <f>ROUND(+Pharmacy!V79,0)</f>
        <v>44461</v>
      </c>
      <c r="F84" s="7">
        <f t="shared" si="3"/>
        <v>218.2</v>
      </c>
      <c r="G84" s="6">
        <f>ROUND(+Pharmacy!G181,0)</f>
        <v>10703022</v>
      </c>
      <c r="H84" s="6">
        <f>ROUND(+Pharmacy!V181,0)</f>
        <v>43169</v>
      </c>
      <c r="I84" s="7">
        <f t="shared" si="4"/>
        <v>247.93</v>
      </c>
      <c r="J84" s="7"/>
      <c r="K84" s="8">
        <f t="shared" si="5"/>
        <v>0.1363</v>
      </c>
    </row>
    <row r="85" spans="2:11" ht="12">
      <c r="B85">
        <f>+Pharmacy!A80</f>
        <v>178</v>
      </c>
      <c r="C85" t="str">
        <f>+Pharmacy!B80</f>
        <v>DEER PARK HOSPITAL</v>
      </c>
      <c r="D85" s="6">
        <f>ROUND(+Pharmacy!G80,0)</f>
        <v>3792</v>
      </c>
      <c r="E85" s="6">
        <f>ROUND(+Pharmacy!V80,0)</f>
        <v>77</v>
      </c>
      <c r="F85" s="7">
        <f t="shared" si="3"/>
        <v>49.25</v>
      </c>
      <c r="G85" s="6">
        <f>ROUND(+Pharmacy!G182,0)</f>
        <v>0</v>
      </c>
      <c r="H85" s="6">
        <f>ROUND(+Pharmacy!V182,0)</f>
        <v>0</v>
      </c>
      <c r="I85" s="7">
        <f t="shared" si="4"/>
      </c>
      <c r="J85" s="7"/>
      <c r="K85" s="8">
        <f t="shared" si="5"/>
      </c>
    </row>
    <row r="86" spans="2:11" ht="12">
      <c r="B86">
        <f>+Pharmacy!A81</f>
        <v>180</v>
      </c>
      <c r="C86" t="str">
        <f>+Pharmacy!B81</f>
        <v>VALLEY HOSPITAL AND MEDICAL CENTER</v>
      </c>
      <c r="D86" s="6">
        <f>ROUND(+Pharmacy!G81,0)</f>
        <v>541507</v>
      </c>
      <c r="E86" s="6">
        <f>ROUND(+Pharmacy!V81,0)</f>
        <v>6682</v>
      </c>
      <c r="F86" s="7">
        <f t="shared" si="3"/>
        <v>81.04</v>
      </c>
      <c r="G86" s="6">
        <f>ROUND(+Pharmacy!G183,0)</f>
        <v>799574</v>
      </c>
      <c r="H86" s="6">
        <f>ROUND(+Pharmacy!V183,0)</f>
        <v>9834</v>
      </c>
      <c r="I86" s="7">
        <f t="shared" si="4"/>
        <v>81.31</v>
      </c>
      <c r="J86" s="7"/>
      <c r="K86" s="8">
        <f t="shared" si="5"/>
        <v>0.0033</v>
      </c>
    </row>
    <row r="87" spans="2:11" ht="12">
      <c r="B87">
        <f>+Pharmacy!A82</f>
        <v>183</v>
      </c>
      <c r="C87" t="str">
        <f>+Pharmacy!B82</f>
        <v>AUBURN REGIONAL MEDICAL CENTER</v>
      </c>
      <c r="D87" s="6">
        <f>ROUND(+Pharmacy!G82,0)</f>
        <v>959595</v>
      </c>
      <c r="E87" s="6">
        <f>ROUND(+Pharmacy!V82,0)</f>
        <v>13816</v>
      </c>
      <c r="F87" s="7">
        <f t="shared" si="3"/>
        <v>69.46</v>
      </c>
      <c r="G87" s="6">
        <f>ROUND(+Pharmacy!G184,0)</f>
        <v>1104302</v>
      </c>
      <c r="H87" s="6">
        <f>ROUND(+Pharmacy!V184,0)</f>
        <v>12971</v>
      </c>
      <c r="I87" s="7">
        <f t="shared" si="4"/>
        <v>85.14</v>
      </c>
      <c r="J87" s="7"/>
      <c r="K87" s="8">
        <f t="shared" si="5"/>
        <v>0.2257</v>
      </c>
    </row>
    <row r="88" spans="2:11" ht="12">
      <c r="B88">
        <f>+Pharmacy!A83</f>
        <v>186</v>
      </c>
      <c r="C88" t="str">
        <f>+Pharmacy!B83</f>
        <v>MARK REED HOSPITAL</v>
      </c>
      <c r="D88" s="6">
        <f>ROUND(+Pharmacy!G83,0)</f>
        <v>0</v>
      </c>
      <c r="E88" s="6">
        <f>ROUND(+Pharmacy!V83,0)</f>
        <v>1135</v>
      </c>
      <c r="F88" s="7">
        <f t="shared" si="3"/>
      </c>
      <c r="G88" s="6">
        <f>ROUND(+Pharmacy!G185,0)</f>
        <v>0</v>
      </c>
      <c r="H88" s="6">
        <f>ROUND(+Pharmacy!V185,0)</f>
        <v>669</v>
      </c>
      <c r="I88" s="7">
        <f t="shared" si="4"/>
      </c>
      <c r="J88" s="7"/>
      <c r="K88" s="8">
        <f t="shared" si="5"/>
      </c>
    </row>
    <row r="89" spans="2:11" ht="12">
      <c r="B89">
        <f>+Pharmacy!A84</f>
        <v>191</v>
      </c>
      <c r="C89" t="str">
        <f>+Pharmacy!B84</f>
        <v>PROVIDENCE CENTRALIA HOSPITAL</v>
      </c>
      <c r="D89" s="6">
        <f>ROUND(+Pharmacy!G84,0)</f>
        <v>1027703</v>
      </c>
      <c r="E89" s="6">
        <f>ROUND(+Pharmacy!V84,0)</f>
        <v>11160</v>
      </c>
      <c r="F89" s="7">
        <f t="shared" si="3"/>
        <v>92.09</v>
      </c>
      <c r="G89" s="6">
        <f>ROUND(+Pharmacy!G186,0)</f>
        <v>1281026</v>
      </c>
      <c r="H89" s="6">
        <f>ROUND(+Pharmacy!V186,0)</f>
        <v>10112</v>
      </c>
      <c r="I89" s="7">
        <f t="shared" si="4"/>
        <v>126.68</v>
      </c>
      <c r="J89" s="7"/>
      <c r="K89" s="8">
        <f t="shared" si="5"/>
        <v>0.3756</v>
      </c>
    </row>
    <row r="90" spans="2:11" ht="12">
      <c r="B90">
        <f>+Pharmacy!A85</f>
        <v>193</v>
      </c>
      <c r="C90" t="str">
        <f>+Pharmacy!B85</f>
        <v>PROVIDENCE MOUNT CARMEL HOSPITAL</v>
      </c>
      <c r="D90" s="6">
        <f>ROUND(+Pharmacy!G85,0)</f>
        <v>555543</v>
      </c>
      <c r="E90" s="6">
        <f>ROUND(+Pharmacy!V85,0)</f>
        <v>3267</v>
      </c>
      <c r="F90" s="7">
        <f t="shared" si="3"/>
        <v>170.05</v>
      </c>
      <c r="G90" s="6">
        <f>ROUND(+Pharmacy!G187,0)</f>
        <v>666680</v>
      </c>
      <c r="H90" s="6">
        <f>ROUND(+Pharmacy!V187,0)</f>
        <v>3245</v>
      </c>
      <c r="I90" s="7">
        <f t="shared" si="4"/>
        <v>205.45</v>
      </c>
      <c r="J90" s="7"/>
      <c r="K90" s="8">
        <f t="shared" si="5"/>
        <v>0.2082</v>
      </c>
    </row>
    <row r="91" spans="2:11" ht="12">
      <c r="B91">
        <f>+Pharmacy!A86</f>
        <v>194</v>
      </c>
      <c r="C91" t="str">
        <f>+Pharmacy!B86</f>
        <v>PROVIDENCE SAINT JOSEPHS HOSPITAL</v>
      </c>
      <c r="D91" s="6">
        <f>ROUND(+Pharmacy!G86,0)</f>
        <v>199725</v>
      </c>
      <c r="E91" s="6">
        <f>ROUND(+Pharmacy!V86,0)</f>
        <v>1530</v>
      </c>
      <c r="F91" s="7">
        <f t="shared" si="3"/>
        <v>130.54</v>
      </c>
      <c r="G91" s="6">
        <f>ROUND(+Pharmacy!G188,0)</f>
        <v>187250</v>
      </c>
      <c r="H91" s="6">
        <f>ROUND(+Pharmacy!V188,0)</f>
        <v>1130</v>
      </c>
      <c r="I91" s="7">
        <f t="shared" si="4"/>
        <v>165.71</v>
      </c>
      <c r="J91" s="7"/>
      <c r="K91" s="8">
        <f t="shared" si="5"/>
        <v>0.2694</v>
      </c>
    </row>
    <row r="92" spans="2:11" ht="12">
      <c r="B92">
        <f>+Pharmacy!A87</f>
        <v>195</v>
      </c>
      <c r="C92" t="str">
        <f>+Pharmacy!B87</f>
        <v>SNOQUALMIE VALLEY HOSPITAL</v>
      </c>
      <c r="D92" s="6">
        <f>ROUND(+Pharmacy!G87,0)</f>
        <v>301834</v>
      </c>
      <c r="E92" s="6">
        <f>ROUND(+Pharmacy!V87,0)</f>
        <v>1252</v>
      </c>
      <c r="F92" s="7">
        <f t="shared" si="3"/>
        <v>241.08</v>
      </c>
      <c r="G92" s="6">
        <f>ROUND(+Pharmacy!G189,0)</f>
        <v>372493</v>
      </c>
      <c r="H92" s="6">
        <f>ROUND(+Pharmacy!V189,0)</f>
        <v>505</v>
      </c>
      <c r="I92" s="7">
        <f t="shared" si="4"/>
        <v>737.61</v>
      </c>
      <c r="J92" s="7"/>
      <c r="K92" s="8">
        <f t="shared" si="5"/>
        <v>2.0596</v>
      </c>
    </row>
    <row r="93" spans="2:11" ht="12">
      <c r="B93">
        <f>+Pharmacy!A88</f>
        <v>197</v>
      </c>
      <c r="C93" t="str">
        <f>+Pharmacy!B88</f>
        <v>CAPITAL MEDICAL CENTER</v>
      </c>
      <c r="D93" s="6">
        <f>ROUND(+Pharmacy!G88,0)</f>
        <v>821494</v>
      </c>
      <c r="E93" s="6">
        <f>ROUND(+Pharmacy!V88,0)</f>
        <v>7450</v>
      </c>
      <c r="F93" s="7">
        <f t="shared" si="3"/>
        <v>110.27</v>
      </c>
      <c r="G93" s="6">
        <f>ROUND(+Pharmacy!G190,0)</f>
        <v>921990</v>
      </c>
      <c r="H93" s="6">
        <f>ROUND(+Pharmacy!V190,0)</f>
        <v>8572</v>
      </c>
      <c r="I93" s="7">
        <f t="shared" si="4"/>
        <v>107.56</v>
      </c>
      <c r="J93" s="7"/>
      <c r="K93" s="8">
        <f t="shared" si="5"/>
        <v>-0.0246</v>
      </c>
    </row>
    <row r="94" spans="2:11" ht="12">
      <c r="B94">
        <f>+Pharmacy!A89</f>
        <v>198</v>
      </c>
      <c r="C94" t="str">
        <f>+Pharmacy!B89</f>
        <v>SUNNYSIDE COMMUNITY HOSPITAL</v>
      </c>
      <c r="D94" s="6">
        <f>ROUND(+Pharmacy!G89,0)</f>
        <v>312154</v>
      </c>
      <c r="E94" s="6">
        <f>ROUND(+Pharmacy!V89,0)</f>
        <v>3954</v>
      </c>
      <c r="F94" s="7">
        <f t="shared" si="3"/>
        <v>78.95</v>
      </c>
      <c r="G94" s="6">
        <f>ROUND(+Pharmacy!G191,0)</f>
        <v>323896</v>
      </c>
      <c r="H94" s="6">
        <f>ROUND(+Pharmacy!V191,0)</f>
        <v>4341</v>
      </c>
      <c r="I94" s="7">
        <f t="shared" si="4"/>
        <v>74.61</v>
      </c>
      <c r="J94" s="7"/>
      <c r="K94" s="8">
        <f t="shared" si="5"/>
        <v>-0.055</v>
      </c>
    </row>
    <row r="95" spans="2:11" ht="12">
      <c r="B95">
        <f>+Pharmacy!A90</f>
        <v>199</v>
      </c>
      <c r="C95" t="str">
        <f>+Pharmacy!B90</f>
        <v>TOPPENISH COMMUNITY HOSPITAL</v>
      </c>
      <c r="D95" s="6">
        <f>ROUND(+Pharmacy!G90,0)</f>
        <v>326067</v>
      </c>
      <c r="E95" s="6">
        <f>ROUND(+Pharmacy!V90,0)</f>
        <v>3331</v>
      </c>
      <c r="F95" s="7">
        <f t="shared" si="3"/>
        <v>97.89</v>
      </c>
      <c r="G95" s="6">
        <f>ROUND(+Pharmacy!G192,0)</f>
        <v>334813</v>
      </c>
      <c r="H95" s="6">
        <f>ROUND(+Pharmacy!V192,0)</f>
        <v>3487</v>
      </c>
      <c r="I95" s="7">
        <f t="shared" si="4"/>
        <v>96.02</v>
      </c>
      <c r="J95" s="7"/>
      <c r="K95" s="8">
        <f t="shared" si="5"/>
        <v>-0.0191</v>
      </c>
    </row>
    <row r="96" spans="2:11" ht="12">
      <c r="B96">
        <f>+Pharmacy!A91</f>
        <v>201</v>
      </c>
      <c r="C96" t="str">
        <f>+Pharmacy!B91</f>
        <v>SAINT FRANCIS COMMUNITY HOSPITAL</v>
      </c>
      <c r="D96" s="6">
        <f>ROUND(+Pharmacy!G91,0)</f>
        <v>1820471</v>
      </c>
      <c r="E96" s="6">
        <f>ROUND(+Pharmacy!V91,0)</f>
        <v>15555</v>
      </c>
      <c r="F96" s="7">
        <f t="shared" si="3"/>
        <v>117.03</v>
      </c>
      <c r="G96" s="6">
        <f>ROUND(+Pharmacy!G193,0)</f>
        <v>2136852</v>
      </c>
      <c r="H96" s="6">
        <f>ROUND(+Pharmacy!V193,0)</f>
        <v>16257</v>
      </c>
      <c r="I96" s="7">
        <f t="shared" si="4"/>
        <v>131.44</v>
      </c>
      <c r="J96" s="7"/>
      <c r="K96" s="8">
        <f t="shared" si="5"/>
        <v>0.1231</v>
      </c>
    </row>
    <row r="97" spans="2:11" ht="12">
      <c r="B97">
        <f>+Pharmacy!A92</f>
        <v>202</v>
      </c>
      <c r="C97" t="str">
        <f>+Pharmacy!B92</f>
        <v>REGIONAL HOSP. FOR RESP. &amp; COMPLEX CARE</v>
      </c>
      <c r="D97" s="6">
        <f>ROUND(+Pharmacy!G92,0)</f>
        <v>0</v>
      </c>
      <c r="E97" s="6">
        <f>ROUND(+Pharmacy!V92,0)</f>
        <v>776</v>
      </c>
      <c r="F97" s="7">
        <f t="shared" si="3"/>
      </c>
      <c r="G97" s="6">
        <f>ROUND(+Pharmacy!G194,0)</f>
        <v>87</v>
      </c>
      <c r="H97" s="6">
        <f>ROUND(+Pharmacy!V194,0)</f>
        <v>897</v>
      </c>
      <c r="I97" s="7">
        <f t="shared" si="4"/>
        <v>0.1</v>
      </c>
      <c r="J97" s="7"/>
      <c r="K97" s="8">
        <f t="shared" si="5"/>
      </c>
    </row>
    <row r="98" spans="2:11" ht="12">
      <c r="B98">
        <f>+Pharmacy!A93</f>
        <v>204</v>
      </c>
      <c r="C98" t="str">
        <f>+Pharmacy!B93</f>
        <v>SEATTLE CANCER CARE ALLIANCE</v>
      </c>
      <c r="D98" s="6">
        <f>ROUND(+Pharmacy!G93,0)</f>
        <v>632263</v>
      </c>
      <c r="E98" s="6">
        <f>ROUND(+Pharmacy!V93,0)</f>
        <v>12695</v>
      </c>
      <c r="F98" s="7">
        <f t="shared" si="3"/>
        <v>49.8</v>
      </c>
      <c r="G98" s="6">
        <f>ROUND(+Pharmacy!G195,0)</f>
        <v>712260</v>
      </c>
      <c r="H98" s="6">
        <f>ROUND(+Pharmacy!V195,0)</f>
        <v>12672</v>
      </c>
      <c r="I98" s="7">
        <f t="shared" si="4"/>
        <v>56.21</v>
      </c>
      <c r="J98" s="7"/>
      <c r="K98" s="8">
        <f t="shared" si="5"/>
        <v>0.1287</v>
      </c>
    </row>
    <row r="99" spans="2:11" ht="12">
      <c r="B99">
        <f>+Pharmacy!A94</f>
        <v>205</v>
      </c>
      <c r="C99" t="str">
        <f>+Pharmacy!B94</f>
        <v>WENATCHEE VALLEY MEDICAL CENTER</v>
      </c>
      <c r="D99" s="6">
        <f>ROUND(+Pharmacy!G94,0)</f>
        <v>551645</v>
      </c>
      <c r="E99" s="6">
        <f>ROUND(+Pharmacy!V94,0)</f>
        <v>7232</v>
      </c>
      <c r="F99" s="7">
        <f t="shared" si="3"/>
        <v>76.28</v>
      </c>
      <c r="G99" s="6">
        <f>ROUND(+Pharmacy!G196,0)</f>
        <v>521451</v>
      </c>
      <c r="H99" s="6">
        <f>ROUND(+Pharmacy!V196,0)</f>
        <v>9260</v>
      </c>
      <c r="I99" s="7">
        <f t="shared" si="4"/>
        <v>56.31</v>
      </c>
      <c r="J99" s="7"/>
      <c r="K99" s="8">
        <f t="shared" si="5"/>
        <v>-0.2618</v>
      </c>
    </row>
    <row r="100" spans="2:11" ht="12">
      <c r="B100">
        <f>+Pharmacy!A95</f>
        <v>206</v>
      </c>
      <c r="C100" t="str">
        <f>+Pharmacy!B95</f>
        <v>UNITED GENERAL HOSPITAL</v>
      </c>
      <c r="D100" s="6">
        <f>ROUND(+Pharmacy!G95,0)</f>
        <v>654544</v>
      </c>
      <c r="E100" s="6">
        <f>ROUND(+Pharmacy!V95,0)</f>
        <v>4763</v>
      </c>
      <c r="F100" s="7">
        <f t="shared" si="3"/>
        <v>137.42</v>
      </c>
      <c r="G100" s="6">
        <f>ROUND(+Pharmacy!G197,0)</f>
        <v>729400</v>
      </c>
      <c r="H100" s="6">
        <f>ROUND(+Pharmacy!V197,0)</f>
        <v>5095</v>
      </c>
      <c r="I100" s="7">
        <f t="shared" si="4"/>
        <v>143.16</v>
      </c>
      <c r="J100" s="7"/>
      <c r="K100" s="8">
        <f t="shared" si="5"/>
        <v>0.0418</v>
      </c>
    </row>
    <row r="101" spans="2:11" ht="12">
      <c r="B101">
        <f>+Pharmacy!A96</f>
        <v>207</v>
      </c>
      <c r="C101" t="str">
        <f>+Pharmacy!B96</f>
        <v>SKAGIT VALLEY HOSPITAL</v>
      </c>
      <c r="D101" s="6">
        <f>ROUND(+Pharmacy!G96,0)</f>
        <v>2134946</v>
      </c>
      <c r="E101" s="6">
        <f>ROUND(+Pharmacy!V96,0)</f>
        <v>16033</v>
      </c>
      <c r="F101" s="7">
        <f t="shared" si="3"/>
        <v>133.16</v>
      </c>
      <c r="G101" s="6">
        <f>ROUND(+Pharmacy!G198,0)</f>
        <v>2014676</v>
      </c>
      <c r="H101" s="6">
        <f>ROUND(+Pharmacy!V198,0)</f>
        <v>15909</v>
      </c>
      <c r="I101" s="7">
        <f t="shared" si="4"/>
        <v>126.64</v>
      </c>
      <c r="J101" s="7"/>
      <c r="K101" s="8">
        <f t="shared" si="5"/>
        <v>-0.049</v>
      </c>
    </row>
    <row r="102" spans="2:11" ht="12">
      <c r="B102">
        <f>+Pharmacy!A97</f>
        <v>208</v>
      </c>
      <c r="C102" t="str">
        <f>+Pharmacy!B97</f>
        <v>LEGACY SALMON CREEK HOSPITAL</v>
      </c>
      <c r="D102" s="6">
        <f>ROUND(+Pharmacy!G97,0)</f>
        <v>1955524</v>
      </c>
      <c r="E102" s="6">
        <f>ROUND(+Pharmacy!V97,0)</f>
        <v>13830</v>
      </c>
      <c r="F102" s="7">
        <f t="shared" si="3"/>
        <v>141.4</v>
      </c>
      <c r="G102" s="6">
        <f>ROUND(+Pharmacy!G199,0)</f>
        <v>2168288</v>
      </c>
      <c r="H102" s="6">
        <f>ROUND(+Pharmacy!V199,0)</f>
        <v>15387</v>
      </c>
      <c r="I102" s="7">
        <f t="shared" si="4"/>
        <v>140.92</v>
      </c>
      <c r="J102" s="7"/>
      <c r="K102" s="8">
        <f t="shared" si="5"/>
        <v>-0.0034</v>
      </c>
    </row>
    <row r="103" spans="2:11" ht="12">
      <c r="B103">
        <f>+Pharmacy!A98</f>
        <v>209</v>
      </c>
      <c r="C103" t="str">
        <f>+Pharmacy!B98</f>
        <v>SAINT ANTHONY HOSPITAL</v>
      </c>
      <c r="D103" s="6">
        <f>ROUND(+Pharmacy!G98,0)</f>
        <v>0</v>
      </c>
      <c r="E103" s="6">
        <f>ROUND(+Pharmacy!V98,0)</f>
        <v>0</v>
      </c>
      <c r="F103" s="7">
        <f t="shared" si="3"/>
      </c>
      <c r="G103" s="6">
        <f>ROUND(+Pharmacy!G200,0)</f>
        <v>786416</v>
      </c>
      <c r="H103" s="6">
        <f>ROUND(+Pharmacy!V200,0)</f>
        <v>1638</v>
      </c>
      <c r="I103" s="7">
        <f t="shared" si="4"/>
        <v>480.11</v>
      </c>
      <c r="J103" s="7"/>
      <c r="K103" s="8">
        <f t="shared" si="5"/>
      </c>
    </row>
    <row r="104" spans="2:11" ht="12">
      <c r="B104">
        <f>+Pharmacy!A99</f>
        <v>904</v>
      </c>
      <c r="C104" t="str">
        <f>+Pharmacy!B99</f>
        <v>BHC FAIRFAX HOSPITAL</v>
      </c>
      <c r="D104" s="6">
        <f>ROUND(+Pharmacy!G99,0)</f>
        <v>135363</v>
      </c>
      <c r="E104" s="6">
        <f>ROUND(+Pharmacy!V99,0)</f>
        <v>2105</v>
      </c>
      <c r="F104" s="7">
        <f t="shared" si="3"/>
        <v>64.31</v>
      </c>
      <c r="G104" s="6">
        <f>ROUND(+Pharmacy!G201,0)</f>
        <v>159927</v>
      </c>
      <c r="H104" s="6">
        <f>ROUND(+Pharmacy!V201,0)</f>
        <v>2056</v>
      </c>
      <c r="I104" s="7">
        <f t="shared" si="4"/>
        <v>77.79</v>
      </c>
      <c r="J104" s="7"/>
      <c r="K104" s="8">
        <f t="shared" si="5"/>
        <v>0.2096</v>
      </c>
    </row>
    <row r="105" spans="2:11" ht="12">
      <c r="B105">
        <f>+Pharmacy!A100</f>
        <v>915</v>
      </c>
      <c r="C105" t="str">
        <f>+Pharmacy!B100</f>
        <v>LOURDES COUNSELING CENTER</v>
      </c>
      <c r="D105" s="6">
        <f>ROUND(+Pharmacy!G100,0)</f>
        <v>0</v>
      </c>
      <c r="E105" s="6">
        <f>ROUND(+Pharmacy!V100,0)</f>
        <v>981</v>
      </c>
      <c r="F105" s="7">
        <f t="shared" si="3"/>
      </c>
      <c r="G105" s="6">
        <f>ROUND(+Pharmacy!G202,0)</f>
        <v>0</v>
      </c>
      <c r="H105" s="6">
        <f>ROUND(+Pharmacy!V202,0)</f>
        <v>926</v>
      </c>
      <c r="I105" s="7">
        <f t="shared" si="4"/>
      </c>
      <c r="J105" s="7"/>
      <c r="K105" s="8">
        <f t="shared" si="5"/>
      </c>
    </row>
    <row r="106" spans="2:11" ht="12">
      <c r="B106">
        <f>+Pharmacy!A101</f>
        <v>919</v>
      </c>
      <c r="C106" t="str">
        <f>+Pharmacy!B101</f>
        <v>NAVOS</v>
      </c>
      <c r="D106" s="6">
        <f>ROUND(+Pharmacy!G101,0)</f>
        <v>0</v>
      </c>
      <c r="E106" s="6">
        <f>ROUND(+Pharmacy!V101,0)</f>
        <v>567</v>
      </c>
      <c r="F106" s="7">
        <f t="shared" si="3"/>
      </c>
      <c r="G106" s="6">
        <f>ROUND(+Pharmacy!G203,0)</f>
        <v>30706</v>
      </c>
      <c r="H106" s="6">
        <f>ROUND(+Pharmacy!V203,0)</f>
        <v>547</v>
      </c>
      <c r="I106" s="7">
        <f t="shared" si="4"/>
        <v>56.14</v>
      </c>
      <c r="J106" s="7"/>
      <c r="K106" s="8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1" sqref="B11:K106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0.125" style="0" bestFit="1" customWidth="1"/>
    <col min="5" max="6" width="6.875" style="0" bestFit="1" customWidth="1"/>
    <col min="7" max="7" width="10.125" style="0" bestFit="1" customWidth="1"/>
    <col min="8" max="9" width="6.875" style="0" bestFit="1" customWidth="1"/>
    <col min="10" max="10" width="2.625" style="0" customWidth="1"/>
    <col min="11" max="11" width="8.125" style="0" bestFit="1" customWidth="1"/>
  </cols>
  <sheetData>
    <row r="1" spans="1:10" ht="12">
      <c r="A1" s="3" t="s">
        <v>11</v>
      </c>
      <c r="B1" s="4"/>
      <c r="C1" s="4"/>
      <c r="D1" s="4"/>
      <c r="E1" s="4"/>
      <c r="F1" s="4"/>
      <c r="G1" s="4"/>
      <c r="H1" s="4"/>
      <c r="I1" s="4"/>
      <c r="J1" s="4"/>
    </row>
    <row r="2" spans="1:11" ht="1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42</v>
      </c>
    </row>
    <row r="3" spans="1:11" ht="12">
      <c r="A3" s="4"/>
      <c r="B3" s="4"/>
      <c r="C3" s="4"/>
      <c r="D3" s="4"/>
      <c r="E3" s="4"/>
      <c r="F3" s="3"/>
      <c r="G3" s="4"/>
      <c r="H3" s="4"/>
      <c r="I3" s="4"/>
      <c r="J3" s="4"/>
      <c r="K3">
        <v>286</v>
      </c>
    </row>
    <row r="4" spans="1:10" ht="12">
      <c r="A4" s="3" t="s">
        <v>43</v>
      </c>
      <c r="B4" s="4"/>
      <c r="C4" s="4"/>
      <c r="D4" s="5"/>
      <c r="E4" s="4"/>
      <c r="F4" s="4"/>
      <c r="G4" s="4"/>
      <c r="H4" s="4"/>
      <c r="I4" s="4"/>
      <c r="J4" s="4"/>
    </row>
    <row r="5" spans="1:10" ht="12">
      <c r="A5" s="3" t="s">
        <v>12</v>
      </c>
      <c r="B5" s="4"/>
      <c r="C5" s="4"/>
      <c r="D5" s="4"/>
      <c r="E5" s="4"/>
      <c r="F5" s="4"/>
      <c r="G5" s="4"/>
      <c r="H5" s="4"/>
      <c r="I5" s="4"/>
      <c r="J5" s="4"/>
    </row>
    <row r="7" spans="5:9" ht="12">
      <c r="E7" s="21">
        <f>ROUND(+Pharmacy!D5,0)</f>
        <v>2008</v>
      </c>
      <c r="F7" s="2">
        <f>+E7</f>
        <v>2008</v>
      </c>
      <c r="G7" s="2"/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D8" s="1" t="s">
        <v>13</v>
      </c>
      <c r="F8" s="1" t="s">
        <v>2</v>
      </c>
      <c r="G8" s="1" t="s">
        <v>13</v>
      </c>
      <c r="I8" s="1" t="s">
        <v>2</v>
      </c>
      <c r="J8" s="1"/>
      <c r="K8" s="2" t="s">
        <v>72</v>
      </c>
    </row>
    <row r="9" spans="1:11" ht="12">
      <c r="A9" s="2"/>
      <c r="B9" s="2" t="s">
        <v>40</v>
      </c>
      <c r="C9" s="2" t="s">
        <v>41</v>
      </c>
      <c r="D9" s="1" t="s">
        <v>14</v>
      </c>
      <c r="E9" s="1" t="s">
        <v>4</v>
      </c>
      <c r="F9" s="1" t="s">
        <v>4</v>
      </c>
      <c r="G9" s="1" t="s">
        <v>14</v>
      </c>
      <c r="H9" s="1" t="s">
        <v>4</v>
      </c>
      <c r="I9" s="1" t="s">
        <v>4</v>
      </c>
      <c r="J9" s="1"/>
      <c r="K9" s="2" t="s">
        <v>73</v>
      </c>
    </row>
    <row r="10" spans="2:11" ht="12">
      <c r="B10">
        <f>+Pharmacy!A5</f>
        <v>1</v>
      </c>
      <c r="C10" t="str">
        <f>+Pharmacy!B5</f>
        <v>SWEDISH HEALTH SERVICES</v>
      </c>
      <c r="D10" s="6">
        <f>ROUND(+Pharmacy!H5,0)</f>
        <v>2765069</v>
      </c>
      <c r="E10" s="6">
        <f>ROUND(+Pharmacy!V5,0)</f>
        <v>64206</v>
      </c>
      <c r="F10" s="7">
        <f>IF(D10=0,"",IF(E10=0,"",ROUND(D10/E10,2)))</f>
        <v>43.07</v>
      </c>
      <c r="G10" s="6">
        <f>ROUND(+Pharmacy!H107,0)</f>
        <v>3751332</v>
      </c>
      <c r="H10" s="6">
        <f>ROUND(+Pharmacy!V107,0)</f>
        <v>65434</v>
      </c>
      <c r="I10" s="7">
        <f>IF(G10=0,"",IF(H10=0,"",ROUND(G10/H10,2)))</f>
        <v>57.33</v>
      </c>
      <c r="J10" s="7"/>
      <c r="K10" s="8">
        <f>IF(D10=0,"",IF(E10=0,"",IF(G10=0,"",IF(H10=0,"",ROUND(I10/F10-1,4)))))</f>
        <v>0.3311</v>
      </c>
    </row>
    <row r="11" spans="2:11" ht="12">
      <c r="B11">
        <f>+Pharmacy!A6</f>
        <v>3</v>
      </c>
      <c r="C11" t="str">
        <f>+Pharmacy!B6</f>
        <v>SWEDISH MEDICAL CENTER CHERRY HILL</v>
      </c>
      <c r="D11" s="6">
        <f>ROUND(+Pharmacy!H6,0)</f>
        <v>781617</v>
      </c>
      <c r="E11" s="6">
        <f>ROUND(+Pharmacy!V6,0)</f>
        <v>25431</v>
      </c>
      <c r="F11" s="7">
        <f aca="true" t="shared" si="0" ref="F11:F74">IF(D11=0,"",IF(E11=0,"",ROUND(D11/E11,2)))</f>
        <v>30.73</v>
      </c>
      <c r="G11" s="6">
        <f>ROUND(+Pharmacy!H108,0)</f>
        <v>1102138</v>
      </c>
      <c r="H11" s="6">
        <f>ROUND(+Pharmacy!V108,0)</f>
        <v>27098</v>
      </c>
      <c r="I11" s="7">
        <f aca="true" t="shared" si="1" ref="I11:I74">IF(G11=0,"",IF(H11=0,"",ROUND(G11/H11,2)))</f>
        <v>40.67</v>
      </c>
      <c r="J11" s="7"/>
      <c r="K11" s="8">
        <f aca="true" t="shared" si="2" ref="K11:K74">IF(D11=0,"",IF(E11=0,"",IF(G11=0,"",IF(H11=0,"",ROUND(I11/F11-1,4)))))</f>
        <v>0.3235</v>
      </c>
    </row>
    <row r="12" spans="2:11" ht="12">
      <c r="B12">
        <f>+Pharmacy!A7</f>
        <v>8</v>
      </c>
      <c r="C12" t="str">
        <f>+Pharmacy!B7</f>
        <v>KLICKITAT VALLEY HOSPITAL</v>
      </c>
      <c r="D12" s="6">
        <f>ROUND(+Pharmacy!H7,0)</f>
        <v>1657</v>
      </c>
      <c r="E12" s="6">
        <f>ROUND(+Pharmacy!V7,0)</f>
        <v>1629</v>
      </c>
      <c r="F12" s="7">
        <f t="shared" si="0"/>
        <v>1.02</v>
      </c>
      <c r="G12" s="6">
        <f>ROUND(+Pharmacy!H109,0)</f>
        <v>4220</v>
      </c>
      <c r="H12" s="6">
        <f>ROUND(+Pharmacy!V109,0)</f>
        <v>1645</v>
      </c>
      <c r="I12" s="7">
        <f t="shared" si="1"/>
        <v>2.57</v>
      </c>
      <c r="J12" s="7"/>
      <c r="K12" s="8">
        <f t="shared" si="2"/>
        <v>1.5196</v>
      </c>
    </row>
    <row r="13" spans="2:11" ht="12">
      <c r="B13">
        <f>+Pharmacy!A8</f>
        <v>10</v>
      </c>
      <c r="C13" t="str">
        <f>+Pharmacy!B8</f>
        <v>VIRGINIA MASON MEDICAL CENTER</v>
      </c>
      <c r="D13" s="6">
        <f>ROUND(+Pharmacy!H8,0)</f>
        <v>823977</v>
      </c>
      <c r="E13" s="6">
        <f>ROUND(+Pharmacy!V8,0)</f>
        <v>76904</v>
      </c>
      <c r="F13" s="7">
        <f t="shared" si="0"/>
        <v>10.71</v>
      </c>
      <c r="G13" s="6">
        <f>ROUND(+Pharmacy!H110,0)</f>
        <v>1016166</v>
      </c>
      <c r="H13" s="6">
        <f>ROUND(+Pharmacy!V110,0)</f>
        <v>79237</v>
      </c>
      <c r="I13" s="7">
        <f t="shared" si="1"/>
        <v>12.82</v>
      </c>
      <c r="J13" s="7"/>
      <c r="K13" s="8">
        <f t="shared" si="2"/>
        <v>0.197</v>
      </c>
    </row>
    <row r="14" spans="2:11" ht="12">
      <c r="B14">
        <f>+Pharmacy!A9</f>
        <v>14</v>
      </c>
      <c r="C14" t="str">
        <f>+Pharmacy!B9</f>
        <v>SEATTLE CHILDRENS HOSPITAL</v>
      </c>
      <c r="D14" s="6">
        <f>ROUND(+Pharmacy!H9,0)</f>
        <v>1784066</v>
      </c>
      <c r="E14" s="6">
        <f>ROUND(+Pharmacy!V9,0)</f>
        <v>26512</v>
      </c>
      <c r="F14" s="7">
        <f t="shared" si="0"/>
        <v>67.29</v>
      </c>
      <c r="G14" s="6">
        <f>ROUND(+Pharmacy!H111,0)</f>
        <v>2102310</v>
      </c>
      <c r="H14" s="6">
        <f>ROUND(+Pharmacy!V111,0)</f>
        <v>28361</v>
      </c>
      <c r="I14" s="7">
        <f t="shared" si="1"/>
        <v>74.13</v>
      </c>
      <c r="J14" s="7"/>
      <c r="K14" s="8">
        <f t="shared" si="2"/>
        <v>0.1016</v>
      </c>
    </row>
    <row r="15" spans="2:11" ht="12">
      <c r="B15">
        <f>+Pharmacy!A10</f>
        <v>20</v>
      </c>
      <c r="C15" t="str">
        <f>+Pharmacy!B10</f>
        <v>GROUP HEALTH CENTRAL</v>
      </c>
      <c r="D15" s="6">
        <f>ROUND(+Pharmacy!H10,0)</f>
        <v>-938115</v>
      </c>
      <c r="E15" s="6">
        <f>ROUND(+Pharmacy!V10,0)</f>
        <v>1208</v>
      </c>
      <c r="F15" s="7">
        <f t="shared" si="0"/>
        <v>-776.59</v>
      </c>
      <c r="G15" s="6">
        <f>ROUND(+Pharmacy!H112,0)</f>
        <v>0</v>
      </c>
      <c r="H15" s="6">
        <f>ROUND(+Pharmacy!V112,0)</f>
        <v>1122</v>
      </c>
      <c r="I15" s="7">
        <f t="shared" si="1"/>
      </c>
      <c r="J15" s="7"/>
      <c r="K15" s="8">
        <f t="shared" si="2"/>
      </c>
    </row>
    <row r="16" spans="2:11" ht="12">
      <c r="B16">
        <f>+Pharmacy!A11</f>
        <v>21</v>
      </c>
      <c r="C16" t="str">
        <f>+Pharmacy!B11</f>
        <v>NEWPORT COMMUNITY HOSPITAL</v>
      </c>
      <c r="D16" s="6">
        <f>ROUND(+Pharmacy!H11,0)</f>
        <v>32262</v>
      </c>
      <c r="E16" s="6">
        <f>ROUND(+Pharmacy!V11,0)</f>
        <v>2926</v>
      </c>
      <c r="F16" s="7">
        <f t="shared" si="0"/>
        <v>11.03</v>
      </c>
      <c r="G16" s="6">
        <f>ROUND(+Pharmacy!H113,0)</f>
        <v>23393</v>
      </c>
      <c r="H16" s="6">
        <f>ROUND(+Pharmacy!V113,0)</f>
        <v>2664</v>
      </c>
      <c r="I16" s="7">
        <f t="shared" si="1"/>
        <v>8.78</v>
      </c>
      <c r="J16" s="7"/>
      <c r="K16" s="8">
        <f t="shared" si="2"/>
        <v>-0.204</v>
      </c>
    </row>
    <row r="17" spans="2:11" ht="12">
      <c r="B17">
        <f>+Pharmacy!A12</f>
        <v>22</v>
      </c>
      <c r="C17" t="str">
        <f>+Pharmacy!B12</f>
        <v>LOURDES MEDICAL CENTER</v>
      </c>
      <c r="D17" s="6">
        <f>ROUND(+Pharmacy!H12,0)</f>
        <v>119387</v>
      </c>
      <c r="E17" s="6">
        <f>ROUND(+Pharmacy!V12,0)</f>
        <v>4975</v>
      </c>
      <c r="F17" s="7">
        <f t="shared" si="0"/>
        <v>24</v>
      </c>
      <c r="G17" s="6">
        <f>ROUND(+Pharmacy!H114,0)</f>
        <v>196482</v>
      </c>
      <c r="H17" s="6">
        <f>ROUND(+Pharmacy!V114,0)</f>
        <v>4807</v>
      </c>
      <c r="I17" s="7">
        <f t="shared" si="1"/>
        <v>40.87</v>
      </c>
      <c r="J17" s="7"/>
      <c r="K17" s="8">
        <f t="shared" si="2"/>
        <v>0.7029</v>
      </c>
    </row>
    <row r="18" spans="2:11" ht="12">
      <c r="B18">
        <f>+Pharmacy!A13</f>
        <v>23</v>
      </c>
      <c r="C18" t="str">
        <f>+Pharmacy!B13</f>
        <v>OKANOGAN-DOUGLAS DISTRICT HOSPITAL</v>
      </c>
      <c r="D18" s="6">
        <f>ROUND(+Pharmacy!H13,0)</f>
        <v>42758</v>
      </c>
      <c r="E18" s="6">
        <f>ROUND(+Pharmacy!V13,0)</f>
        <v>1506</v>
      </c>
      <c r="F18" s="7">
        <f t="shared" si="0"/>
        <v>28.39</v>
      </c>
      <c r="G18" s="6">
        <f>ROUND(+Pharmacy!H115,0)</f>
        <v>44650</v>
      </c>
      <c r="H18" s="6">
        <f>ROUND(+Pharmacy!V115,0)</f>
        <v>1454</v>
      </c>
      <c r="I18" s="7">
        <f t="shared" si="1"/>
        <v>30.71</v>
      </c>
      <c r="J18" s="7"/>
      <c r="K18" s="8">
        <f t="shared" si="2"/>
        <v>0.0817</v>
      </c>
    </row>
    <row r="19" spans="2:11" ht="12">
      <c r="B19">
        <f>+Pharmacy!A14</f>
        <v>26</v>
      </c>
      <c r="C19" t="str">
        <f>+Pharmacy!B14</f>
        <v>PEACEHEALTH SAINT JOHN MEDICAL CENTER</v>
      </c>
      <c r="D19" s="6">
        <f>ROUND(+Pharmacy!H14,0)</f>
        <v>492019</v>
      </c>
      <c r="E19" s="6">
        <f>ROUND(+Pharmacy!V14,0)</f>
        <v>23290</v>
      </c>
      <c r="F19" s="7">
        <f t="shared" si="0"/>
        <v>21.13</v>
      </c>
      <c r="G19" s="6">
        <f>ROUND(+Pharmacy!H116,0)</f>
        <v>504697</v>
      </c>
      <c r="H19" s="6">
        <f>ROUND(+Pharmacy!V116,0)</f>
        <v>24570</v>
      </c>
      <c r="I19" s="7">
        <f t="shared" si="1"/>
        <v>20.54</v>
      </c>
      <c r="J19" s="7"/>
      <c r="K19" s="8">
        <f t="shared" si="2"/>
        <v>-0.0279</v>
      </c>
    </row>
    <row r="20" spans="2:11" ht="12">
      <c r="B20">
        <f>+Pharmacy!A15</f>
        <v>29</v>
      </c>
      <c r="C20" t="str">
        <f>+Pharmacy!B15</f>
        <v>HARBORVIEW MEDICAL CENTER</v>
      </c>
      <c r="D20" s="6">
        <f>ROUND(+Pharmacy!H15,0)</f>
        <v>4576740</v>
      </c>
      <c r="E20" s="6">
        <f>ROUND(+Pharmacy!V15,0)</f>
        <v>43532</v>
      </c>
      <c r="F20" s="7">
        <f t="shared" si="0"/>
        <v>105.14</v>
      </c>
      <c r="G20" s="6">
        <f>ROUND(+Pharmacy!H117,0)</f>
        <v>4584449</v>
      </c>
      <c r="H20" s="6">
        <f>ROUND(+Pharmacy!V117,0)</f>
        <v>43020</v>
      </c>
      <c r="I20" s="7">
        <f t="shared" si="1"/>
        <v>106.57</v>
      </c>
      <c r="J20" s="7"/>
      <c r="K20" s="8">
        <f t="shared" si="2"/>
        <v>0.0136</v>
      </c>
    </row>
    <row r="21" spans="2:11" ht="12">
      <c r="B21">
        <f>+Pharmacy!A16</f>
        <v>32</v>
      </c>
      <c r="C21" t="str">
        <f>+Pharmacy!B16</f>
        <v>SAINT JOSEPH MEDICAL CENTER</v>
      </c>
      <c r="D21" s="6">
        <f>ROUND(+Pharmacy!H16,0)</f>
        <v>2076633</v>
      </c>
      <c r="E21" s="6">
        <f>ROUND(+Pharmacy!V16,0)</f>
        <v>46717</v>
      </c>
      <c r="F21" s="7">
        <f t="shared" si="0"/>
        <v>44.45</v>
      </c>
      <c r="G21" s="6">
        <f>ROUND(+Pharmacy!H118,0)</f>
        <v>2005484</v>
      </c>
      <c r="H21" s="6">
        <f>ROUND(+Pharmacy!V118,0)</f>
        <v>43072</v>
      </c>
      <c r="I21" s="7">
        <f t="shared" si="1"/>
        <v>46.56</v>
      </c>
      <c r="J21" s="7"/>
      <c r="K21" s="8">
        <f t="shared" si="2"/>
        <v>0.0475</v>
      </c>
    </row>
    <row r="22" spans="2:11" ht="12">
      <c r="B22">
        <f>+Pharmacy!A17</f>
        <v>35</v>
      </c>
      <c r="C22" t="str">
        <f>+Pharmacy!B17</f>
        <v>ENUMCLAW REGIONAL HOSPITAL</v>
      </c>
      <c r="D22" s="6">
        <f>ROUND(+Pharmacy!H17,0)</f>
        <v>0</v>
      </c>
      <c r="E22" s="6">
        <f>ROUND(+Pharmacy!V17,0)</f>
        <v>3584</v>
      </c>
      <c r="F22" s="7">
        <f t="shared" si="0"/>
      </c>
      <c r="G22" s="6">
        <f>ROUND(+Pharmacy!H119,0)</f>
        <v>34872</v>
      </c>
      <c r="H22" s="6">
        <f>ROUND(+Pharmacy!V119,0)</f>
        <v>3826</v>
      </c>
      <c r="I22" s="7">
        <f t="shared" si="1"/>
        <v>9.11</v>
      </c>
      <c r="J22" s="7"/>
      <c r="K22" s="8">
        <f t="shared" si="2"/>
      </c>
    </row>
    <row r="23" spans="2:11" ht="12">
      <c r="B23">
        <f>+Pharmacy!A18</f>
        <v>37</v>
      </c>
      <c r="C23" t="str">
        <f>+Pharmacy!B18</f>
        <v>DEACONESS MEDICAL CENTER</v>
      </c>
      <c r="D23" s="6">
        <f>ROUND(+Pharmacy!H18,0)</f>
        <v>503908</v>
      </c>
      <c r="E23" s="6">
        <f>ROUND(+Pharmacy!V18,0)</f>
        <v>18891</v>
      </c>
      <c r="F23" s="7">
        <f t="shared" si="0"/>
        <v>26.67</v>
      </c>
      <c r="G23" s="6">
        <f>ROUND(+Pharmacy!H120,0)</f>
        <v>812034</v>
      </c>
      <c r="H23" s="6">
        <f>ROUND(+Pharmacy!V120,0)</f>
        <v>24058</v>
      </c>
      <c r="I23" s="7">
        <f t="shared" si="1"/>
        <v>33.75</v>
      </c>
      <c r="J23" s="7"/>
      <c r="K23" s="8">
        <f t="shared" si="2"/>
        <v>0.2655</v>
      </c>
    </row>
    <row r="24" spans="2:11" ht="12">
      <c r="B24">
        <f>+Pharmacy!A19</f>
        <v>38</v>
      </c>
      <c r="C24" t="str">
        <f>+Pharmacy!B19</f>
        <v>OLYMPIC MEDICAL CENTER</v>
      </c>
      <c r="D24" s="6">
        <f>ROUND(+Pharmacy!H19,0)</f>
        <v>314390</v>
      </c>
      <c r="E24" s="6">
        <f>ROUND(+Pharmacy!V19,0)</f>
        <v>13147</v>
      </c>
      <c r="F24" s="7">
        <f t="shared" si="0"/>
        <v>23.91</v>
      </c>
      <c r="G24" s="6">
        <f>ROUND(+Pharmacy!H121,0)</f>
        <v>370510</v>
      </c>
      <c r="H24" s="6">
        <f>ROUND(+Pharmacy!V121,0)</f>
        <v>13521</v>
      </c>
      <c r="I24" s="7">
        <f t="shared" si="1"/>
        <v>27.4</v>
      </c>
      <c r="J24" s="7"/>
      <c r="K24" s="8">
        <f t="shared" si="2"/>
        <v>0.146</v>
      </c>
    </row>
    <row r="25" spans="2:11" ht="12">
      <c r="B25">
        <f>+Pharmacy!A20</f>
        <v>39</v>
      </c>
      <c r="C25" t="str">
        <f>+Pharmacy!B20</f>
        <v>KENNEWICK GENERAL HOSPITAL</v>
      </c>
      <c r="D25" s="6">
        <f>ROUND(+Pharmacy!H20,0)</f>
        <v>218508</v>
      </c>
      <c r="E25" s="6">
        <f>ROUND(+Pharmacy!V20,0)</f>
        <v>11240</v>
      </c>
      <c r="F25" s="7">
        <f t="shared" si="0"/>
        <v>19.44</v>
      </c>
      <c r="G25" s="6">
        <f>ROUND(+Pharmacy!H122,0)</f>
        <v>147508</v>
      </c>
      <c r="H25" s="6">
        <f>ROUND(+Pharmacy!V122,0)</f>
        <v>11618</v>
      </c>
      <c r="I25" s="7">
        <f t="shared" si="1"/>
        <v>12.7</v>
      </c>
      <c r="J25" s="7"/>
      <c r="K25" s="8">
        <f t="shared" si="2"/>
        <v>-0.3467</v>
      </c>
    </row>
    <row r="26" spans="2:11" ht="12">
      <c r="B26">
        <f>+Pharmacy!A21</f>
        <v>43</v>
      </c>
      <c r="C26" t="str">
        <f>+Pharmacy!B21</f>
        <v>WALLA WALLA GENERAL HOSPITAL</v>
      </c>
      <c r="D26" s="6">
        <f>ROUND(+Pharmacy!H21,0)</f>
        <v>114946</v>
      </c>
      <c r="E26" s="6">
        <f>ROUND(+Pharmacy!V21,0)</f>
        <v>3984</v>
      </c>
      <c r="F26" s="7">
        <f t="shared" si="0"/>
        <v>28.85</v>
      </c>
      <c r="G26" s="6">
        <f>ROUND(+Pharmacy!H123,0)</f>
        <v>145053</v>
      </c>
      <c r="H26" s="6">
        <f>ROUND(+Pharmacy!V123,0)</f>
        <v>4221</v>
      </c>
      <c r="I26" s="7">
        <f t="shared" si="1"/>
        <v>34.36</v>
      </c>
      <c r="J26" s="7"/>
      <c r="K26" s="8">
        <f t="shared" si="2"/>
        <v>0.191</v>
      </c>
    </row>
    <row r="27" spans="2:11" ht="12">
      <c r="B27">
        <f>+Pharmacy!A22</f>
        <v>45</v>
      </c>
      <c r="C27" t="str">
        <f>+Pharmacy!B22</f>
        <v>COLUMBIA BASIN HOSPITAL</v>
      </c>
      <c r="D27" s="6">
        <f>ROUND(+Pharmacy!H22,0)</f>
        <v>6214</v>
      </c>
      <c r="E27" s="6">
        <f>ROUND(+Pharmacy!V22,0)</f>
        <v>1214</v>
      </c>
      <c r="F27" s="7">
        <f t="shared" si="0"/>
        <v>5.12</v>
      </c>
      <c r="G27" s="6">
        <f>ROUND(+Pharmacy!H124,0)</f>
        <v>6128</v>
      </c>
      <c r="H27" s="6">
        <f>ROUND(+Pharmacy!V124,0)</f>
        <v>1212</v>
      </c>
      <c r="I27" s="7">
        <f t="shared" si="1"/>
        <v>5.06</v>
      </c>
      <c r="J27" s="7"/>
      <c r="K27" s="8">
        <f t="shared" si="2"/>
        <v>-0.0117</v>
      </c>
    </row>
    <row r="28" spans="2:11" ht="12">
      <c r="B28">
        <f>+Pharmacy!A23</f>
        <v>46</v>
      </c>
      <c r="C28" t="str">
        <f>+Pharmacy!B23</f>
        <v>PROSSER MEMORIAL HOSPITAL</v>
      </c>
      <c r="D28" s="6">
        <f>ROUND(+Pharmacy!H23,0)</f>
        <v>10668</v>
      </c>
      <c r="E28" s="6">
        <f>ROUND(+Pharmacy!V23,0)</f>
        <v>2419</v>
      </c>
      <c r="F28" s="7">
        <f t="shared" si="0"/>
        <v>4.41</v>
      </c>
      <c r="G28" s="6">
        <f>ROUND(+Pharmacy!H125,0)</f>
        <v>7698</v>
      </c>
      <c r="H28" s="6">
        <f>ROUND(+Pharmacy!V125,0)</f>
        <v>1940</v>
      </c>
      <c r="I28" s="7">
        <f t="shared" si="1"/>
        <v>3.97</v>
      </c>
      <c r="J28" s="7"/>
      <c r="K28" s="8">
        <f t="shared" si="2"/>
        <v>-0.0998</v>
      </c>
    </row>
    <row r="29" spans="2:11" ht="12">
      <c r="B29">
        <f>+Pharmacy!A24</f>
        <v>50</v>
      </c>
      <c r="C29" t="str">
        <f>+Pharmacy!B24</f>
        <v>PROVIDENCE SAINT MARY MEDICAL CENTER</v>
      </c>
      <c r="D29" s="6">
        <f>ROUND(+Pharmacy!H24,0)</f>
        <v>352080</v>
      </c>
      <c r="E29" s="6">
        <f>ROUND(+Pharmacy!V24,0)</f>
        <v>13790</v>
      </c>
      <c r="F29" s="7">
        <f t="shared" si="0"/>
        <v>25.53</v>
      </c>
      <c r="G29" s="6">
        <f>ROUND(+Pharmacy!H126,0)</f>
        <v>51096</v>
      </c>
      <c r="H29" s="6">
        <f>ROUND(+Pharmacy!V126,0)</f>
        <v>13198</v>
      </c>
      <c r="I29" s="7">
        <f t="shared" si="1"/>
        <v>3.87</v>
      </c>
      <c r="J29" s="7"/>
      <c r="K29" s="8">
        <f t="shared" si="2"/>
        <v>-0.8484</v>
      </c>
    </row>
    <row r="30" spans="2:11" ht="12">
      <c r="B30">
        <f>+Pharmacy!A25</f>
        <v>54</v>
      </c>
      <c r="C30" t="str">
        <f>+Pharmacy!B25</f>
        <v>FORKS COMMUNITY HOSPITAL</v>
      </c>
      <c r="D30" s="6">
        <f>ROUND(+Pharmacy!H25,0)</f>
        <v>40904</v>
      </c>
      <c r="E30" s="6">
        <f>ROUND(+Pharmacy!V25,0)</f>
        <v>2002</v>
      </c>
      <c r="F30" s="7">
        <f t="shared" si="0"/>
        <v>20.43</v>
      </c>
      <c r="G30" s="6">
        <f>ROUND(+Pharmacy!H127,0)</f>
        <v>54344</v>
      </c>
      <c r="H30" s="6">
        <f>ROUND(+Pharmacy!V127,0)</f>
        <v>1817</v>
      </c>
      <c r="I30" s="7">
        <f t="shared" si="1"/>
        <v>29.91</v>
      </c>
      <c r="J30" s="7"/>
      <c r="K30" s="8">
        <f t="shared" si="2"/>
        <v>0.464</v>
      </c>
    </row>
    <row r="31" spans="2:11" ht="12">
      <c r="B31">
        <f>+Pharmacy!A26</f>
        <v>56</v>
      </c>
      <c r="C31" t="str">
        <f>+Pharmacy!B26</f>
        <v>WILLAPA HARBOR HOSPITAL</v>
      </c>
      <c r="D31" s="6">
        <f>ROUND(+Pharmacy!H26,0)</f>
        <v>0</v>
      </c>
      <c r="E31" s="6">
        <f>ROUND(+Pharmacy!V26,0)</f>
        <v>1630</v>
      </c>
      <c r="F31" s="7">
        <f t="shared" si="0"/>
      </c>
      <c r="G31" s="6">
        <f>ROUND(+Pharmacy!H128,0)</f>
        <v>0</v>
      </c>
      <c r="H31" s="6">
        <f>ROUND(+Pharmacy!V128,0)</f>
        <v>1521</v>
      </c>
      <c r="I31" s="7">
        <f t="shared" si="1"/>
      </c>
      <c r="J31" s="7"/>
      <c r="K31" s="8">
        <f t="shared" si="2"/>
      </c>
    </row>
    <row r="32" spans="2:11" ht="12">
      <c r="B32">
        <f>+Pharmacy!A27</f>
        <v>58</v>
      </c>
      <c r="C32" t="str">
        <f>+Pharmacy!B27</f>
        <v>YAKIMA VALLEY MEMORIAL HOSPITAL</v>
      </c>
      <c r="D32" s="6">
        <f>ROUND(+Pharmacy!H27,0)</f>
        <v>952649</v>
      </c>
      <c r="E32" s="6">
        <f>ROUND(+Pharmacy!V27,0)</f>
        <v>31658</v>
      </c>
      <c r="F32" s="7">
        <f t="shared" si="0"/>
        <v>30.09</v>
      </c>
      <c r="G32" s="6">
        <f>ROUND(+Pharmacy!H129,0)</f>
        <v>983481</v>
      </c>
      <c r="H32" s="6">
        <f>ROUND(+Pharmacy!V129,0)</f>
        <v>33827</v>
      </c>
      <c r="I32" s="7">
        <f t="shared" si="1"/>
        <v>29.07</v>
      </c>
      <c r="J32" s="7"/>
      <c r="K32" s="8">
        <f t="shared" si="2"/>
        <v>-0.0339</v>
      </c>
    </row>
    <row r="33" spans="2:11" ht="12">
      <c r="B33">
        <f>+Pharmacy!A28</f>
        <v>63</v>
      </c>
      <c r="C33" t="str">
        <f>+Pharmacy!B28</f>
        <v>GRAYS HARBOR COMMUNITY HOSPITAL</v>
      </c>
      <c r="D33" s="6">
        <f>ROUND(+Pharmacy!H28,0)</f>
        <v>425260</v>
      </c>
      <c r="E33" s="6">
        <f>ROUND(+Pharmacy!V28,0)</f>
        <v>11731</v>
      </c>
      <c r="F33" s="7">
        <f t="shared" si="0"/>
        <v>36.25</v>
      </c>
      <c r="G33" s="6">
        <f>ROUND(+Pharmacy!H130,0)</f>
        <v>423526</v>
      </c>
      <c r="H33" s="6">
        <f>ROUND(+Pharmacy!V130,0)</f>
        <v>12132</v>
      </c>
      <c r="I33" s="7">
        <f t="shared" si="1"/>
        <v>34.91</v>
      </c>
      <c r="J33" s="7"/>
      <c r="K33" s="8">
        <f t="shared" si="2"/>
        <v>-0.037</v>
      </c>
    </row>
    <row r="34" spans="2:11" ht="12">
      <c r="B34">
        <f>+Pharmacy!A29</f>
        <v>78</v>
      </c>
      <c r="C34" t="str">
        <f>+Pharmacy!B29</f>
        <v>SAMARITAN HOSPITAL</v>
      </c>
      <c r="D34" s="6">
        <f>ROUND(+Pharmacy!H29,0)</f>
        <v>188651</v>
      </c>
      <c r="E34" s="6">
        <f>ROUND(+Pharmacy!V29,0)</f>
        <v>6208</v>
      </c>
      <c r="F34" s="7">
        <f t="shared" si="0"/>
        <v>30.39</v>
      </c>
      <c r="G34" s="6">
        <f>ROUND(+Pharmacy!H131,0)</f>
        <v>223552</v>
      </c>
      <c r="H34" s="6">
        <f>ROUND(+Pharmacy!V131,0)</f>
        <v>6490</v>
      </c>
      <c r="I34" s="7">
        <f t="shared" si="1"/>
        <v>34.45</v>
      </c>
      <c r="J34" s="7"/>
      <c r="K34" s="8">
        <f t="shared" si="2"/>
        <v>0.1336</v>
      </c>
    </row>
    <row r="35" spans="2:11" ht="12">
      <c r="B35">
        <f>+Pharmacy!A30</f>
        <v>79</v>
      </c>
      <c r="C35" t="str">
        <f>+Pharmacy!B30</f>
        <v>OCEAN BEACH HOSPITAL</v>
      </c>
      <c r="D35" s="6">
        <f>ROUND(+Pharmacy!H30,0)</f>
        <v>34649</v>
      </c>
      <c r="E35" s="6">
        <f>ROUND(+Pharmacy!V30,0)</f>
        <v>1836</v>
      </c>
      <c r="F35" s="7">
        <f t="shared" si="0"/>
        <v>18.87</v>
      </c>
      <c r="G35" s="6">
        <f>ROUND(+Pharmacy!H132,0)</f>
        <v>34812</v>
      </c>
      <c r="H35" s="6">
        <f>ROUND(+Pharmacy!V132,0)</f>
        <v>1549</v>
      </c>
      <c r="I35" s="7">
        <f t="shared" si="1"/>
        <v>22.47</v>
      </c>
      <c r="J35" s="7"/>
      <c r="K35" s="8">
        <f t="shared" si="2"/>
        <v>0.1908</v>
      </c>
    </row>
    <row r="36" spans="2:11" ht="12">
      <c r="B36">
        <f>+Pharmacy!A31</f>
        <v>80</v>
      </c>
      <c r="C36" t="str">
        <f>+Pharmacy!B31</f>
        <v>ODESSA MEMORIAL HOSPITAL</v>
      </c>
      <c r="D36" s="6">
        <f>ROUND(+Pharmacy!H31,0)</f>
        <v>2274</v>
      </c>
      <c r="E36" s="6">
        <f>ROUND(+Pharmacy!V31,0)</f>
        <v>252</v>
      </c>
      <c r="F36" s="7">
        <f t="shared" si="0"/>
        <v>9.02</v>
      </c>
      <c r="G36" s="6">
        <f>ROUND(+Pharmacy!H133,0)</f>
        <v>700</v>
      </c>
      <c r="H36" s="6">
        <f>ROUND(+Pharmacy!V133,0)</f>
        <v>237</v>
      </c>
      <c r="I36" s="7">
        <f t="shared" si="1"/>
        <v>2.95</v>
      </c>
      <c r="J36" s="7"/>
      <c r="K36" s="8">
        <f t="shared" si="2"/>
        <v>-0.6729</v>
      </c>
    </row>
    <row r="37" spans="2:11" ht="12">
      <c r="B37">
        <f>+Pharmacy!A32</f>
        <v>81</v>
      </c>
      <c r="C37" t="str">
        <f>+Pharmacy!B32</f>
        <v>GOOD SAMARITAN HOSPITAL</v>
      </c>
      <c r="D37" s="6">
        <f>ROUND(+Pharmacy!H32,0)</f>
        <v>789564</v>
      </c>
      <c r="E37" s="6">
        <f>ROUND(+Pharmacy!V32,0)</f>
        <v>22063</v>
      </c>
      <c r="F37" s="7">
        <f t="shared" si="0"/>
        <v>35.79</v>
      </c>
      <c r="G37" s="6">
        <f>ROUND(+Pharmacy!H134,0)</f>
        <v>1164312</v>
      </c>
      <c r="H37" s="6">
        <f>ROUND(+Pharmacy!V134,0)</f>
        <v>21554</v>
      </c>
      <c r="I37" s="7">
        <f t="shared" si="1"/>
        <v>54.02</v>
      </c>
      <c r="J37" s="7"/>
      <c r="K37" s="8">
        <f t="shared" si="2"/>
        <v>0.5094</v>
      </c>
    </row>
    <row r="38" spans="2:11" ht="12">
      <c r="B38">
        <f>+Pharmacy!A33</f>
        <v>82</v>
      </c>
      <c r="C38" t="str">
        <f>+Pharmacy!B33</f>
        <v>GARFIELD COUNTY MEMORIAL HOSPITAL</v>
      </c>
      <c r="D38" s="6">
        <f>ROUND(+Pharmacy!H33,0)</f>
        <v>68</v>
      </c>
      <c r="E38" s="6">
        <f>ROUND(+Pharmacy!V33,0)</f>
        <v>224</v>
      </c>
      <c r="F38" s="7">
        <f t="shared" si="0"/>
        <v>0.3</v>
      </c>
      <c r="G38" s="6">
        <f>ROUND(+Pharmacy!H135,0)</f>
        <v>0</v>
      </c>
      <c r="H38" s="6">
        <f>ROUND(+Pharmacy!V135,0)</f>
        <v>509</v>
      </c>
      <c r="I38" s="7">
        <f t="shared" si="1"/>
      </c>
      <c r="J38" s="7"/>
      <c r="K38" s="8">
        <f t="shared" si="2"/>
      </c>
    </row>
    <row r="39" spans="2:11" ht="12">
      <c r="B39">
        <f>+Pharmacy!A34</f>
        <v>84</v>
      </c>
      <c r="C39" t="str">
        <f>+Pharmacy!B34</f>
        <v>PROVIDENCE REGIONAL MEDICAL CENTER EVERETT</v>
      </c>
      <c r="D39" s="6">
        <f>ROUND(+Pharmacy!H34,0)</f>
        <v>2246248</v>
      </c>
      <c r="E39" s="6">
        <f>ROUND(+Pharmacy!V34,0)</f>
        <v>47661</v>
      </c>
      <c r="F39" s="7">
        <f t="shared" si="0"/>
        <v>47.13</v>
      </c>
      <c r="G39" s="6">
        <f>ROUND(+Pharmacy!H136,0)</f>
        <v>2130359</v>
      </c>
      <c r="H39" s="6">
        <f>ROUND(+Pharmacy!V136,0)</f>
        <v>52314</v>
      </c>
      <c r="I39" s="7">
        <f t="shared" si="1"/>
        <v>40.72</v>
      </c>
      <c r="J39" s="7"/>
      <c r="K39" s="8">
        <f t="shared" si="2"/>
        <v>-0.136</v>
      </c>
    </row>
    <row r="40" spans="2:11" ht="12">
      <c r="B40">
        <f>+Pharmacy!A35</f>
        <v>85</v>
      </c>
      <c r="C40" t="str">
        <f>+Pharmacy!B35</f>
        <v>JEFFERSON HEALTHCARE HOSPITAL</v>
      </c>
      <c r="D40" s="6">
        <f>ROUND(+Pharmacy!H35,0)</f>
        <v>155073</v>
      </c>
      <c r="E40" s="6">
        <f>ROUND(+Pharmacy!V35,0)</f>
        <v>4378</v>
      </c>
      <c r="F40" s="7">
        <f t="shared" si="0"/>
        <v>35.42</v>
      </c>
      <c r="G40" s="6">
        <f>ROUND(+Pharmacy!H137,0)</f>
        <v>168466</v>
      </c>
      <c r="H40" s="6">
        <f>ROUND(+Pharmacy!V137,0)</f>
        <v>4690</v>
      </c>
      <c r="I40" s="7">
        <f t="shared" si="1"/>
        <v>35.92</v>
      </c>
      <c r="J40" s="7"/>
      <c r="K40" s="8">
        <f t="shared" si="2"/>
        <v>0.0141</v>
      </c>
    </row>
    <row r="41" spans="2:11" ht="12">
      <c r="B41">
        <f>+Pharmacy!A36</f>
        <v>96</v>
      </c>
      <c r="C41" t="str">
        <f>+Pharmacy!B36</f>
        <v>SKYLINE HOSPITAL</v>
      </c>
      <c r="D41" s="6">
        <f>ROUND(+Pharmacy!H36,0)</f>
        <v>44087</v>
      </c>
      <c r="E41" s="6">
        <f>ROUND(+Pharmacy!V36,0)</f>
        <v>1264</v>
      </c>
      <c r="F41" s="7">
        <f t="shared" si="0"/>
        <v>34.88</v>
      </c>
      <c r="G41" s="6">
        <f>ROUND(+Pharmacy!H138,0)</f>
        <v>62015</v>
      </c>
      <c r="H41" s="6">
        <f>ROUND(+Pharmacy!V138,0)</f>
        <v>1369</v>
      </c>
      <c r="I41" s="7">
        <f t="shared" si="1"/>
        <v>45.3</v>
      </c>
      <c r="J41" s="7"/>
      <c r="K41" s="8">
        <f t="shared" si="2"/>
        <v>0.2987</v>
      </c>
    </row>
    <row r="42" spans="2:11" ht="12">
      <c r="B42">
        <f>+Pharmacy!A37</f>
        <v>102</v>
      </c>
      <c r="C42" t="str">
        <f>+Pharmacy!B37</f>
        <v>YAKIMA REGIONAL MEDICAL AND CARDIAC CENTER</v>
      </c>
      <c r="D42" s="6">
        <f>ROUND(+Pharmacy!H37,0)</f>
        <v>349770</v>
      </c>
      <c r="E42" s="6">
        <f>ROUND(+Pharmacy!V37,0)</f>
        <v>13168</v>
      </c>
      <c r="F42" s="7">
        <f t="shared" si="0"/>
        <v>26.56</v>
      </c>
      <c r="G42" s="6">
        <f>ROUND(+Pharmacy!H139,0)</f>
        <v>378651</v>
      </c>
      <c r="H42" s="6">
        <f>ROUND(+Pharmacy!V139,0)</f>
        <v>12871</v>
      </c>
      <c r="I42" s="7">
        <f t="shared" si="1"/>
        <v>29.42</v>
      </c>
      <c r="J42" s="7"/>
      <c r="K42" s="8">
        <f t="shared" si="2"/>
        <v>0.1077</v>
      </c>
    </row>
    <row r="43" spans="2:11" ht="12">
      <c r="B43">
        <f>+Pharmacy!A38</f>
        <v>104</v>
      </c>
      <c r="C43" t="str">
        <f>+Pharmacy!B38</f>
        <v>VALLEY GENERAL HOSPITAL</v>
      </c>
      <c r="D43" s="6">
        <f>ROUND(+Pharmacy!H38,0)</f>
        <v>135522</v>
      </c>
      <c r="E43" s="6">
        <f>ROUND(+Pharmacy!V38,0)</f>
        <v>5790</v>
      </c>
      <c r="F43" s="7">
        <f t="shared" si="0"/>
        <v>23.41</v>
      </c>
      <c r="G43" s="6">
        <f>ROUND(+Pharmacy!H140,0)</f>
        <v>137401</v>
      </c>
      <c r="H43" s="6">
        <f>ROUND(+Pharmacy!V140,0)</f>
        <v>5972</v>
      </c>
      <c r="I43" s="7">
        <f t="shared" si="1"/>
        <v>23.01</v>
      </c>
      <c r="J43" s="7"/>
      <c r="K43" s="8">
        <f t="shared" si="2"/>
        <v>-0.0171</v>
      </c>
    </row>
    <row r="44" spans="2:11" ht="12">
      <c r="B44">
        <f>+Pharmacy!A39</f>
        <v>106</v>
      </c>
      <c r="C44" t="str">
        <f>+Pharmacy!B39</f>
        <v>CASCADE VALLEY HOSPITAL</v>
      </c>
      <c r="D44" s="6">
        <f>ROUND(+Pharmacy!H39,0)</f>
        <v>117927</v>
      </c>
      <c r="E44" s="6">
        <f>ROUND(+Pharmacy!V39,0)</f>
        <v>4926</v>
      </c>
      <c r="F44" s="7">
        <f t="shared" si="0"/>
        <v>23.94</v>
      </c>
      <c r="G44" s="6">
        <f>ROUND(+Pharmacy!H141,0)</f>
        <v>123447</v>
      </c>
      <c r="H44" s="6">
        <f>ROUND(+Pharmacy!V141,0)</f>
        <v>4607</v>
      </c>
      <c r="I44" s="7">
        <f t="shared" si="1"/>
        <v>26.8</v>
      </c>
      <c r="J44" s="7"/>
      <c r="K44" s="8">
        <f t="shared" si="2"/>
        <v>0.1195</v>
      </c>
    </row>
    <row r="45" spans="2:11" ht="12">
      <c r="B45">
        <f>+Pharmacy!A40</f>
        <v>107</v>
      </c>
      <c r="C45" t="str">
        <f>+Pharmacy!B40</f>
        <v>NORTH VALLEY HOSPITAL</v>
      </c>
      <c r="D45" s="6">
        <f>ROUND(+Pharmacy!H40,0)</f>
        <v>7062</v>
      </c>
      <c r="E45" s="6">
        <f>ROUND(+Pharmacy!V40,0)</f>
        <v>2275</v>
      </c>
      <c r="F45" s="7">
        <f t="shared" si="0"/>
        <v>3.1</v>
      </c>
      <c r="G45" s="6">
        <f>ROUND(+Pharmacy!H142,0)</f>
        <v>18088</v>
      </c>
      <c r="H45" s="6">
        <f>ROUND(+Pharmacy!V142,0)</f>
        <v>2016</v>
      </c>
      <c r="I45" s="7">
        <f t="shared" si="1"/>
        <v>8.97</v>
      </c>
      <c r="J45" s="7"/>
      <c r="K45" s="8">
        <f t="shared" si="2"/>
        <v>1.8935</v>
      </c>
    </row>
    <row r="46" spans="2:11" ht="12">
      <c r="B46">
        <f>+Pharmacy!A41</f>
        <v>108</v>
      </c>
      <c r="C46" t="str">
        <f>+Pharmacy!B41</f>
        <v>TRI-STATE MEMORIAL HOSPITAL</v>
      </c>
      <c r="D46" s="6">
        <f>ROUND(+Pharmacy!H41,0)</f>
        <v>92775</v>
      </c>
      <c r="E46" s="6">
        <f>ROUND(+Pharmacy!V41,0)</f>
        <v>5384</v>
      </c>
      <c r="F46" s="7">
        <f t="shared" si="0"/>
        <v>17.23</v>
      </c>
      <c r="G46" s="6">
        <f>ROUND(+Pharmacy!H143,0)</f>
        <v>0</v>
      </c>
      <c r="H46" s="6">
        <f>ROUND(+Pharmacy!V143,0)</f>
        <v>0</v>
      </c>
      <c r="I46" s="7">
        <f t="shared" si="1"/>
      </c>
      <c r="J46" s="7"/>
      <c r="K46" s="8">
        <f t="shared" si="2"/>
      </c>
    </row>
    <row r="47" spans="2:11" ht="12">
      <c r="B47">
        <f>+Pharmacy!A42</f>
        <v>111</v>
      </c>
      <c r="C47" t="str">
        <f>+Pharmacy!B42</f>
        <v>EAST ADAMS RURAL HOSPITAL</v>
      </c>
      <c r="D47" s="6">
        <f>ROUND(+Pharmacy!H42,0)</f>
        <v>1723</v>
      </c>
      <c r="E47" s="6">
        <f>ROUND(+Pharmacy!V42,0)</f>
        <v>521</v>
      </c>
      <c r="F47" s="7">
        <f t="shared" si="0"/>
        <v>3.31</v>
      </c>
      <c r="G47" s="6">
        <f>ROUND(+Pharmacy!H144,0)</f>
        <v>1046</v>
      </c>
      <c r="H47" s="6">
        <f>ROUND(+Pharmacy!V144,0)</f>
        <v>588</v>
      </c>
      <c r="I47" s="7">
        <f t="shared" si="1"/>
        <v>1.78</v>
      </c>
      <c r="J47" s="7"/>
      <c r="K47" s="8">
        <f t="shared" si="2"/>
        <v>-0.4622</v>
      </c>
    </row>
    <row r="48" spans="2:11" ht="12">
      <c r="B48">
        <f>+Pharmacy!A43</f>
        <v>125</v>
      </c>
      <c r="C48" t="str">
        <f>+Pharmacy!B43</f>
        <v>OTHELLO COMMUNITY HOSPITAL</v>
      </c>
      <c r="D48" s="6">
        <f>ROUND(+Pharmacy!H43,0)</f>
        <v>12600</v>
      </c>
      <c r="E48" s="6">
        <f>ROUND(+Pharmacy!V43,0)</f>
        <v>1899</v>
      </c>
      <c r="F48" s="7">
        <f t="shared" si="0"/>
        <v>6.64</v>
      </c>
      <c r="G48" s="6">
        <f>ROUND(+Pharmacy!H145,0)</f>
        <v>13552</v>
      </c>
      <c r="H48" s="6">
        <f>ROUND(+Pharmacy!V145,0)</f>
        <v>1895</v>
      </c>
      <c r="I48" s="7">
        <f t="shared" si="1"/>
        <v>7.15</v>
      </c>
      <c r="J48" s="7"/>
      <c r="K48" s="8">
        <f t="shared" si="2"/>
        <v>0.0768</v>
      </c>
    </row>
    <row r="49" spans="2:11" ht="12">
      <c r="B49">
        <f>+Pharmacy!A44</f>
        <v>126</v>
      </c>
      <c r="C49" t="str">
        <f>+Pharmacy!B44</f>
        <v>HIGHLINE MEDICAL CENTER</v>
      </c>
      <c r="D49" s="6">
        <f>ROUND(+Pharmacy!H44,0)</f>
        <v>746975</v>
      </c>
      <c r="E49" s="6">
        <f>ROUND(+Pharmacy!V44,0)</f>
        <v>20908</v>
      </c>
      <c r="F49" s="7">
        <f t="shared" si="0"/>
        <v>35.73</v>
      </c>
      <c r="G49" s="6">
        <f>ROUND(+Pharmacy!H146,0)</f>
        <v>900034</v>
      </c>
      <c r="H49" s="6">
        <f>ROUND(+Pharmacy!V146,0)</f>
        <v>21534</v>
      </c>
      <c r="I49" s="7">
        <f t="shared" si="1"/>
        <v>41.8</v>
      </c>
      <c r="J49" s="7"/>
      <c r="K49" s="8">
        <f t="shared" si="2"/>
        <v>0.1699</v>
      </c>
    </row>
    <row r="50" spans="2:11" ht="12">
      <c r="B50">
        <f>+Pharmacy!A45</f>
        <v>128</v>
      </c>
      <c r="C50" t="str">
        <f>+Pharmacy!B45</f>
        <v>UNIVERSITY OF WASHINGTON MEDICAL CENTER</v>
      </c>
      <c r="D50" s="6">
        <f>ROUND(+Pharmacy!H45,0)</f>
        <v>3826963</v>
      </c>
      <c r="E50" s="6">
        <f>ROUND(+Pharmacy!V45,0)</f>
        <v>48016</v>
      </c>
      <c r="F50" s="7">
        <f t="shared" si="0"/>
        <v>79.7</v>
      </c>
      <c r="G50" s="6">
        <f>ROUND(+Pharmacy!H147,0)</f>
        <v>3757477</v>
      </c>
      <c r="H50" s="6">
        <f>ROUND(+Pharmacy!V147,0)</f>
        <v>48950</v>
      </c>
      <c r="I50" s="7">
        <f t="shared" si="1"/>
        <v>76.76</v>
      </c>
      <c r="J50" s="7"/>
      <c r="K50" s="8">
        <f t="shared" si="2"/>
        <v>-0.0369</v>
      </c>
    </row>
    <row r="51" spans="2:11" ht="12">
      <c r="B51">
        <f>+Pharmacy!A46</f>
        <v>129</v>
      </c>
      <c r="C51" t="str">
        <f>+Pharmacy!B46</f>
        <v>QUINCY VALLEY MEDICAL CENTER</v>
      </c>
      <c r="D51" s="6">
        <f>ROUND(+Pharmacy!H46,0)</f>
        <v>18274</v>
      </c>
      <c r="E51" s="6">
        <f>ROUND(+Pharmacy!V46,0)</f>
        <v>501</v>
      </c>
      <c r="F51" s="7">
        <f t="shared" si="0"/>
        <v>36.48</v>
      </c>
      <c r="G51" s="6">
        <f>ROUND(+Pharmacy!H148,0)</f>
        <v>1438</v>
      </c>
      <c r="H51" s="6">
        <f>ROUND(+Pharmacy!V148,0)</f>
        <v>591</v>
      </c>
      <c r="I51" s="7">
        <f t="shared" si="1"/>
        <v>2.43</v>
      </c>
      <c r="J51" s="7"/>
      <c r="K51" s="8">
        <f t="shared" si="2"/>
        <v>-0.9334</v>
      </c>
    </row>
    <row r="52" spans="2:11" ht="12">
      <c r="B52">
        <f>+Pharmacy!A47</f>
        <v>130</v>
      </c>
      <c r="C52" t="str">
        <f>+Pharmacy!B47</f>
        <v>NORTHWEST HOSPITAL &amp; MEDICAL CENTER</v>
      </c>
      <c r="D52" s="6">
        <f>ROUND(+Pharmacy!H47,0)</f>
        <v>482180</v>
      </c>
      <c r="E52" s="6">
        <f>ROUND(+Pharmacy!V47,0)</f>
        <v>23626</v>
      </c>
      <c r="F52" s="7">
        <f t="shared" si="0"/>
        <v>20.41</v>
      </c>
      <c r="G52" s="6">
        <f>ROUND(+Pharmacy!H149,0)</f>
        <v>727445</v>
      </c>
      <c r="H52" s="6">
        <f>ROUND(+Pharmacy!V149,0)</f>
        <v>24107</v>
      </c>
      <c r="I52" s="7">
        <f t="shared" si="1"/>
        <v>30.18</v>
      </c>
      <c r="J52" s="7"/>
      <c r="K52" s="8">
        <f t="shared" si="2"/>
        <v>0.4787</v>
      </c>
    </row>
    <row r="53" spans="2:11" ht="12">
      <c r="B53">
        <f>+Pharmacy!A48</f>
        <v>131</v>
      </c>
      <c r="C53" t="str">
        <f>+Pharmacy!B48</f>
        <v>OVERLAKE HOSPITAL MEDICAL CENTER</v>
      </c>
      <c r="D53" s="6">
        <f>ROUND(+Pharmacy!H48,0)</f>
        <v>771284</v>
      </c>
      <c r="E53" s="6">
        <f>ROUND(+Pharmacy!V48,0)</f>
        <v>36964</v>
      </c>
      <c r="F53" s="7">
        <f t="shared" si="0"/>
        <v>20.87</v>
      </c>
      <c r="G53" s="6">
        <f>ROUND(+Pharmacy!H150,0)</f>
        <v>919708</v>
      </c>
      <c r="H53" s="6">
        <f>ROUND(+Pharmacy!V150,0)</f>
        <v>40193</v>
      </c>
      <c r="I53" s="7">
        <f t="shared" si="1"/>
        <v>22.88</v>
      </c>
      <c r="J53" s="7"/>
      <c r="K53" s="8">
        <f t="shared" si="2"/>
        <v>0.0963</v>
      </c>
    </row>
    <row r="54" spans="2:11" ht="12">
      <c r="B54">
        <f>+Pharmacy!A49</f>
        <v>132</v>
      </c>
      <c r="C54" t="str">
        <f>+Pharmacy!B49</f>
        <v>SAINT CLARE HOSPITAL</v>
      </c>
      <c r="D54" s="6">
        <f>ROUND(+Pharmacy!H49,0)</f>
        <v>440917</v>
      </c>
      <c r="E54" s="6">
        <f>ROUND(+Pharmacy!V49,0)</f>
        <v>11965</v>
      </c>
      <c r="F54" s="7">
        <f t="shared" si="0"/>
        <v>36.85</v>
      </c>
      <c r="G54" s="6">
        <f>ROUND(+Pharmacy!H151,0)</f>
        <v>496337</v>
      </c>
      <c r="H54" s="6">
        <f>ROUND(+Pharmacy!V151,0)</f>
        <v>12684</v>
      </c>
      <c r="I54" s="7">
        <f t="shared" si="1"/>
        <v>39.13</v>
      </c>
      <c r="J54" s="7"/>
      <c r="K54" s="8">
        <f t="shared" si="2"/>
        <v>0.0619</v>
      </c>
    </row>
    <row r="55" spans="2:11" ht="12">
      <c r="B55">
        <f>+Pharmacy!A50</f>
        <v>134</v>
      </c>
      <c r="C55" t="str">
        <f>+Pharmacy!B50</f>
        <v>ISLAND HOSPITAL</v>
      </c>
      <c r="D55" s="6">
        <f>ROUND(+Pharmacy!H50,0)</f>
        <v>133382</v>
      </c>
      <c r="E55" s="6">
        <f>ROUND(+Pharmacy!V50,0)</f>
        <v>7752</v>
      </c>
      <c r="F55" s="7">
        <f t="shared" si="0"/>
        <v>17.21</v>
      </c>
      <c r="G55" s="6">
        <f>ROUND(+Pharmacy!H152,0)</f>
        <v>119381</v>
      </c>
      <c r="H55" s="6">
        <f>ROUND(+Pharmacy!V152,0)</f>
        <v>8079</v>
      </c>
      <c r="I55" s="7">
        <f t="shared" si="1"/>
        <v>14.78</v>
      </c>
      <c r="J55" s="7"/>
      <c r="K55" s="8">
        <f t="shared" si="2"/>
        <v>-0.1412</v>
      </c>
    </row>
    <row r="56" spans="2:11" ht="12">
      <c r="B56">
        <f>+Pharmacy!A51</f>
        <v>137</v>
      </c>
      <c r="C56" t="str">
        <f>+Pharmacy!B51</f>
        <v>LINCOLN HOSPITAL</v>
      </c>
      <c r="D56" s="6">
        <f>ROUND(+Pharmacy!H51,0)</f>
        <v>32596</v>
      </c>
      <c r="E56" s="6">
        <f>ROUND(+Pharmacy!V51,0)</f>
        <v>289</v>
      </c>
      <c r="F56" s="7">
        <f t="shared" si="0"/>
        <v>112.79</v>
      </c>
      <c r="G56" s="6">
        <f>ROUND(+Pharmacy!H153,0)</f>
        <v>24791</v>
      </c>
      <c r="H56" s="6">
        <f>ROUND(+Pharmacy!V153,0)</f>
        <v>1252</v>
      </c>
      <c r="I56" s="7">
        <f t="shared" si="1"/>
        <v>19.8</v>
      </c>
      <c r="J56" s="7"/>
      <c r="K56" s="8">
        <f t="shared" si="2"/>
        <v>-0.8245</v>
      </c>
    </row>
    <row r="57" spans="2:11" ht="12">
      <c r="B57">
        <f>+Pharmacy!A52</f>
        <v>138</v>
      </c>
      <c r="C57" t="str">
        <f>+Pharmacy!B52</f>
        <v>SWEDISH EDMONDS</v>
      </c>
      <c r="D57" s="6">
        <f>ROUND(+Pharmacy!H52,0)</f>
        <v>353248</v>
      </c>
      <c r="E57" s="6">
        <f>ROUND(+Pharmacy!V52,0)</f>
        <v>15861</v>
      </c>
      <c r="F57" s="7">
        <f t="shared" si="0"/>
        <v>22.27</v>
      </c>
      <c r="G57" s="6">
        <f>ROUND(+Pharmacy!H154,0)</f>
        <v>412198</v>
      </c>
      <c r="H57" s="6">
        <f>ROUND(+Pharmacy!V154,0)</f>
        <v>15975</v>
      </c>
      <c r="I57" s="7">
        <f t="shared" si="1"/>
        <v>25.8</v>
      </c>
      <c r="J57" s="7"/>
      <c r="K57" s="8">
        <f t="shared" si="2"/>
        <v>0.1585</v>
      </c>
    </row>
    <row r="58" spans="2:11" ht="12">
      <c r="B58">
        <f>+Pharmacy!A53</f>
        <v>139</v>
      </c>
      <c r="C58" t="str">
        <f>+Pharmacy!B53</f>
        <v>PROVIDENCE HOLY FAMILY HOSPITAL</v>
      </c>
      <c r="D58" s="6">
        <f>ROUND(+Pharmacy!H53,0)</f>
        <v>537525</v>
      </c>
      <c r="E58" s="6">
        <f>ROUND(+Pharmacy!V53,0)</f>
        <v>21255</v>
      </c>
      <c r="F58" s="7">
        <f t="shared" si="0"/>
        <v>25.29</v>
      </c>
      <c r="G58" s="6">
        <f>ROUND(+Pharmacy!H155,0)</f>
        <v>602122</v>
      </c>
      <c r="H58" s="6">
        <f>ROUND(+Pharmacy!V155,0)</f>
        <v>22355</v>
      </c>
      <c r="I58" s="7">
        <f t="shared" si="1"/>
        <v>26.93</v>
      </c>
      <c r="J58" s="7"/>
      <c r="K58" s="8">
        <f t="shared" si="2"/>
        <v>0.0648</v>
      </c>
    </row>
    <row r="59" spans="2:11" ht="12">
      <c r="B59">
        <f>+Pharmacy!A54</f>
        <v>140</v>
      </c>
      <c r="C59" t="str">
        <f>+Pharmacy!B54</f>
        <v>KITTITAS VALLEY HOSPITAL</v>
      </c>
      <c r="D59" s="6">
        <f>ROUND(+Pharmacy!H54,0)</f>
        <v>113844</v>
      </c>
      <c r="E59" s="6">
        <f>ROUND(+Pharmacy!V54,0)</f>
        <v>4055</v>
      </c>
      <c r="F59" s="7">
        <f t="shared" si="0"/>
        <v>28.07</v>
      </c>
      <c r="G59" s="6">
        <f>ROUND(+Pharmacy!H156,0)</f>
        <v>123363</v>
      </c>
      <c r="H59" s="6">
        <f>ROUND(+Pharmacy!V156,0)</f>
        <v>4400</v>
      </c>
      <c r="I59" s="7">
        <f t="shared" si="1"/>
        <v>28.04</v>
      </c>
      <c r="J59" s="7"/>
      <c r="K59" s="8">
        <f t="shared" si="2"/>
        <v>-0.0011</v>
      </c>
    </row>
    <row r="60" spans="2:11" ht="12">
      <c r="B60">
        <f>+Pharmacy!A55</f>
        <v>141</v>
      </c>
      <c r="C60" t="str">
        <f>+Pharmacy!B55</f>
        <v>DAYTON GENERAL HOSPITAL</v>
      </c>
      <c r="D60" s="6">
        <f>ROUND(+Pharmacy!H55,0)</f>
        <v>0</v>
      </c>
      <c r="E60" s="6">
        <f>ROUND(+Pharmacy!V55,0)</f>
        <v>494</v>
      </c>
      <c r="F60" s="7">
        <f t="shared" si="0"/>
      </c>
      <c r="G60" s="6">
        <f>ROUND(+Pharmacy!H157,0)</f>
        <v>0</v>
      </c>
      <c r="H60" s="6">
        <f>ROUND(+Pharmacy!V157,0)</f>
        <v>0</v>
      </c>
      <c r="I60" s="7">
        <f t="shared" si="1"/>
      </c>
      <c r="J60" s="7"/>
      <c r="K60" s="8">
        <f t="shared" si="2"/>
      </c>
    </row>
    <row r="61" spans="2:11" ht="12">
      <c r="B61">
        <f>+Pharmacy!A56</f>
        <v>142</v>
      </c>
      <c r="C61" t="str">
        <f>+Pharmacy!B56</f>
        <v>HARRISON MEDICAL CENTER</v>
      </c>
      <c r="D61" s="6">
        <f>ROUND(+Pharmacy!H56,0)</f>
        <v>979052</v>
      </c>
      <c r="E61" s="6">
        <f>ROUND(+Pharmacy!V56,0)</f>
        <v>28659</v>
      </c>
      <c r="F61" s="7">
        <f t="shared" si="0"/>
        <v>34.16</v>
      </c>
      <c r="G61" s="6">
        <f>ROUND(+Pharmacy!H158,0)</f>
        <v>1087627</v>
      </c>
      <c r="H61" s="6">
        <f>ROUND(+Pharmacy!V158,0)</f>
        <v>28694</v>
      </c>
      <c r="I61" s="7">
        <f t="shared" si="1"/>
        <v>37.9</v>
      </c>
      <c r="J61" s="7"/>
      <c r="K61" s="8">
        <f t="shared" si="2"/>
        <v>0.1095</v>
      </c>
    </row>
    <row r="62" spans="2:11" ht="12">
      <c r="B62">
        <f>+Pharmacy!A57</f>
        <v>145</v>
      </c>
      <c r="C62" t="str">
        <f>+Pharmacy!B57</f>
        <v>PEACEHEALTH SAINT JOSEPH HOSPITAL</v>
      </c>
      <c r="D62" s="6">
        <f>ROUND(+Pharmacy!H57,0)</f>
        <v>1061393</v>
      </c>
      <c r="E62" s="6">
        <f>ROUND(+Pharmacy!V57,0)</f>
        <v>30005</v>
      </c>
      <c r="F62" s="7">
        <f t="shared" si="0"/>
        <v>35.37</v>
      </c>
      <c r="G62" s="6">
        <f>ROUND(+Pharmacy!H159,0)</f>
        <v>1145306</v>
      </c>
      <c r="H62" s="6">
        <f>ROUND(+Pharmacy!V159,0)</f>
        <v>32043</v>
      </c>
      <c r="I62" s="7">
        <f t="shared" si="1"/>
        <v>35.74</v>
      </c>
      <c r="J62" s="7"/>
      <c r="K62" s="8">
        <f t="shared" si="2"/>
        <v>0.0105</v>
      </c>
    </row>
    <row r="63" spans="2:11" ht="12">
      <c r="B63">
        <f>+Pharmacy!A58</f>
        <v>147</v>
      </c>
      <c r="C63" t="str">
        <f>+Pharmacy!B58</f>
        <v>MID VALLEY HOSPITAL</v>
      </c>
      <c r="D63" s="6">
        <f>ROUND(+Pharmacy!H58,0)</f>
        <v>47060</v>
      </c>
      <c r="E63" s="6">
        <f>ROUND(+Pharmacy!V58,0)</f>
        <v>3063</v>
      </c>
      <c r="F63" s="7">
        <f t="shared" si="0"/>
        <v>15.36</v>
      </c>
      <c r="G63" s="6">
        <f>ROUND(+Pharmacy!H160,0)</f>
        <v>53652</v>
      </c>
      <c r="H63" s="6">
        <f>ROUND(+Pharmacy!V160,0)</f>
        <v>3023</v>
      </c>
      <c r="I63" s="7">
        <f t="shared" si="1"/>
        <v>17.75</v>
      </c>
      <c r="J63" s="7"/>
      <c r="K63" s="8">
        <f t="shared" si="2"/>
        <v>0.1556</v>
      </c>
    </row>
    <row r="64" spans="2:11" ht="12">
      <c r="B64">
        <f>+Pharmacy!A59</f>
        <v>148</v>
      </c>
      <c r="C64" t="str">
        <f>+Pharmacy!B59</f>
        <v>KINDRED HOSPITAL - SEATTLE</v>
      </c>
      <c r="D64" s="6">
        <f>ROUND(+Pharmacy!H59,0)</f>
        <v>0</v>
      </c>
      <c r="E64" s="6">
        <f>ROUND(+Pharmacy!V59,0)</f>
        <v>897</v>
      </c>
      <c r="F64" s="7">
        <f t="shared" si="0"/>
      </c>
      <c r="G64" s="6">
        <f>ROUND(+Pharmacy!H161,0)</f>
        <v>0</v>
      </c>
      <c r="H64" s="6">
        <f>ROUND(+Pharmacy!V161,0)</f>
        <v>937</v>
      </c>
      <c r="I64" s="7">
        <f t="shared" si="1"/>
      </c>
      <c r="J64" s="7"/>
      <c r="K64" s="8">
        <f t="shared" si="2"/>
      </c>
    </row>
    <row r="65" spans="2:11" ht="12">
      <c r="B65">
        <f>+Pharmacy!A60</f>
        <v>150</v>
      </c>
      <c r="C65" t="str">
        <f>+Pharmacy!B60</f>
        <v>COULEE COMMUNITY HOSPITAL</v>
      </c>
      <c r="D65" s="6">
        <f>ROUND(+Pharmacy!H60,0)</f>
        <v>24227</v>
      </c>
      <c r="E65" s="6">
        <f>ROUND(+Pharmacy!V60,0)</f>
        <v>1330</v>
      </c>
      <c r="F65" s="7">
        <f t="shared" si="0"/>
        <v>18.22</v>
      </c>
      <c r="G65" s="6">
        <f>ROUND(+Pharmacy!H162,0)</f>
        <v>23520</v>
      </c>
      <c r="H65" s="6">
        <f>ROUND(+Pharmacy!V162,0)</f>
        <v>2219</v>
      </c>
      <c r="I65" s="7">
        <f t="shared" si="1"/>
        <v>10.6</v>
      </c>
      <c r="J65" s="7"/>
      <c r="K65" s="8">
        <f t="shared" si="2"/>
        <v>-0.4182</v>
      </c>
    </row>
    <row r="66" spans="2:11" ht="12">
      <c r="B66">
        <f>+Pharmacy!A61</f>
        <v>152</v>
      </c>
      <c r="C66" t="str">
        <f>+Pharmacy!B61</f>
        <v>MASON GENERAL HOSPITAL</v>
      </c>
      <c r="D66" s="6">
        <f>ROUND(+Pharmacy!H61,0)</f>
        <v>203758</v>
      </c>
      <c r="E66" s="6">
        <f>ROUND(+Pharmacy!V61,0)</f>
        <v>4449</v>
      </c>
      <c r="F66" s="7">
        <f t="shared" si="0"/>
        <v>45.8</v>
      </c>
      <c r="G66" s="6">
        <f>ROUND(+Pharmacy!H163,0)</f>
        <v>198700</v>
      </c>
      <c r="H66" s="6">
        <f>ROUND(+Pharmacy!V163,0)</f>
        <v>4267</v>
      </c>
      <c r="I66" s="7">
        <f t="shared" si="1"/>
        <v>46.57</v>
      </c>
      <c r="J66" s="7"/>
      <c r="K66" s="8">
        <f t="shared" si="2"/>
        <v>0.0168</v>
      </c>
    </row>
    <row r="67" spans="2:11" ht="12">
      <c r="B67">
        <f>+Pharmacy!A62</f>
        <v>153</v>
      </c>
      <c r="C67" t="str">
        <f>+Pharmacy!B62</f>
        <v>WHITMAN HOSPITAL AND MEDICAL CENTER</v>
      </c>
      <c r="D67" s="6">
        <f>ROUND(+Pharmacy!H62,0)</f>
        <v>24451</v>
      </c>
      <c r="E67" s="6">
        <f>ROUND(+Pharmacy!V62,0)</f>
        <v>1717</v>
      </c>
      <c r="F67" s="7">
        <f t="shared" si="0"/>
        <v>14.24</v>
      </c>
      <c r="G67" s="6">
        <f>ROUND(+Pharmacy!H164,0)</f>
        <v>31175</v>
      </c>
      <c r="H67" s="6">
        <f>ROUND(+Pharmacy!V164,0)</f>
        <v>1813</v>
      </c>
      <c r="I67" s="7">
        <f t="shared" si="1"/>
        <v>17.2</v>
      </c>
      <c r="J67" s="7"/>
      <c r="K67" s="8">
        <f t="shared" si="2"/>
        <v>0.2079</v>
      </c>
    </row>
    <row r="68" spans="2:11" ht="12">
      <c r="B68">
        <f>+Pharmacy!A63</f>
        <v>155</v>
      </c>
      <c r="C68" t="str">
        <f>+Pharmacy!B63</f>
        <v>VALLEY MEDICAL CENTER</v>
      </c>
      <c r="D68" s="6">
        <f>ROUND(+Pharmacy!H63,0)</f>
        <v>916595</v>
      </c>
      <c r="E68" s="6">
        <f>ROUND(+Pharmacy!V63,0)</f>
        <v>34477</v>
      </c>
      <c r="F68" s="7">
        <f t="shared" si="0"/>
        <v>26.59</v>
      </c>
      <c r="G68" s="6">
        <f>ROUND(+Pharmacy!H165,0)</f>
        <v>1011092</v>
      </c>
      <c r="H68" s="6">
        <f>ROUND(+Pharmacy!V165,0)</f>
        <v>34729</v>
      </c>
      <c r="I68" s="7">
        <f t="shared" si="1"/>
        <v>29.11</v>
      </c>
      <c r="J68" s="7"/>
      <c r="K68" s="8">
        <f t="shared" si="2"/>
        <v>0.0948</v>
      </c>
    </row>
    <row r="69" spans="2:11" ht="12">
      <c r="B69">
        <f>+Pharmacy!A64</f>
        <v>156</v>
      </c>
      <c r="C69" t="str">
        <f>+Pharmacy!B64</f>
        <v>WHIDBEY GENERAL HOSPITAL</v>
      </c>
      <c r="D69" s="6">
        <f>ROUND(+Pharmacy!H64,0)</f>
        <v>138997</v>
      </c>
      <c r="E69" s="6">
        <f>ROUND(+Pharmacy!V64,0)</f>
        <v>7230</v>
      </c>
      <c r="F69" s="7">
        <f t="shared" si="0"/>
        <v>19.23</v>
      </c>
      <c r="G69" s="6">
        <f>ROUND(+Pharmacy!H166,0)</f>
        <v>147812</v>
      </c>
      <c r="H69" s="6">
        <f>ROUND(+Pharmacy!V166,0)</f>
        <v>6463</v>
      </c>
      <c r="I69" s="7">
        <f t="shared" si="1"/>
        <v>22.87</v>
      </c>
      <c r="J69" s="7"/>
      <c r="K69" s="8">
        <f t="shared" si="2"/>
        <v>0.1893</v>
      </c>
    </row>
    <row r="70" spans="2:11" ht="12">
      <c r="B70">
        <f>+Pharmacy!A65</f>
        <v>157</v>
      </c>
      <c r="C70" t="str">
        <f>+Pharmacy!B65</f>
        <v>SAINT LUKES REHABILIATION INSTITUTE</v>
      </c>
      <c r="D70" s="6">
        <f>ROUND(+Pharmacy!H65,0)</f>
        <v>109873</v>
      </c>
      <c r="E70" s="6">
        <f>ROUND(+Pharmacy!V65,0)</f>
        <v>2799</v>
      </c>
      <c r="F70" s="7">
        <f t="shared" si="0"/>
        <v>39.25</v>
      </c>
      <c r="G70" s="6">
        <f>ROUND(+Pharmacy!H167,0)</f>
        <v>136099</v>
      </c>
      <c r="H70" s="6">
        <f>ROUND(+Pharmacy!V167,0)</f>
        <v>2947</v>
      </c>
      <c r="I70" s="7">
        <f t="shared" si="1"/>
        <v>46.18</v>
      </c>
      <c r="J70" s="7"/>
      <c r="K70" s="8">
        <f t="shared" si="2"/>
        <v>0.1766</v>
      </c>
    </row>
    <row r="71" spans="2:11" ht="12">
      <c r="B71">
        <f>+Pharmacy!A66</f>
        <v>158</v>
      </c>
      <c r="C71" t="str">
        <f>+Pharmacy!B66</f>
        <v>CASCADE MEDICAL CENTER</v>
      </c>
      <c r="D71" s="6">
        <f>ROUND(+Pharmacy!H66,0)</f>
        <v>0</v>
      </c>
      <c r="E71" s="6">
        <f>ROUND(+Pharmacy!V66,0)</f>
        <v>1358</v>
      </c>
      <c r="F71" s="7">
        <f t="shared" si="0"/>
      </c>
      <c r="G71" s="6">
        <f>ROUND(+Pharmacy!H168,0)</f>
        <v>8038</v>
      </c>
      <c r="H71" s="6">
        <f>ROUND(+Pharmacy!V168,0)</f>
        <v>614</v>
      </c>
      <c r="I71" s="7">
        <f t="shared" si="1"/>
        <v>13.09</v>
      </c>
      <c r="J71" s="7"/>
      <c r="K71" s="8">
        <f t="shared" si="2"/>
      </c>
    </row>
    <row r="72" spans="2:11" ht="12">
      <c r="B72">
        <f>+Pharmacy!A67</f>
        <v>159</v>
      </c>
      <c r="C72" t="str">
        <f>+Pharmacy!B67</f>
        <v>PROVIDENCE SAINT PETER HOSPITAL</v>
      </c>
      <c r="D72" s="6">
        <f>ROUND(+Pharmacy!H67,0)</f>
        <v>1251942</v>
      </c>
      <c r="E72" s="6">
        <f>ROUND(+Pharmacy!V67,0)</f>
        <v>33572</v>
      </c>
      <c r="F72" s="7">
        <f t="shared" si="0"/>
        <v>37.29</v>
      </c>
      <c r="G72" s="6">
        <f>ROUND(+Pharmacy!H169,0)</f>
        <v>1251087</v>
      </c>
      <c r="H72" s="6">
        <f>ROUND(+Pharmacy!V169,0)</f>
        <v>34768</v>
      </c>
      <c r="I72" s="7">
        <f t="shared" si="1"/>
        <v>35.98</v>
      </c>
      <c r="J72" s="7"/>
      <c r="K72" s="8">
        <f t="shared" si="2"/>
        <v>-0.0351</v>
      </c>
    </row>
    <row r="73" spans="2:11" ht="12">
      <c r="B73">
        <f>+Pharmacy!A68</f>
        <v>161</v>
      </c>
      <c r="C73" t="str">
        <f>+Pharmacy!B68</f>
        <v>KADLEC REGIONAL MEDICAL CENTER</v>
      </c>
      <c r="D73" s="6">
        <f>ROUND(+Pharmacy!H68,0)</f>
        <v>487661</v>
      </c>
      <c r="E73" s="6">
        <f>ROUND(+Pharmacy!V68,0)</f>
        <v>27113</v>
      </c>
      <c r="F73" s="7">
        <f t="shared" si="0"/>
        <v>17.99</v>
      </c>
      <c r="G73" s="6">
        <f>ROUND(+Pharmacy!H170,0)</f>
        <v>610840</v>
      </c>
      <c r="H73" s="6">
        <f>ROUND(+Pharmacy!V170,0)</f>
        <v>28692</v>
      </c>
      <c r="I73" s="7">
        <f t="shared" si="1"/>
        <v>21.29</v>
      </c>
      <c r="J73" s="7"/>
      <c r="K73" s="8">
        <f t="shared" si="2"/>
        <v>0.1834</v>
      </c>
    </row>
    <row r="74" spans="2:11" ht="12">
      <c r="B74">
        <f>+Pharmacy!A69</f>
        <v>162</v>
      </c>
      <c r="C74" t="str">
        <f>+Pharmacy!B69</f>
        <v>PROVIDENCE SACRED HEART MEDICAL CENTER</v>
      </c>
      <c r="D74" s="6">
        <f>ROUND(+Pharmacy!H69,0)</f>
        <v>2327689</v>
      </c>
      <c r="E74" s="6">
        <f>ROUND(+Pharmacy!V69,0)</f>
        <v>59724</v>
      </c>
      <c r="F74" s="7">
        <f t="shared" si="0"/>
        <v>38.97</v>
      </c>
      <c r="G74" s="6">
        <f>ROUND(+Pharmacy!H171,0)</f>
        <v>2737461</v>
      </c>
      <c r="H74" s="6">
        <f>ROUND(+Pharmacy!V171,0)</f>
        <v>64334</v>
      </c>
      <c r="I74" s="7">
        <f t="shared" si="1"/>
        <v>42.55</v>
      </c>
      <c r="J74" s="7"/>
      <c r="K74" s="8">
        <f t="shared" si="2"/>
        <v>0.0919</v>
      </c>
    </row>
    <row r="75" spans="2:11" ht="12">
      <c r="B75">
        <f>+Pharmacy!A70</f>
        <v>164</v>
      </c>
      <c r="C75" t="str">
        <f>+Pharmacy!B70</f>
        <v>EVERGREEN HOSPITAL MEDICAL CENTER</v>
      </c>
      <c r="D75" s="6">
        <f>ROUND(+Pharmacy!H70,0)</f>
        <v>819642</v>
      </c>
      <c r="E75" s="6">
        <f>ROUND(+Pharmacy!V70,0)</f>
        <v>31048</v>
      </c>
      <c r="F75" s="7">
        <f aca="true" t="shared" si="3" ref="F75:F106">IF(D75=0,"",IF(E75=0,"",ROUND(D75/E75,2)))</f>
        <v>26.4</v>
      </c>
      <c r="G75" s="6">
        <f>ROUND(+Pharmacy!H172,0)</f>
        <v>856852</v>
      </c>
      <c r="H75" s="6">
        <f>ROUND(+Pharmacy!V172,0)</f>
        <v>31549</v>
      </c>
      <c r="I75" s="7">
        <f aca="true" t="shared" si="4" ref="I75:I106">IF(G75=0,"",IF(H75=0,"",ROUND(G75/H75,2)))</f>
        <v>27.16</v>
      </c>
      <c r="J75" s="7"/>
      <c r="K75" s="8">
        <f aca="true" t="shared" si="5" ref="K75:K106">IF(D75=0,"",IF(E75=0,"",IF(G75=0,"",IF(H75=0,"",ROUND(I75/F75-1,4)))))</f>
        <v>0.0288</v>
      </c>
    </row>
    <row r="76" spans="2:11" ht="12">
      <c r="B76">
        <f>+Pharmacy!A71</f>
        <v>165</v>
      </c>
      <c r="C76" t="str">
        <f>+Pharmacy!B71</f>
        <v>LAKE CHELAN COMMUNITY HOSPITAL</v>
      </c>
      <c r="D76" s="6">
        <f>ROUND(+Pharmacy!H71,0)</f>
        <v>24276</v>
      </c>
      <c r="E76" s="6">
        <f>ROUND(+Pharmacy!V71,0)</f>
        <v>1459</v>
      </c>
      <c r="F76" s="7">
        <f t="shared" si="3"/>
        <v>16.64</v>
      </c>
      <c r="G76" s="6">
        <f>ROUND(+Pharmacy!H173,0)</f>
        <v>35581</v>
      </c>
      <c r="H76" s="6">
        <f>ROUND(+Pharmacy!V173,0)</f>
        <v>1701</v>
      </c>
      <c r="I76" s="7">
        <f t="shared" si="4"/>
        <v>20.92</v>
      </c>
      <c r="J76" s="7"/>
      <c r="K76" s="8">
        <f t="shared" si="5"/>
        <v>0.2572</v>
      </c>
    </row>
    <row r="77" spans="2:11" ht="12">
      <c r="B77">
        <f>+Pharmacy!A72</f>
        <v>167</v>
      </c>
      <c r="C77" t="str">
        <f>+Pharmacy!B72</f>
        <v>FERRY COUNTY MEMORIAL HOSPITAL</v>
      </c>
      <c r="D77" s="6">
        <f>ROUND(+Pharmacy!H72,0)</f>
        <v>1696</v>
      </c>
      <c r="E77" s="6">
        <f>ROUND(+Pharmacy!V72,0)</f>
        <v>560</v>
      </c>
      <c r="F77" s="7">
        <f t="shared" si="3"/>
        <v>3.03</v>
      </c>
      <c r="G77" s="6">
        <f>ROUND(+Pharmacy!H174,0)</f>
        <v>775</v>
      </c>
      <c r="H77" s="6">
        <f>ROUND(+Pharmacy!V174,0)</f>
        <v>595</v>
      </c>
      <c r="I77" s="7">
        <f t="shared" si="4"/>
        <v>1.3</v>
      </c>
      <c r="J77" s="7"/>
      <c r="K77" s="8">
        <f t="shared" si="5"/>
        <v>-0.571</v>
      </c>
    </row>
    <row r="78" spans="2:11" ht="12">
      <c r="B78">
        <f>+Pharmacy!A73</f>
        <v>168</v>
      </c>
      <c r="C78" t="str">
        <f>+Pharmacy!B73</f>
        <v>CENTRAL WASHINGTON HOSPITAL</v>
      </c>
      <c r="D78" s="6">
        <f>ROUND(+Pharmacy!H73,0)</f>
        <v>628650</v>
      </c>
      <c r="E78" s="6">
        <f>ROUND(+Pharmacy!V73,0)</f>
        <v>18831</v>
      </c>
      <c r="F78" s="7">
        <f t="shared" si="3"/>
        <v>33.38</v>
      </c>
      <c r="G78" s="6">
        <f>ROUND(+Pharmacy!H175,0)</f>
        <v>635858</v>
      </c>
      <c r="H78" s="6">
        <f>ROUND(+Pharmacy!V175,0)</f>
        <v>17915</v>
      </c>
      <c r="I78" s="7">
        <f t="shared" si="4"/>
        <v>35.49</v>
      </c>
      <c r="J78" s="7"/>
      <c r="K78" s="8">
        <f t="shared" si="5"/>
        <v>0.0632</v>
      </c>
    </row>
    <row r="79" spans="2:11" ht="12">
      <c r="B79">
        <f>+Pharmacy!A74</f>
        <v>169</v>
      </c>
      <c r="C79" t="str">
        <f>+Pharmacy!B74</f>
        <v>GROUP HEALTH EASTSIDE</v>
      </c>
      <c r="D79" s="6">
        <f>ROUND(+Pharmacy!H74,0)</f>
        <v>27171</v>
      </c>
      <c r="E79" s="6">
        <f>ROUND(+Pharmacy!V74,0)</f>
        <v>1590</v>
      </c>
      <c r="F79" s="7">
        <f t="shared" si="3"/>
        <v>17.09</v>
      </c>
      <c r="G79" s="6">
        <f>ROUND(+Pharmacy!H176,0)</f>
        <v>0</v>
      </c>
      <c r="H79" s="6">
        <f>ROUND(+Pharmacy!V176,0)</f>
        <v>0</v>
      </c>
      <c r="I79" s="7">
        <f t="shared" si="4"/>
      </c>
      <c r="J79" s="7"/>
      <c r="K79" s="8">
        <f t="shared" si="5"/>
      </c>
    </row>
    <row r="80" spans="2:11" ht="12">
      <c r="B80">
        <f>+Pharmacy!A75</f>
        <v>170</v>
      </c>
      <c r="C80" t="str">
        <f>+Pharmacy!B75</f>
        <v>SOUTHWEST WASHINGTON MEDICAL CENTER</v>
      </c>
      <c r="D80" s="6">
        <f>ROUND(+Pharmacy!H75,0)</f>
        <v>1519596</v>
      </c>
      <c r="E80" s="6">
        <f>ROUND(+Pharmacy!V75,0)</f>
        <v>44834</v>
      </c>
      <c r="F80" s="7">
        <f t="shared" si="3"/>
        <v>33.89</v>
      </c>
      <c r="G80" s="6">
        <f>ROUND(+Pharmacy!H177,0)</f>
        <v>1835390</v>
      </c>
      <c r="H80" s="6">
        <f>ROUND(+Pharmacy!V177,0)</f>
        <v>49418</v>
      </c>
      <c r="I80" s="7">
        <f t="shared" si="4"/>
        <v>37.14</v>
      </c>
      <c r="J80" s="7"/>
      <c r="K80" s="8">
        <f t="shared" si="5"/>
        <v>0.0959</v>
      </c>
    </row>
    <row r="81" spans="2:11" ht="12">
      <c r="B81">
        <f>+Pharmacy!A76</f>
        <v>172</v>
      </c>
      <c r="C81" t="str">
        <f>+Pharmacy!B76</f>
        <v>PULLMAN REGIONAL HOSPITAL</v>
      </c>
      <c r="D81" s="6">
        <f>ROUND(+Pharmacy!H76,0)</f>
        <v>124846</v>
      </c>
      <c r="E81" s="6">
        <f>ROUND(+Pharmacy!V76,0)</f>
        <v>3616</v>
      </c>
      <c r="F81" s="7">
        <f t="shared" si="3"/>
        <v>34.53</v>
      </c>
      <c r="G81" s="6">
        <f>ROUND(+Pharmacy!H178,0)</f>
        <v>132658</v>
      </c>
      <c r="H81" s="6">
        <f>ROUND(+Pharmacy!V178,0)</f>
        <v>3480</v>
      </c>
      <c r="I81" s="7">
        <f t="shared" si="4"/>
        <v>38.12</v>
      </c>
      <c r="J81" s="7"/>
      <c r="K81" s="8">
        <f t="shared" si="5"/>
        <v>0.104</v>
      </c>
    </row>
    <row r="82" spans="2:11" ht="12">
      <c r="B82">
        <f>+Pharmacy!A77</f>
        <v>173</v>
      </c>
      <c r="C82" t="str">
        <f>+Pharmacy!B77</f>
        <v>MORTON GENERAL HOSPITAL</v>
      </c>
      <c r="D82" s="6">
        <f>ROUND(+Pharmacy!H77,0)</f>
        <v>30255</v>
      </c>
      <c r="E82" s="6">
        <f>ROUND(+Pharmacy!V77,0)</f>
        <v>1442</v>
      </c>
      <c r="F82" s="7">
        <f t="shared" si="3"/>
        <v>20.98</v>
      </c>
      <c r="G82" s="6">
        <f>ROUND(+Pharmacy!H179,0)</f>
        <v>27952</v>
      </c>
      <c r="H82" s="6">
        <f>ROUND(+Pharmacy!V179,0)</f>
        <v>1566</v>
      </c>
      <c r="I82" s="7">
        <f t="shared" si="4"/>
        <v>17.85</v>
      </c>
      <c r="J82" s="7"/>
      <c r="K82" s="8">
        <f t="shared" si="5"/>
        <v>-0.1492</v>
      </c>
    </row>
    <row r="83" spans="2:11" ht="12">
      <c r="B83">
        <f>+Pharmacy!A78</f>
        <v>175</v>
      </c>
      <c r="C83" t="str">
        <f>+Pharmacy!B78</f>
        <v>MARY BRIDGE CHILDRENS HEALTH CENTER</v>
      </c>
      <c r="D83" s="6">
        <f>ROUND(+Pharmacy!H78,0)</f>
        <v>404974</v>
      </c>
      <c r="E83" s="6">
        <f>ROUND(+Pharmacy!V78,0)</f>
        <v>9049</v>
      </c>
      <c r="F83" s="7">
        <f t="shared" si="3"/>
        <v>44.75</v>
      </c>
      <c r="G83" s="6">
        <f>ROUND(+Pharmacy!H180,0)</f>
        <v>430849</v>
      </c>
      <c r="H83" s="6">
        <f>ROUND(+Pharmacy!V180,0)</f>
        <v>8663</v>
      </c>
      <c r="I83" s="7">
        <f t="shared" si="4"/>
        <v>49.73</v>
      </c>
      <c r="J83" s="7"/>
      <c r="K83" s="8">
        <f t="shared" si="5"/>
        <v>0.1113</v>
      </c>
    </row>
    <row r="84" spans="2:11" ht="12">
      <c r="B84">
        <f>+Pharmacy!A79</f>
        <v>176</v>
      </c>
      <c r="C84" t="str">
        <f>+Pharmacy!B79</f>
        <v>TACOMA GENERAL ALLENMORE HOSPITAL</v>
      </c>
      <c r="D84" s="6">
        <f>ROUND(+Pharmacy!H79,0)</f>
        <v>2101894</v>
      </c>
      <c r="E84" s="6">
        <f>ROUND(+Pharmacy!V79,0)</f>
        <v>44461</v>
      </c>
      <c r="F84" s="7">
        <f t="shared" si="3"/>
        <v>47.28</v>
      </c>
      <c r="G84" s="6">
        <f>ROUND(+Pharmacy!H181,0)</f>
        <v>2743542</v>
      </c>
      <c r="H84" s="6">
        <f>ROUND(+Pharmacy!V181,0)</f>
        <v>43169</v>
      </c>
      <c r="I84" s="7">
        <f t="shared" si="4"/>
        <v>63.55</v>
      </c>
      <c r="J84" s="7"/>
      <c r="K84" s="8">
        <f t="shared" si="5"/>
        <v>0.3441</v>
      </c>
    </row>
    <row r="85" spans="2:11" ht="12">
      <c r="B85">
        <f>+Pharmacy!A80</f>
        <v>178</v>
      </c>
      <c r="C85" t="str">
        <f>+Pharmacy!B80</f>
        <v>DEER PARK HOSPITAL</v>
      </c>
      <c r="D85" s="6">
        <f>ROUND(+Pharmacy!H80,0)</f>
        <v>2101</v>
      </c>
      <c r="E85" s="6">
        <f>ROUND(+Pharmacy!V80,0)</f>
        <v>77</v>
      </c>
      <c r="F85" s="7">
        <f t="shared" si="3"/>
        <v>27.29</v>
      </c>
      <c r="G85" s="6">
        <f>ROUND(+Pharmacy!H182,0)</f>
        <v>0</v>
      </c>
      <c r="H85" s="6">
        <f>ROUND(+Pharmacy!V182,0)</f>
        <v>0</v>
      </c>
      <c r="I85" s="7">
        <f t="shared" si="4"/>
      </c>
      <c r="J85" s="7"/>
      <c r="K85" s="8">
        <f t="shared" si="5"/>
      </c>
    </row>
    <row r="86" spans="2:11" ht="12">
      <c r="B86">
        <f>+Pharmacy!A81</f>
        <v>180</v>
      </c>
      <c r="C86" t="str">
        <f>+Pharmacy!B81</f>
        <v>VALLEY HOSPITAL AND MEDICAL CENTER</v>
      </c>
      <c r="D86" s="6">
        <f>ROUND(+Pharmacy!H81,0)</f>
        <v>135016</v>
      </c>
      <c r="E86" s="6">
        <f>ROUND(+Pharmacy!V81,0)</f>
        <v>6682</v>
      </c>
      <c r="F86" s="7">
        <f t="shared" si="3"/>
        <v>20.21</v>
      </c>
      <c r="G86" s="6">
        <f>ROUND(+Pharmacy!H183,0)</f>
        <v>175355</v>
      </c>
      <c r="H86" s="6">
        <f>ROUND(+Pharmacy!V183,0)</f>
        <v>9834</v>
      </c>
      <c r="I86" s="7">
        <f t="shared" si="4"/>
        <v>17.83</v>
      </c>
      <c r="J86" s="7"/>
      <c r="K86" s="8">
        <f t="shared" si="5"/>
        <v>-0.1178</v>
      </c>
    </row>
    <row r="87" spans="2:11" ht="12">
      <c r="B87">
        <f>+Pharmacy!A82</f>
        <v>183</v>
      </c>
      <c r="C87" t="str">
        <f>+Pharmacy!B82</f>
        <v>AUBURN REGIONAL MEDICAL CENTER</v>
      </c>
      <c r="D87" s="6">
        <f>ROUND(+Pharmacy!H82,0)</f>
        <v>194287</v>
      </c>
      <c r="E87" s="6">
        <f>ROUND(+Pharmacy!V82,0)</f>
        <v>13816</v>
      </c>
      <c r="F87" s="7">
        <f t="shared" si="3"/>
        <v>14.06</v>
      </c>
      <c r="G87" s="6">
        <f>ROUND(+Pharmacy!H184,0)</f>
        <v>224552</v>
      </c>
      <c r="H87" s="6">
        <f>ROUND(+Pharmacy!V184,0)</f>
        <v>12971</v>
      </c>
      <c r="I87" s="7">
        <f t="shared" si="4"/>
        <v>17.31</v>
      </c>
      <c r="J87" s="7"/>
      <c r="K87" s="8">
        <f t="shared" si="5"/>
        <v>0.2312</v>
      </c>
    </row>
    <row r="88" spans="2:11" ht="12">
      <c r="B88">
        <f>+Pharmacy!A83</f>
        <v>186</v>
      </c>
      <c r="C88" t="str">
        <f>+Pharmacy!B83</f>
        <v>MARK REED HOSPITAL</v>
      </c>
      <c r="D88" s="6">
        <f>ROUND(+Pharmacy!H83,0)</f>
        <v>0</v>
      </c>
      <c r="E88" s="6">
        <f>ROUND(+Pharmacy!V83,0)</f>
        <v>1135</v>
      </c>
      <c r="F88" s="7">
        <f t="shared" si="3"/>
      </c>
      <c r="G88" s="6">
        <f>ROUND(+Pharmacy!H185,0)</f>
        <v>0</v>
      </c>
      <c r="H88" s="6">
        <f>ROUND(+Pharmacy!V185,0)</f>
        <v>669</v>
      </c>
      <c r="I88" s="7">
        <f t="shared" si="4"/>
      </c>
      <c r="J88" s="7"/>
      <c r="K88" s="8">
        <f t="shared" si="5"/>
      </c>
    </row>
    <row r="89" spans="2:11" ht="12">
      <c r="B89">
        <f>+Pharmacy!A84</f>
        <v>191</v>
      </c>
      <c r="C89" t="str">
        <f>+Pharmacy!B84</f>
        <v>PROVIDENCE CENTRALIA HOSPITAL</v>
      </c>
      <c r="D89" s="6">
        <f>ROUND(+Pharmacy!H84,0)</f>
        <v>351938</v>
      </c>
      <c r="E89" s="6">
        <f>ROUND(+Pharmacy!V84,0)</f>
        <v>11160</v>
      </c>
      <c r="F89" s="7">
        <f t="shared" si="3"/>
        <v>31.54</v>
      </c>
      <c r="G89" s="6">
        <f>ROUND(+Pharmacy!H186,0)</f>
        <v>347878</v>
      </c>
      <c r="H89" s="6">
        <f>ROUND(+Pharmacy!V186,0)</f>
        <v>10112</v>
      </c>
      <c r="I89" s="7">
        <f t="shared" si="4"/>
        <v>34.4</v>
      </c>
      <c r="J89" s="7"/>
      <c r="K89" s="8">
        <f t="shared" si="5"/>
        <v>0.0907</v>
      </c>
    </row>
    <row r="90" spans="2:11" ht="12">
      <c r="B90">
        <f>+Pharmacy!A85</f>
        <v>193</v>
      </c>
      <c r="C90" t="str">
        <f>+Pharmacy!B85</f>
        <v>PROVIDENCE MOUNT CARMEL HOSPITAL</v>
      </c>
      <c r="D90" s="6">
        <f>ROUND(+Pharmacy!H85,0)</f>
        <v>143658</v>
      </c>
      <c r="E90" s="6">
        <f>ROUND(+Pharmacy!V85,0)</f>
        <v>3267</v>
      </c>
      <c r="F90" s="7">
        <f t="shared" si="3"/>
        <v>43.97</v>
      </c>
      <c r="G90" s="6">
        <f>ROUND(+Pharmacy!H187,0)</f>
        <v>174078</v>
      </c>
      <c r="H90" s="6">
        <f>ROUND(+Pharmacy!V187,0)</f>
        <v>3245</v>
      </c>
      <c r="I90" s="7">
        <f t="shared" si="4"/>
        <v>53.64</v>
      </c>
      <c r="J90" s="7"/>
      <c r="K90" s="8">
        <f t="shared" si="5"/>
        <v>0.2199</v>
      </c>
    </row>
    <row r="91" spans="2:11" ht="12">
      <c r="B91">
        <f>+Pharmacy!A86</f>
        <v>194</v>
      </c>
      <c r="C91" t="str">
        <f>+Pharmacy!B86</f>
        <v>PROVIDENCE SAINT JOSEPHS HOSPITAL</v>
      </c>
      <c r="D91" s="6">
        <f>ROUND(+Pharmacy!H86,0)</f>
        <v>50093</v>
      </c>
      <c r="E91" s="6">
        <f>ROUND(+Pharmacy!V86,0)</f>
        <v>1530</v>
      </c>
      <c r="F91" s="7">
        <f t="shared" si="3"/>
        <v>32.74</v>
      </c>
      <c r="G91" s="6">
        <f>ROUND(+Pharmacy!H188,0)</f>
        <v>57269</v>
      </c>
      <c r="H91" s="6">
        <f>ROUND(+Pharmacy!V188,0)</f>
        <v>1130</v>
      </c>
      <c r="I91" s="7">
        <f t="shared" si="4"/>
        <v>50.68</v>
      </c>
      <c r="J91" s="7"/>
      <c r="K91" s="8">
        <f t="shared" si="5"/>
        <v>0.548</v>
      </c>
    </row>
    <row r="92" spans="2:11" ht="12">
      <c r="B92">
        <f>+Pharmacy!A87</f>
        <v>195</v>
      </c>
      <c r="C92" t="str">
        <f>+Pharmacy!B87</f>
        <v>SNOQUALMIE VALLEY HOSPITAL</v>
      </c>
      <c r="D92" s="6">
        <f>ROUND(+Pharmacy!H87,0)</f>
        <v>41543</v>
      </c>
      <c r="E92" s="6">
        <f>ROUND(+Pharmacy!V87,0)</f>
        <v>1252</v>
      </c>
      <c r="F92" s="7">
        <f t="shared" si="3"/>
        <v>33.18</v>
      </c>
      <c r="G92" s="6">
        <f>ROUND(+Pharmacy!H189,0)</f>
        <v>55139</v>
      </c>
      <c r="H92" s="6">
        <f>ROUND(+Pharmacy!V189,0)</f>
        <v>505</v>
      </c>
      <c r="I92" s="7">
        <f t="shared" si="4"/>
        <v>109.19</v>
      </c>
      <c r="J92" s="7"/>
      <c r="K92" s="8">
        <f t="shared" si="5"/>
        <v>2.2908</v>
      </c>
    </row>
    <row r="93" spans="2:11" ht="12">
      <c r="B93">
        <f>+Pharmacy!A88</f>
        <v>197</v>
      </c>
      <c r="C93" t="str">
        <f>+Pharmacy!B88</f>
        <v>CAPITAL MEDICAL CENTER</v>
      </c>
      <c r="D93" s="6">
        <f>ROUND(+Pharmacy!H88,0)</f>
        <v>69906</v>
      </c>
      <c r="E93" s="6">
        <f>ROUND(+Pharmacy!V88,0)</f>
        <v>7450</v>
      </c>
      <c r="F93" s="7">
        <f t="shared" si="3"/>
        <v>9.38</v>
      </c>
      <c r="G93" s="6">
        <f>ROUND(+Pharmacy!H190,0)</f>
        <v>69859</v>
      </c>
      <c r="H93" s="6">
        <f>ROUND(+Pharmacy!V190,0)</f>
        <v>8572</v>
      </c>
      <c r="I93" s="7">
        <f t="shared" si="4"/>
        <v>8.15</v>
      </c>
      <c r="J93" s="7"/>
      <c r="K93" s="8">
        <f t="shared" si="5"/>
        <v>-0.1311</v>
      </c>
    </row>
    <row r="94" spans="2:11" ht="12">
      <c r="B94">
        <f>+Pharmacy!A89</f>
        <v>198</v>
      </c>
      <c r="C94" t="str">
        <f>+Pharmacy!B89</f>
        <v>SUNNYSIDE COMMUNITY HOSPITAL</v>
      </c>
      <c r="D94" s="6">
        <f>ROUND(+Pharmacy!H89,0)</f>
        <v>73013</v>
      </c>
      <c r="E94" s="6">
        <f>ROUND(+Pharmacy!V89,0)</f>
        <v>3954</v>
      </c>
      <c r="F94" s="7">
        <f t="shared" si="3"/>
        <v>18.47</v>
      </c>
      <c r="G94" s="6">
        <f>ROUND(+Pharmacy!H191,0)</f>
        <v>77328</v>
      </c>
      <c r="H94" s="6">
        <f>ROUND(+Pharmacy!V191,0)</f>
        <v>4341</v>
      </c>
      <c r="I94" s="7">
        <f t="shared" si="4"/>
        <v>17.81</v>
      </c>
      <c r="J94" s="7"/>
      <c r="K94" s="8">
        <f t="shared" si="5"/>
        <v>-0.0357</v>
      </c>
    </row>
    <row r="95" spans="2:11" ht="12">
      <c r="B95">
        <f>+Pharmacy!A90</f>
        <v>199</v>
      </c>
      <c r="C95" t="str">
        <f>+Pharmacy!B90</f>
        <v>TOPPENISH COMMUNITY HOSPITAL</v>
      </c>
      <c r="D95" s="6">
        <f>ROUND(+Pharmacy!H90,0)</f>
        <v>69526</v>
      </c>
      <c r="E95" s="6">
        <f>ROUND(+Pharmacy!V90,0)</f>
        <v>3331</v>
      </c>
      <c r="F95" s="7">
        <f t="shared" si="3"/>
        <v>20.87</v>
      </c>
      <c r="G95" s="6">
        <f>ROUND(+Pharmacy!H192,0)</f>
        <v>78590</v>
      </c>
      <c r="H95" s="6">
        <f>ROUND(+Pharmacy!V192,0)</f>
        <v>3487</v>
      </c>
      <c r="I95" s="7">
        <f t="shared" si="4"/>
        <v>22.54</v>
      </c>
      <c r="J95" s="7"/>
      <c r="K95" s="8">
        <f t="shared" si="5"/>
        <v>0.08</v>
      </c>
    </row>
    <row r="96" spans="2:11" ht="12">
      <c r="B96">
        <f>+Pharmacy!A91</f>
        <v>201</v>
      </c>
      <c r="C96" t="str">
        <f>+Pharmacy!B91</f>
        <v>SAINT FRANCIS COMMUNITY HOSPITAL</v>
      </c>
      <c r="D96" s="6">
        <f>ROUND(+Pharmacy!H91,0)</f>
        <v>400006</v>
      </c>
      <c r="E96" s="6">
        <f>ROUND(+Pharmacy!V91,0)</f>
        <v>15555</v>
      </c>
      <c r="F96" s="7">
        <f t="shared" si="3"/>
        <v>25.72</v>
      </c>
      <c r="G96" s="6">
        <f>ROUND(+Pharmacy!H193,0)</f>
        <v>478403</v>
      </c>
      <c r="H96" s="6">
        <f>ROUND(+Pharmacy!V193,0)</f>
        <v>16257</v>
      </c>
      <c r="I96" s="7">
        <f t="shared" si="4"/>
        <v>29.43</v>
      </c>
      <c r="J96" s="7"/>
      <c r="K96" s="8">
        <f t="shared" si="5"/>
        <v>0.1442</v>
      </c>
    </row>
    <row r="97" spans="2:11" ht="12">
      <c r="B97">
        <f>+Pharmacy!A92</f>
        <v>202</v>
      </c>
      <c r="C97" t="str">
        <f>+Pharmacy!B92</f>
        <v>REGIONAL HOSP. FOR RESP. &amp; COMPLEX CARE</v>
      </c>
      <c r="D97" s="6">
        <f>ROUND(+Pharmacy!H92,0)</f>
        <v>0</v>
      </c>
      <c r="E97" s="6">
        <f>ROUND(+Pharmacy!V92,0)</f>
        <v>776</v>
      </c>
      <c r="F97" s="7">
        <f t="shared" si="3"/>
      </c>
      <c r="G97" s="6">
        <f>ROUND(+Pharmacy!H194,0)</f>
        <v>25</v>
      </c>
      <c r="H97" s="6">
        <f>ROUND(+Pharmacy!V194,0)</f>
        <v>897</v>
      </c>
      <c r="I97" s="7">
        <f t="shared" si="4"/>
        <v>0.03</v>
      </c>
      <c r="J97" s="7"/>
      <c r="K97" s="8">
        <f t="shared" si="5"/>
      </c>
    </row>
    <row r="98" spans="2:11" ht="12">
      <c r="B98">
        <f>+Pharmacy!A93</f>
        <v>204</v>
      </c>
      <c r="C98" t="str">
        <f>+Pharmacy!B93</f>
        <v>SEATTLE CANCER CARE ALLIANCE</v>
      </c>
      <c r="D98" s="6">
        <f>ROUND(+Pharmacy!H93,0)</f>
        <v>192834</v>
      </c>
      <c r="E98" s="6">
        <f>ROUND(+Pharmacy!V93,0)</f>
        <v>12695</v>
      </c>
      <c r="F98" s="7">
        <f t="shared" si="3"/>
        <v>15.19</v>
      </c>
      <c r="G98" s="6">
        <f>ROUND(+Pharmacy!H195,0)</f>
        <v>220150</v>
      </c>
      <c r="H98" s="6">
        <f>ROUND(+Pharmacy!V195,0)</f>
        <v>12672</v>
      </c>
      <c r="I98" s="7">
        <f t="shared" si="4"/>
        <v>17.37</v>
      </c>
      <c r="J98" s="7"/>
      <c r="K98" s="8">
        <f t="shared" si="5"/>
        <v>0.1435</v>
      </c>
    </row>
    <row r="99" spans="2:11" ht="12">
      <c r="B99">
        <f>+Pharmacy!A94</f>
        <v>205</v>
      </c>
      <c r="C99" t="str">
        <f>+Pharmacy!B94</f>
        <v>WENATCHEE VALLEY MEDICAL CENTER</v>
      </c>
      <c r="D99" s="6">
        <f>ROUND(+Pharmacy!H94,0)</f>
        <v>82049</v>
      </c>
      <c r="E99" s="6">
        <f>ROUND(+Pharmacy!V94,0)</f>
        <v>7232</v>
      </c>
      <c r="F99" s="7">
        <f t="shared" si="3"/>
        <v>11.35</v>
      </c>
      <c r="G99" s="6">
        <f>ROUND(+Pharmacy!H196,0)</f>
        <v>161983</v>
      </c>
      <c r="H99" s="6">
        <f>ROUND(+Pharmacy!V196,0)</f>
        <v>9260</v>
      </c>
      <c r="I99" s="7">
        <f t="shared" si="4"/>
        <v>17.49</v>
      </c>
      <c r="J99" s="7"/>
      <c r="K99" s="8">
        <f t="shared" si="5"/>
        <v>0.541</v>
      </c>
    </row>
    <row r="100" spans="2:11" ht="12">
      <c r="B100">
        <f>+Pharmacy!A95</f>
        <v>206</v>
      </c>
      <c r="C100" t="str">
        <f>+Pharmacy!B95</f>
        <v>UNITED GENERAL HOSPITAL</v>
      </c>
      <c r="D100" s="6">
        <f>ROUND(+Pharmacy!H95,0)</f>
        <v>159003</v>
      </c>
      <c r="E100" s="6">
        <f>ROUND(+Pharmacy!V95,0)</f>
        <v>4763</v>
      </c>
      <c r="F100" s="7">
        <f t="shared" si="3"/>
        <v>33.38</v>
      </c>
      <c r="G100" s="6">
        <f>ROUND(+Pharmacy!H197,0)</f>
        <v>177655</v>
      </c>
      <c r="H100" s="6">
        <f>ROUND(+Pharmacy!V197,0)</f>
        <v>5095</v>
      </c>
      <c r="I100" s="7">
        <f t="shared" si="4"/>
        <v>34.87</v>
      </c>
      <c r="J100" s="7"/>
      <c r="K100" s="8">
        <f t="shared" si="5"/>
        <v>0.0446</v>
      </c>
    </row>
    <row r="101" spans="2:11" ht="12">
      <c r="B101">
        <f>+Pharmacy!A96</f>
        <v>207</v>
      </c>
      <c r="C101" t="str">
        <f>+Pharmacy!B96</f>
        <v>SKAGIT VALLEY HOSPITAL</v>
      </c>
      <c r="D101" s="6">
        <f>ROUND(+Pharmacy!H96,0)</f>
        <v>506276</v>
      </c>
      <c r="E101" s="6">
        <f>ROUND(+Pharmacy!V96,0)</f>
        <v>16033</v>
      </c>
      <c r="F101" s="7">
        <f t="shared" si="3"/>
        <v>31.58</v>
      </c>
      <c r="G101" s="6">
        <f>ROUND(+Pharmacy!H198,0)</f>
        <v>516662</v>
      </c>
      <c r="H101" s="6">
        <f>ROUND(+Pharmacy!V198,0)</f>
        <v>15909</v>
      </c>
      <c r="I101" s="7">
        <f t="shared" si="4"/>
        <v>32.48</v>
      </c>
      <c r="J101" s="7"/>
      <c r="K101" s="8">
        <f t="shared" si="5"/>
        <v>0.0285</v>
      </c>
    </row>
    <row r="102" spans="2:11" ht="12">
      <c r="B102">
        <f>+Pharmacy!A97</f>
        <v>208</v>
      </c>
      <c r="C102" t="str">
        <f>+Pharmacy!B97</f>
        <v>LEGACY SALMON CREEK HOSPITAL</v>
      </c>
      <c r="D102" s="6">
        <f>ROUND(+Pharmacy!H97,0)</f>
        <v>416102</v>
      </c>
      <c r="E102" s="6">
        <f>ROUND(+Pharmacy!V97,0)</f>
        <v>13830</v>
      </c>
      <c r="F102" s="7">
        <f t="shared" si="3"/>
        <v>30.09</v>
      </c>
      <c r="G102" s="6">
        <f>ROUND(+Pharmacy!H199,0)</f>
        <v>446782</v>
      </c>
      <c r="H102" s="6">
        <f>ROUND(+Pharmacy!V199,0)</f>
        <v>15387</v>
      </c>
      <c r="I102" s="7">
        <f t="shared" si="4"/>
        <v>29.04</v>
      </c>
      <c r="J102" s="7"/>
      <c r="K102" s="8">
        <f t="shared" si="5"/>
        <v>-0.0349</v>
      </c>
    </row>
    <row r="103" spans="2:11" ht="12">
      <c r="B103">
        <f>+Pharmacy!A98</f>
        <v>209</v>
      </c>
      <c r="C103" t="str">
        <f>+Pharmacy!B98</f>
        <v>SAINT ANTHONY HOSPITAL</v>
      </c>
      <c r="D103" s="6">
        <f>ROUND(+Pharmacy!H98,0)</f>
        <v>0</v>
      </c>
      <c r="E103" s="6">
        <f>ROUND(+Pharmacy!V98,0)</f>
        <v>0</v>
      </c>
      <c r="F103" s="7">
        <f t="shared" si="3"/>
      </c>
      <c r="G103" s="6">
        <f>ROUND(+Pharmacy!H200,0)</f>
        <v>101568</v>
      </c>
      <c r="H103" s="6">
        <f>ROUND(+Pharmacy!V200,0)</f>
        <v>1638</v>
      </c>
      <c r="I103" s="7">
        <f t="shared" si="4"/>
        <v>62.01</v>
      </c>
      <c r="J103" s="7"/>
      <c r="K103" s="8">
        <f t="shared" si="5"/>
      </c>
    </row>
    <row r="104" spans="2:11" ht="12">
      <c r="B104">
        <f>+Pharmacy!A99</f>
        <v>904</v>
      </c>
      <c r="C104" t="str">
        <f>+Pharmacy!B99</f>
        <v>BHC FAIRFAX HOSPITAL</v>
      </c>
      <c r="D104" s="6">
        <f>ROUND(+Pharmacy!H99,0)</f>
        <v>10829</v>
      </c>
      <c r="E104" s="6">
        <f>ROUND(+Pharmacy!V99,0)</f>
        <v>2105</v>
      </c>
      <c r="F104" s="7">
        <f t="shared" si="3"/>
        <v>5.14</v>
      </c>
      <c r="G104" s="6">
        <f>ROUND(+Pharmacy!H201,0)</f>
        <v>12123</v>
      </c>
      <c r="H104" s="6">
        <f>ROUND(+Pharmacy!V201,0)</f>
        <v>2056</v>
      </c>
      <c r="I104" s="7">
        <f t="shared" si="4"/>
        <v>5.9</v>
      </c>
      <c r="J104" s="7"/>
      <c r="K104" s="8">
        <f t="shared" si="5"/>
        <v>0.1479</v>
      </c>
    </row>
    <row r="105" spans="2:11" ht="12">
      <c r="B105">
        <f>+Pharmacy!A100</f>
        <v>915</v>
      </c>
      <c r="C105" t="str">
        <f>+Pharmacy!B100</f>
        <v>LOURDES COUNSELING CENTER</v>
      </c>
      <c r="D105" s="6">
        <f>ROUND(+Pharmacy!H100,0)</f>
        <v>0</v>
      </c>
      <c r="E105" s="6">
        <f>ROUND(+Pharmacy!V100,0)</f>
        <v>981</v>
      </c>
      <c r="F105" s="7">
        <f t="shared" si="3"/>
      </c>
      <c r="G105" s="6">
        <f>ROUND(+Pharmacy!H202,0)</f>
        <v>0</v>
      </c>
      <c r="H105" s="6">
        <f>ROUND(+Pharmacy!V202,0)</f>
        <v>926</v>
      </c>
      <c r="I105" s="7">
        <f t="shared" si="4"/>
      </c>
      <c r="J105" s="7"/>
      <c r="K105" s="8">
        <f t="shared" si="5"/>
      </c>
    </row>
    <row r="106" spans="2:11" ht="12">
      <c r="B106">
        <f>+Pharmacy!A101</f>
        <v>919</v>
      </c>
      <c r="C106" t="str">
        <f>+Pharmacy!B101</f>
        <v>NAVOS</v>
      </c>
      <c r="D106" s="6">
        <f>ROUND(+Pharmacy!H101,0)</f>
        <v>0</v>
      </c>
      <c r="E106" s="6">
        <f>ROUND(+Pharmacy!V101,0)</f>
        <v>567</v>
      </c>
      <c r="F106" s="7">
        <f t="shared" si="3"/>
      </c>
      <c r="G106" s="6">
        <f>ROUND(+Pharmacy!H203,0)</f>
        <v>1430</v>
      </c>
      <c r="H106" s="6">
        <f>ROUND(+Pharmacy!V203,0)</f>
        <v>547</v>
      </c>
      <c r="I106" s="7">
        <f t="shared" si="4"/>
        <v>2.61</v>
      </c>
      <c r="J106" s="7"/>
      <c r="K106" s="8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1" sqref="B11:K106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9.875" style="0" bestFit="1" customWidth="1"/>
    <col min="5" max="6" width="6.875" style="0" bestFit="1" customWidth="1"/>
    <col min="7" max="7" width="9.875" style="0" bestFit="1" customWidth="1"/>
    <col min="8" max="9" width="6.875" style="0" bestFit="1" customWidth="1"/>
    <col min="10" max="10" width="2.625" style="0" customWidth="1"/>
    <col min="11" max="11" width="8.125" style="0" bestFit="1" customWidth="1"/>
  </cols>
  <sheetData>
    <row r="1" spans="1:10" ht="12">
      <c r="A1" s="3" t="s">
        <v>15</v>
      </c>
      <c r="B1" s="4"/>
      <c r="C1" s="4"/>
      <c r="D1" s="4"/>
      <c r="E1" s="4"/>
      <c r="F1" s="4"/>
      <c r="G1" s="4"/>
      <c r="H1" s="4"/>
      <c r="I1" s="4"/>
      <c r="J1" s="4"/>
    </row>
    <row r="2" spans="1:11" ht="1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42</v>
      </c>
    </row>
    <row r="3" spans="1:11" ht="12">
      <c r="A3" s="4"/>
      <c r="B3" s="4"/>
      <c r="C3" s="4"/>
      <c r="D3" s="4"/>
      <c r="E3" s="4"/>
      <c r="F3" s="3"/>
      <c r="G3" s="4"/>
      <c r="H3" s="4"/>
      <c r="I3" s="4"/>
      <c r="J3" s="4"/>
      <c r="K3">
        <v>288</v>
      </c>
    </row>
    <row r="4" spans="1:10" ht="12">
      <c r="A4" s="3" t="s">
        <v>43</v>
      </c>
      <c r="B4" s="4"/>
      <c r="C4" s="4"/>
      <c r="D4" s="5"/>
      <c r="E4" s="4"/>
      <c r="F4" s="4"/>
      <c r="G4" s="4"/>
      <c r="H4" s="4"/>
      <c r="I4" s="4"/>
      <c r="J4" s="4"/>
    </row>
    <row r="5" spans="1:10" ht="12">
      <c r="A5" s="3" t="s">
        <v>16</v>
      </c>
      <c r="B5" s="4"/>
      <c r="C5" s="4"/>
      <c r="D5" s="4"/>
      <c r="E5" s="4"/>
      <c r="F5" s="4"/>
      <c r="G5" s="4"/>
      <c r="H5" s="4"/>
      <c r="I5" s="4"/>
      <c r="J5" s="4"/>
    </row>
    <row r="7" spans="5:9" ht="12">
      <c r="E7" s="21">
        <f>ROUND(+Pharmacy!D5,0)</f>
        <v>2008</v>
      </c>
      <c r="F7" s="2">
        <f>+E7</f>
        <v>2008</v>
      </c>
      <c r="G7" s="2"/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D8" s="1" t="s">
        <v>17</v>
      </c>
      <c r="F8" s="1" t="s">
        <v>2</v>
      </c>
      <c r="G8" s="1" t="s">
        <v>17</v>
      </c>
      <c r="I8" s="1" t="s">
        <v>2</v>
      </c>
      <c r="J8" s="1"/>
      <c r="K8" s="2" t="s">
        <v>72</v>
      </c>
    </row>
    <row r="9" spans="1:11" ht="12">
      <c r="A9" s="2"/>
      <c r="B9" s="2" t="s">
        <v>40</v>
      </c>
      <c r="C9" s="2" t="s">
        <v>41</v>
      </c>
      <c r="D9" s="1" t="s">
        <v>18</v>
      </c>
      <c r="E9" s="1" t="s">
        <v>4</v>
      </c>
      <c r="F9" s="1" t="s">
        <v>4</v>
      </c>
      <c r="G9" s="1" t="s">
        <v>18</v>
      </c>
      <c r="H9" s="1" t="s">
        <v>4</v>
      </c>
      <c r="I9" s="1" t="s">
        <v>4</v>
      </c>
      <c r="J9" s="1"/>
      <c r="K9" s="2" t="s">
        <v>73</v>
      </c>
    </row>
    <row r="10" spans="2:11" ht="12">
      <c r="B10">
        <f>+Pharmacy!A5</f>
        <v>1</v>
      </c>
      <c r="C10" t="str">
        <f>+Pharmacy!B5</f>
        <v>SWEDISH HEALTH SERVICES</v>
      </c>
      <c r="D10" s="6">
        <f>ROUND(+Pharmacy!I5,0)</f>
        <v>10408</v>
      </c>
      <c r="E10" s="6">
        <f>ROUND(+Pharmacy!V5,0)</f>
        <v>64206</v>
      </c>
      <c r="F10" s="7">
        <f>IF(D10=0,"",IF(E10=0,"",ROUND(D10/E10,2)))</f>
        <v>0.16</v>
      </c>
      <c r="G10" s="6">
        <f>ROUND(+Pharmacy!I107,0)</f>
        <v>142415</v>
      </c>
      <c r="H10" s="6">
        <f>ROUND(+Pharmacy!V107,0)</f>
        <v>65434</v>
      </c>
      <c r="I10" s="7">
        <f>IF(G10=0,"",IF(H10=0,"",ROUND(G10/H10,2)))</f>
        <v>2.18</v>
      </c>
      <c r="J10" s="7"/>
      <c r="K10" s="8">
        <f>IF(D10=0,"",IF(E10=0,"",IF(G10=0,"",IF(H10=0,"",ROUND(I10/F10-1,4)))))</f>
        <v>12.625</v>
      </c>
    </row>
    <row r="11" spans="2:11" ht="12">
      <c r="B11">
        <f>+Pharmacy!A6</f>
        <v>3</v>
      </c>
      <c r="C11" t="str">
        <f>+Pharmacy!B6</f>
        <v>SWEDISH MEDICAL CENTER CHERRY HILL</v>
      </c>
      <c r="D11" s="6">
        <f>ROUND(+Pharmacy!I6,0)</f>
        <v>3473</v>
      </c>
      <c r="E11" s="6">
        <f>ROUND(+Pharmacy!V6,0)</f>
        <v>25431</v>
      </c>
      <c r="F11" s="7">
        <f aca="true" t="shared" si="0" ref="F11:F74">IF(D11=0,"",IF(E11=0,"",ROUND(D11/E11,2)))</f>
        <v>0.14</v>
      </c>
      <c r="G11" s="6">
        <f>ROUND(+Pharmacy!I108,0)</f>
        <v>0</v>
      </c>
      <c r="H11" s="6">
        <f>ROUND(+Pharmacy!V108,0)</f>
        <v>27098</v>
      </c>
      <c r="I11" s="7">
        <f aca="true" t="shared" si="1" ref="I11:I74">IF(G11=0,"",IF(H11=0,"",ROUND(G11/H11,2)))</f>
      </c>
      <c r="J11" s="7"/>
      <c r="K11" s="8">
        <f aca="true" t="shared" si="2" ref="K11:K74">IF(D11=0,"",IF(E11=0,"",IF(G11=0,"",IF(H11=0,"",ROUND(I11/F11-1,4)))))</f>
      </c>
    </row>
    <row r="12" spans="2:11" ht="12">
      <c r="B12">
        <f>+Pharmacy!A7</f>
        <v>8</v>
      </c>
      <c r="C12" t="str">
        <f>+Pharmacy!B7</f>
        <v>KLICKITAT VALLEY HOSPITAL</v>
      </c>
      <c r="D12" s="6">
        <f>ROUND(+Pharmacy!I7,0)</f>
        <v>0</v>
      </c>
      <c r="E12" s="6">
        <f>ROUND(+Pharmacy!V7,0)</f>
        <v>1629</v>
      </c>
      <c r="F12" s="7">
        <f t="shared" si="0"/>
      </c>
      <c r="G12" s="6">
        <f>ROUND(+Pharmacy!I109,0)</f>
        <v>0</v>
      </c>
      <c r="H12" s="6">
        <f>ROUND(+Pharmacy!V109,0)</f>
        <v>1645</v>
      </c>
      <c r="I12" s="7">
        <f t="shared" si="1"/>
      </c>
      <c r="J12" s="7"/>
      <c r="K12" s="8">
        <f t="shared" si="2"/>
      </c>
    </row>
    <row r="13" spans="2:11" ht="12">
      <c r="B13">
        <f>+Pharmacy!A8</f>
        <v>10</v>
      </c>
      <c r="C13" t="str">
        <f>+Pharmacy!B8</f>
        <v>VIRGINIA MASON MEDICAL CENTER</v>
      </c>
      <c r="D13" s="6">
        <f>ROUND(+Pharmacy!I8,0)</f>
        <v>49481</v>
      </c>
      <c r="E13" s="6">
        <f>ROUND(+Pharmacy!V8,0)</f>
        <v>76904</v>
      </c>
      <c r="F13" s="7">
        <f t="shared" si="0"/>
        <v>0.64</v>
      </c>
      <c r="G13" s="6">
        <f>ROUND(+Pharmacy!I110,0)</f>
        <v>37642</v>
      </c>
      <c r="H13" s="6">
        <f>ROUND(+Pharmacy!V110,0)</f>
        <v>79237</v>
      </c>
      <c r="I13" s="7">
        <f t="shared" si="1"/>
        <v>0.48</v>
      </c>
      <c r="J13" s="7"/>
      <c r="K13" s="8">
        <f t="shared" si="2"/>
        <v>-0.25</v>
      </c>
    </row>
    <row r="14" spans="2:11" ht="12">
      <c r="B14">
        <f>+Pharmacy!A9</f>
        <v>14</v>
      </c>
      <c r="C14" t="str">
        <f>+Pharmacy!B9</f>
        <v>SEATTLE CHILDRENS HOSPITAL</v>
      </c>
      <c r="D14" s="6">
        <f>ROUND(+Pharmacy!I9,0)</f>
        <v>0</v>
      </c>
      <c r="E14" s="6">
        <f>ROUND(+Pharmacy!V9,0)</f>
        <v>26512</v>
      </c>
      <c r="F14" s="7">
        <f t="shared" si="0"/>
      </c>
      <c r="G14" s="6">
        <f>ROUND(+Pharmacy!I111,0)</f>
        <v>0</v>
      </c>
      <c r="H14" s="6">
        <f>ROUND(+Pharmacy!V111,0)</f>
        <v>28361</v>
      </c>
      <c r="I14" s="7">
        <f t="shared" si="1"/>
      </c>
      <c r="J14" s="7"/>
      <c r="K14" s="8">
        <f t="shared" si="2"/>
      </c>
    </row>
    <row r="15" spans="2:11" ht="12">
      <c r="B15">
        <f>+Pharmacy!A10</f>
        <v>20</v>
      </c>
      <c r="C15" t="str">
        <f>+Pharmacy!B10</f>
        <v>GROUP HEALTH CENTRAL</v>
      </c>
      <c r="D15" s="6">
        <f>ROUND(+Pharmacy!I10,0)</f>
        <v>0</v>
      </c>
      <c r="E15" s="6">
        <f>ROUND(+Pharmacy!V10,0)</f>
        <v>1208</v>
      </c>
      <c r="F15" s="7">
        <f t="shared" si="0"/>
      </c>
      <c r="G15" s="6">
        <f>ROUND(+Pharmacy!I112,0)</f>
        <v>0</v>
      </c>
      <c r="H15" s="6">
        <f>ROUND(+Pharmacy!V112,0)</f>
        <v>1122</v>
      </c>
      <c r="I15" s="7">
        <f t="shared" si="1"/>
      </c>
      <c r="J15" s="7"/>
      <c r="K15" s="8">
        <f t="shared" si="2"/>
      </c>
    </row>
    <row r="16" spans="2:11" ht="12">
      <c r="B16">
        <f>+Pharmacy!A11</f>
        <v>21</v>
      </c>
      <c r="C16" t="str">
        <f>+Pharmacy!B11</f>
        <v>NEWPORT COMMUNITY HOSPITAL</v>
      </c>
      <c r="D16" s="6">
        <f>ROUND(+Pharmacy!I11,0)</f>
        <v>10800</v>
      </c>
      <c r="E16" s="6">
        <f>ROUND(+Pharmacy!V11,0)</f>
        <v>2926</v>
      </c>
      <c r="F16" s="7">
        <f t="shared" si="0"/>
        <v>3.69</v>
      </c>
      <c r="G16" s="6">
        <f>ROUND(+Pharmacy!I113,0)</f>
        <v>79855</v>
      </c>
      <c r="H16" s="6">
        <f>ROUND(+Pharmacy!V113,0)</f>
        <v>2664</v>
      </c>
      <c r="I16" s="7">
        <f t="shared" si="1"/>
        <v>29.98</v>
      </c>
      <c r="J16" s="7"/>
      <c r="K16" s="8">
        <f t="shared" si="2"/>
        <v>7.1247</v>
      </c>
    </row>
    <row r="17" spans="2:11" ht="12">
      <c r="B17">
        <f>+Pharmacy!A12</f>
        <v>22</v>
      </c>
      <c r="C17" t="str">
        <f>+Pharmacy!B12</f>
        <v>LOURDES MEDICAL CENTER</v>
      </c>
      <c r="D17" s="6">
        <f>ROUND(+Pharmacy!I12,0)</f>
        <v>46997</v>
      </c>
      <c r="E17" s="6">
        <f>ROUND(+Pharmacy!V12,0)</f>
        <v>4975</v>
      </c>
      <c r="F17" s="7">
        <f t="shared" si="0"/>
        <v>9.45</v>
      </c>
      <c r="G17" s="6">
        <f>ROUND(+Pharmacy!I114,0)</f>
        <v>1172</v>
      </c>
      <c r="H17" s="6">
        <f>ROUND(+Pharmacy!V114,0)</f>
        <v>4807</v>
      </c>
      <c r="I17" s="7">
        <f t="shared" si="1"/>
        <v>0.24</v>
      </c>
      <c r="J17" s="7"/>
      <c r="K17" s="8">
        <f t="shared" si="2"/>
        <v>-0.9746</v>
      </c>
    </row>
    <row r="18" spans="2:11" ht="12">
      <c r="B18">
        <f>+Pharmacy!A13</f>
        <v>23</v>
      </c>
      <c r="C18" t="str">
        <f>+Pharmacy!B13</f>
        <v>OKANOGAN-DOUGLAS DISTRICT HOSPITAL</v>
      </c>
      <c r="D18" s="6">
        <f>ROUND(+Pharmacy!I13,0)</f>
        <v>0</v>
      </c>
      <c r="E18" s="6">
        <f>ROUND(+Pharmacy!V13,0)</f>
        <v>1506</v>
      </c>
      <c r="F18" s="7">
        <f t="shared" si="0"/>
      </c>
      <c r="G18" s="6">
        <f>ROUND(+Pharmacy!I115,0)</f>
        <v>52393</v>
      </c>
      <c r="H18" s="6">
        <f>ROUND(+Pharmacy!V115,0)</f>
        <v>1454</v>
      </c>
      <c r="I18" s="7">
        <f t="shared" si="1"/>
        <v>36.03</v>
      </c>
      <c r="J18" s="7"/>
      <c r="K18" s="8">
        <f t="shared" si="2"/>
      </c>
    </row>
    <row r="19" spans="2:11" ht="12">
      <c r="B19">
        <f>+Pharmacy!A14</f>
        <v>26</v>
      </c>
      <c r="C19" t="str">
        <f>+Pharmacy!B14</f>
        <v>PEACEHEALTH SAINT JOHN MEDICAL CENTER</v>
      </c>
      <c r="D19" s="6">
        <f>ROUND(+Pharmacy!I14,0)</f>
        <v>0</v>
      </c>
      <c r="E19" s="6">
        <f>ROUND(+Pharmacy!V14,0)</f>
        <v>23290</v>
      </c>
      <c r="F19" s="7">
        <f t="shared" si="0"/>
      </c>
      <c r="G19" s="6">
        <f>ROUND(+Pharmacy!I116,0)</f>
        <v>0</v>
      </c>
      <c r="H19" s="6">
        <f>ROUND(+Pharmacy!V116,0)</f>
        <v>24570</v>
      </c>
      <c r="I19" s="7">
        <f t="shared" si="1"/>
      </c>
      <c r="J19" s="7"/>
      <c r="K19" s="8">
        <f t="shared" si="2"/>
      </c>
    </row>
    <row r="20" spans="2:11" ht="12">
      <c r="B20">
        <f>+Pharmacy!A15</f>
        <v>29</v>
      </c>
      <c r="C20" t="str">
        <f>+Pharmacy!B15</f>
        <v>HARBORVIEW MEDICAL CENTER</v>
      </c>
      <c r="D20" s="6">
        <f>ROUND(+Pharmacy!I15,0)</f>
        <v>0</v>
      </c>
      <c r="E20" s="6">
        <f>ROUND(+Pharmacy!V15,0)</f>
        <v>43532</v>
      </c>
      <c r="F20" s="7">
        <f t="shared" si="0"/>
      </c>
      <c r="G20" s="6">
        <f>ROUND(+Pharmacy!I117,0)</f>
        <v>0</v>
      </c>
      <c r="H20" s="6">
        <f>ROUND(+Pharmacy!V117,0)</f>
        <v>43020</v>
      </c>
      <c r="I20" s="7">
        <f t="shared" si="1"/>
      </c>
      <c r="J20" s="7"/>
      <c r="K20" s="8">
        <f t="shared" si="2"/>
      </c>
    </row>
    <row r="21" spans="2:11" ht="12">
      <c r="B21">
        <f>+Pharmacy!A16</f>
        <v>32</v>
      </c>
      <c r="C21" t="str">
        <f>+Pharmacy!B16</f>
        <v>SAINT JOSEPH MEDICAL CENTER</v>
      </c>
      <c r="D21" s="6">
        <f>ROUND(+Pharmacy!I16,0)</f>
        <v>122308</v>
      </c>
      <c r="E21" s="6">
        <f>ROUND(+Pharmacy!V16,0)</f>
        <v>46717</v>
      </c>
      <c r="F21" s="7">
        <f t="shared" si="0"/>
        <v>2.62</v>
      </c>
      <c r="G21" s="6">
        <f>ROUND(+Pharmacy!I118,0)</f>
        <v>48966</v>
      </c>
      <c r="H21" s="6">
        <f>ROUND(+Pharmacy!V118,0)</f>
        <v>43072</v>
      </c>
      <c r="I21" s="7">
        <f t="shared" si="1"/>
        <v>1.14</v>
      </c>
      <c r="J21" s="7"/>
      <c r="K21" s="8">
        <f t="shared" si="2"/>
        <v>-0.5649</v>
      </c>
    </row>
    <row r="22" spans="2:11" ht="12">
      <c r="B22">
        <f>+Pharmacy!A17</f>
        <v>35</v>
      </c>
      <c r="C22" t="str">
        <f>+Pharmacy!B17</f>
        <v>ENUMCLAW REGIONAL HOSPITAL</v>
      </c>
      <c r="D22" s="6">
        <f>ROUND(+Pharmacy!I17,0)</f>
        <v>0</v>
      </c>
      <c r="E22" s="6">
        <f>ROUND(+Pharmacy!V17,0)</f>
        <v>3584</v>
      </c>
      <c r="F22" s="7">
        <f t="shared" si="0"/>
      </c>
      <c r="G22" s="6">
        <f>ROUND(+Pharmacy!I119,0)</f>
        <v>0</v>
      </c>
      <c r="H22" s="6">
        <f>ROUND(+Pharmacy!V119,0)</f>
        <v>3826</v>
      </c>
      <c r="I22" s="7">
        <f t="shared" si="1"/>
      </c>
      <c r="J22" s="7"/>
      <c r="K22" s="8">
        <f t="shared" si="2"/>
      </c>
    </row>
    <row r="23" spans="2:11" ht="12">
      <c r="B23">
        <f>+Pharmacy!A18</f>
        <v>37</v>
      </c>
      <c r="C23" t="str">
        <f>+Pharmacy!B18</f>
        <v>DEACONESS MEDICAL CENTER</v>
      </c>
      <c r="D23" s="6">
        <f>ROUND(+Pharmacy!I18,0)</f>
        <v>27042</v>
      </c>
      <c r="E23" s="6">
        <f>ROUND(+Pharmacy!V18,0)</f>
        <v>18891</v>
      </c>
      <c r="F23" s="7">
        <f t="shared" si="0"/>
        <v>1.43</v>
      </c>
      <c r="G23" s="6">
        <f>ROUND(+Pharmacy!I120,0)</f>
        <v>0</v>
      </c>
      <c r="H23" s="6">
        <f>ROUND(+Pharmacy!V120,0)</f>
        <v>24058</v>
      </c>
      <c r="I23" s="7">
        <f t="shared" si="1"/>
      </c>
      <c r="J23" s="7"/>
      <c r="K23" s="8">
        <f t="shared" si="2"/>
      </c>
    </row>
    <row r="24" spans="2:11" ht="12">
      <c r="B24">
        <f>+Pharmacy!A19</f>
        <v>38</v>
      </c>
      <c r="C24" t="str">
        <f>+Pharmacy!B19</f>
        <v>OLYMPIC MEDICAL CENTER</v>
      </c>
      <c r="D24" s="6">
        <f>ROUND(+Pharmacy!I19,0)</f>
        <v>0</v>
      </c>
      <c r="E24" s="6">
        <f>ROUND(+Pharmacy!V19,0)</f>
        <v>13147</v>
      </c>
      <c r="F24" s="7">
        <f t="shared" si="0"/>
      </c>
      <c r="G24" s="6">
        <f>ROUND(+Pharmacy!I121,0)</f>
        <v>114</v>
      </c>
      <c r="H24" s="6">
        <f>ROUND(+Pharmacy!V121,0)</f>
        <v>13521</v>
      </c>
      <c r="I24" s="7">
        <f t="shared" si="1"/>
        <v>0.01</v>
      </c>
      <c r="J24" s="7"/>
      <c r="K24" s="8">
        <f t="shared" si="2"/>
      </c>
    </row>
    <row r="25" spans="2:11" ht="12">
      <c r="B25">
        <f>+Pharmacy!A20</f>
        <v>39</v>
      </c>
      <c r="C25" t="str">
        <f>+Pharmacy!B20</f>
        <v>KENNEWICK GENERAL HOSPITAL</v>
      </c>
      <c r="D25" s="6">
        <f>ROUND(+Pharmacy!I20,0)</f>
        <v>22075</v>
      </c>
      <c r="E25" s="6">
        <f>ROUND(+Pharmacy!V20,0)</f>
        <v>11240</v>
      </c>
      <c r="F25" s="7">
        <f t="shared" si="0"/>
        <v>1.96</v>
      </c>
      <c r="G25" s="6">
        <f>ROUND(+Pharmacy!I122,0)</f>
        <v>143989</v>
      </c>
      <c r="H25" s="6">
        <f>ROUND(+Pharmacy!V122,0)</f>
        <v>11618</v>
      </c>
      <c r="I25" s="7">
        <f t="shared" si="1"/>
        <v>12.39</v>
      </c>
      <c r="J25" s="7"/>
      <c r="K25" s="8">
        <f t="shared" si="2"/>
        <v>5.3214</v>
      </c>
    </row>
    <row r="26" spans="2:11" ht="12">
      <c r="B26">
        <f>+Pharmacy!A21</f>
        <v>43</v>
      </c>
      <c r="C26" t="str">
        <f>+Pharmacy!B21</f>
        <v>WALLA WALLA GENERAL HOSPITAL</v>
      </c>
      <c r="D26" s="6">
        <f>ROUND(+Pharmacy!I21,0)</f>
        <v>39536</v>
      </c>
      <c r="E26" s="6">
        <f>ROUND(+Pharmacy!V21,0)</f>
        <v>3984</v>
      </c>
      <c r="F26" s="7">
        <f t="shared" si="0"/>
        <v>9.92</v>
      </c>
      <c r="G26" s="6">
        <f>ROUND(+Pharmacy!I123,0)</f>
        <v>113114</v>
      </c>
      <c r="H26" s="6">
        <f>ROUND(+Pharmacy!V123,0)</f>
        <v>4221</v>
      </c>
      <c r="I26" s="7">
        <f t="shared" si="1"/>
        <v>26.8</v>
      </c>
      <c r="J26" s="7"/>
      <c r="K26" s="8">
        <f t="shared" si="2"/>
        <v>1.7016</v>
      </c>
    </row>
    <row r="27" spans="2:11" ht="12">
      <c r="B27">
        <f>+Pharmacy!A22</f>
        <v>45</v>
      </c>
      <c r="C27" t="str">
        <f>+Pharmacy!B22</f>
        <v>COLUMBIA BASIN HOSPITAL</v>
      </c>
      <c r="D27" s="6">
        <f>ROUND(+Pharmacy!I22,0)</f>
        <v>2640</v>
      </c>
      <c r="E27" s="6">
        <f>ROUND(+Pharmacy!V22,0)</f>
        <v>1214</v>
      </c>
      <c r="F27" s="7">
        <f t="shared" si="0"/>
        <v>2.17</v>
      </c>
      <c r="G27" s="6">
        <f>ROUND(+Pharmacy!I124,0)</f>
        <v>29446</v>
      </c>
      <c r="H27" s="6">
        <f>ROUND(+Pharmacy!V124,0)</f>
        <v>1212</v>
      </c>
      <c r="I27" s="7">
        <f t="shared" si="1"/>
        <v>24.3</v>
      </c>
      <c r="J27" s="7"/>
      <c r="K27" s="8">
        <f t="shared" si="2"/>
        <v>10.1982</v>
      </c>
    </row>
    <row r="28" spans="2:11" ht="12">
      <c r="B28">
        <f>+Pharmacy!A23</f>
        <v>46</v>
      </c>
      <c r="C28" t="str">
        <f>+Pharmacy!B23</f>
        <v>PROSSER MEMORIAL HOSPITAL</v>
      </c>
      <c r="D28" s="6">
        <f>ROUND(+Pharmacy!I23,0)</f>
        <v>2255</v>
      </c>
      <c r="E28" s="6">
        <f>ROUND(+Pharmacy!V23,0)</f>
        <v>2419</v>
      </c>
      <c r="F28" s="7">
        <f t="shared" si="0"/>
        <v>0.93</v>
      </c>
      <c r="G28" s="6">
        <f>ROUND(+Pharmacy!I125,0)</f>
        <v>0</v>
      </c>
      <c r="H28" s="6">
        <f>ROUND(+Pharmacy!V125,0)</f>
        <v>1940</v>
      </c>
      <c r="I28" s="7">
        <f t="shared" si="1"/>
      </c>
      <c r="J28" s="7"/>
      <c r="K28" s="8">
        <f t="shared" si="2"/>
      </c>
    </row>
    <row r="29" spans="2:11" ht="12">
      <c r="B29">
        <f>+Pharmacy!A24</f>
        <v>50</v>
      </c>
      <c r="C29" t="str">
        <f>+Pharmacy!B24</f>
        <v>PROVIDENCE SAINT MARY MEDICAL CENTER</v>
      </c>
      <c r="D29" s="6">
        <f>ROUND(+Pharmacy!I24,0)</f>
        <v>0</v>
      </c>
      <c r="E29" s="6">
        <f>ROUND(+Pharmacy!V24,0)</f>
        <v>13790</v>
      </c>
      <c r="F29" s="7">
        <f t="shared" si="0"/>
      </c>
      <c r="G29" s="6">
        <f>ROUND(+Pharmacy!I126,0)</f>
        <v>0</v>
      </c>
      <c r="H29" s="6">
        <f>ROUND(+Pharmacy!V126,0)</f>
        <v>13198</v>
      </c>
      <c r="I29" s="7">
        <f t="shared" si="1"/>
      </c>
      <c r="J29" s="7"/>
      <c r="K29" s="8">
        <f t="shared" si="2"/>
      </c>
    </row>
    <row r="30" spans="2:11" ht="12">
      <c r="B30">
        <f>+Pharmacy!A25</f>
        <v>54</v>
      </c>
      <c r="C30" t="str">
        <f>+Pharmacy!B25</f>
        <v>FORKS COMMUNITY HOSPITAL</v>
      </c>
      <c r="D30" s="6">
        <f>ROUND(+Pharmacy!I25,0)</f>
        <v>150133</v>
      </c>
      <c r="E30" s="6">
        <f>ROUND(+Pharmacy!V25,0)</f>
        <v>2002</v>
      </c>
      <c r="F30" s="7">
        <f t="shared" si="0"/>
        <v>74.99</v>
      </c>
      <c r="G30" s="6">
        <f>ROUND(+Pharmacy!I127,0)</f>
        <v>11594</v>
      </c>
      <c r="H30" s="6">
        <f>ROUND(+Pharmacy!V127,0)</f>
        <v>1817</v>
      </c>
      <c r="I30" s="7">
        <f t="shared" si="1"/>
        <v>6.38</v>
      </c>
      <c r="J30" s="7"/>
      <c r="K30" s="8">
        <f t="shared" si="2"/>
        <v>-0.9149</v>
      </c>
    </row>
    <row r="31" spans="2:11" ht="12">
      <c r="B31">
        <f>+Pharmacy!A26</f>
        <v>56</v>
      </c>
      <c r="C31" t="str">
        <f>+Pharmacy!B26</f>
        <v>WILLAPA HARBOR HOSPITAL</v>
      </c>
      <c r="D31" s="6">
        <f>ROUND(+Pharmacy!I26,0)</f>
        <v>36182</v>
      </c>
      <c r="E31" s="6">
        <f>ROUND(+Pharmacy!V26,0)</f>
        <v>1630</v>
      </c>
      <c r="F31" s="7">
        <f t="shared" si="0"/>
        <v>22.2</v>
      </c>
      <c r="G31" s="6">
        <f>ROUND(+Pharmacy!I128,0)</f>
        <v>36182</v>
      </c>
      <c r="H31" s="6">
        <f>ROUND(+Pharmacy!V128,0)</f>
        <v>1521</v>
      </c>
      <c r="I31" s="7">
        <f t="shared" si="1"/>
        <v>23.79</v>
      </c>
      <c r="J31" s="7"/>
      <c r="K31" s="8">
        <f t="shared" si="2"/>
        <v>0.0716</v>
      </c>
    </row>
    <row r="32" spans="2:11" ht="12">
      <c r="B32">
        <f>+Pharmacy!A27</f>
        <v>58</v>
      </c>
      <c r="C32" t="str">
        <f>+Pharmacy!B27</f>
        <v>YAKIMA VALLEY MEMORIAL HOSPITAL</v>
      </c>
      <c r="D32" s="6">
        <f>ROUND(+Pharmacy!I27,0)</f>
        <v>0</v>
      </c>
      <c r="E32" s="6">
        <f>ROUND(+Pharmacy!V27,0)</f>
        <v>31658</v>
      </c>
      <c r="F32" s="7">
        <f t="shared" si="0"/>
      </c>
      <c r="G32" s="6">
        <f>ROUND(+Pharmacy!I129,0)</f>
        <v>0</v>
      </c>
      <c r="H32" s="6">
        <f>ROUND(+Pharmacy!V129,0)</f>
        <v>33827</v>
      </c>
      <c r="I32" s="7">
        <f t="shared" si="1"/>
      </c>
      <c r="J32" s="7"/>
      <c r="K32" s="8">
        <f t="shared" si="2"/>
      </c>
    </row>
    <row r="33" spans="2:11" ht="12">
      <c r="B33">
        <f>+Pharmacy!A28</f>
        <v>63</v>
      </c>
      <c r="C33" t="str">
        <f>+Pharmacy!B28</f>
        <v>GRAYS HARBOR COMMUNITY HOSPITAL</v>
      </c>
      <c r="D33" s="6">
        <f>ROUND(+Pharmacy!I28,0)</f>
        <v>0</v>
      </c>
      <c r="E33" s="6">
        <f>ROUND(+Pharmacy!V28,0)</f>
        <v>11731</v>
      </c>
      <c r="F33" s="7">
        <f t="shared" si="0"/>
      </c>
      <c r="G33" s="6">
        <f>ROUND(+Pharmacy!I130,0)</f>
        <v>0</v>
      </c>
      <c r="H33" s="6">
        <f>ROUND(+Pharmacy!V130,0)</f>
        <v>12132</v>
      </c>
      <c r="I33" s="7">
        <f t="shared" si="1"/>
      </c>
      <c r="J33" s="7"/>
      <c r="K33" s="8">
        <f t="shared" si="2"/>
      </c>
    </row>
    <row r="34" spans="2:11" ht="12">
      <c r="B34">
        <f>+Pharmacy!A29</f>
        <v>78</v>
      </c>
      <c r="C34" t="str">
        <f>+Pharmacy!B29</f>
        <v>SAMARITAN HOSPITAL</v>
      </c>
      <c r="D34" s="6">
        <f>ROUND(+Pharmacy!I29,0)</f>
        <v>0</v>
      </c>
      <c r="E34" s="6">
        <f>ROUND(+Pharmacy!V29,0)</f>
        <v>6208</v>
      </c>
      <c r="F34" s="7">
        <f t="shared" si="0"/>
      </c>
      <c r="G34" s="6">
        <f>ROUND(+Pharmacy!I131,0)</f>
        <v>0</v>
      </c>
      <c r="H34" s="6">
        <f>ROUND(+Pharmacy!V131,0)</f>
        <v>6490</v>
      </c>
      <c r="I34" s="7">
        <f t="shared" si="1"/>
      </c>
      <c r="J34" s="7"/>
      <c r="K34" s="8">
        <f t="shared" si="2"/>
      </c>
    </row>
    <row r="35" spans="2:11" ht="12">
      <c r="B35">
        <f>+Pharmacy!A30</f>
        <v>79</v>
      </c>
      <c r="C35" t="str">
        <f>+Pharmacy!B30</f>
        <v>OCEAN BEACH HOSPITAL</v>
      </c>
      <c r="D35" s="6">
        <f>ROUND(+Pharmacy!I30,0)</f>
        <v>0</v>
      </c>
      <c r="E35" s="6">
        <f>ROUND(+Pharmacy!V30,0)</f>
        <v>1836</v>
      </c>
      <c r="F35" s="7">
        <f t="shared" si="0"/>
      </c>
      <c r="G35" s="6">
        <f>ROUND(+Pharmacy!I132,0)</f>
        <v>0</v>
      </c>
      <c r="H35" s="6">
        <f>ROUND(+Pharmacy!V132,0)</f>
        <v>1549</v>
      </c>
      <c r="I35" s="7">
        <f t="shared" si="1"/>
      </c>
      <c r="J35" s="7"/>
      <c r="K35" s="8">
        <f t="shared" si="2"/>
      </c>
    </row>
    <row r="36" spans="2:11" ht="12">
      <c r="B36">
        <f>+Pharmacy!A31</f>
        <v>80</v>
      </c>
      <c r="C36" t="str">
        <f>+Pharmacy!B31</f>
        <v>ODESSA MEMORIAL HOSPITAL</v>
      </c>
      <c r="D36" s="6">
        <f>ROUND(+Pharmacy!I31,0)</f>
        <v>36080</v>
      </c>
      <c r="E36" s="6">
        <f>ROUND(+Pharmacy!V31,0)</f>
        <v>252</v>
      </c>
      <c r="F36" s="7">
        <f t="shared" si="0"/>
        <v>143.17</v>
      </c>
      <c r="G36" s="6">
        <f>ROUND(+Pharmacy!I133,0)</f>
        <v>31417</v>
      </c>
      <c r="H36" s="6">
        <f>ROUND(+Pharmacy!V133,0)</f>
        <v>237</v>
      </c>
      <c r="I36" s="7">
        <f t="shared" si="1"/>
        <v>132.56</v>
      </c>
      <c r="J36" s="7"/>
      <c r="K36" s="8">
        <f t="shared" si="2"/>
        <v>-0.0741</v>
      </c>
    </row>
    <row r="37" spans="2:11" ht="12">
      <c r="B37">
        <f>+Pharmacy!A32</f>
        <v>81</v>
      </c>
      <c r="C37" t="str">
        <f>+Pharmacy!B32</f>
        <v>GOOD SAMARITAN HOSPITAL</v>
      </c>
      <c r="D37" s="6">
        <f>ROUND(+Pharmacy!I32,0)</f>
        <v>0</v>
      </c>
      <c r="E37" s="6">
        <f>ROUND(+Pharmacy!V32,0)</f>
        <v>22063</v>
      </c>
      <c r="F37" s="7">
        <f t="shared" si="0"/>
      </c>
      <c r="G37" s="6">
        <f>ROUND(+Pharmacy!I134,0)</f>
        <v>3000</v>
      </c>
      <c r="H37" s="6">
        <f>ROUND(+Pharmacy!V134,0)</f>
        <v>21554</v>
      </c>
      <c r="I37" s="7">
        <f t="shared" si="1"/>
        <v>0.14</v>
      </c>
      <c r="J37" s="7"/>
      <c r="K37" s="8">
        <f t="shared" si="2"/>
      </c>
    </row>
    <row r="38" spans="2:11" ht="12">
      <c r="B38">
        <f>+Pharmacy!A33</f>
        <v>82</v>
      </c>
      <c r="C38" t="str">
        <f>+Pharmacy!B33</f>
        <v>GARFIELD COUNTY MEMORIAL HOSPITAL</v>
      </c>
      <c r="D38" s="6">
        <f>ROUND(+Pharmacy!I33,0)</f>
        <v>512</v>
      </c>
      <c r="E38" s="6">
        <f>ROUND(+Pharmacy!V33,0)</f>
        <v>224</v>
      </c>
      <c r="F38" s="7">
        <f t="shared" si="0"/>
        <v>2.29</v>
      </c>
      <c r="G38" s="6">
        <f>ROUND(+Pharmacy!I135,0)</f>
        <v>0</v>
      </c>
      <c r="H38" s="6">
        <f>ROUND(+Pharmacy!V135,0)</f>
        <v>509</v>
      </c>
      <c r="I38" s="7">
        <f t="shared" si="1"/>
      </c>
      <c r="J38" s="7"/>
      <c r="K38" s="8">
        <f t="shared" si="2"/>
      </c>
    </row>
    <row r="39" spans="2:11" ht="12">
      <c r="B39">
        <f>+Pharmacy!A34</f>
        <v>84</v>
      </c>
      <c r="C39" t="str">
        <f>+Pharmacy!B34</f>
        <v>PROVIDENCE REGIONAL MEDICAL CENTER EVERETT</v>
      </c>
      <c r="D39" s="6">
        <f>ROUND(+Pharmacy!I34,0)</f>
        <v>0</v>
      </c>
      <c r="E39" s="6">
        <f>ROUND(+Pharmacy!V34,0)</f>
        <v>47661</v>
      </c>
      <c r="F39" s="7">
        <f t="shared" si="0"/>
      </c>
      <c r="G39" s="6">
        <f>ROUND(+Pharmacy!I136,0)</f>
        <v>16055</v>
      </c>
      <c r="H39" s="6">
        <f>ROUND(+Pharmacy!V136,0)</f>
        <v>52314</v>
      </c>
      <c r="I39" s="7">
        <f t="shared" si="1"/>
        <v>0.31</v>
      </c>
      <c r="J39" s="7"/>
      <c r="K39" s="8">
        <f t="shared" si="2"/>
      </c>
    </row>
    <row r="40" spans="2:11" ht="12">
      <c r="B40">
        <f>+Pharmacy!A35</f>
        <v>85</v>
      </c>
      <c r="C40" t="str">
        <f>+Pharmacy!B35</f>
        <v>JEFFERSON HEALTHCARE HOSPITAL</v>
      </c>
      <c r="D40" s="6">
        <f>ROUND(+Pharmacy!I35,0)</f>
        <v>0</v>
      </c>
      <c r="E40" s="6">
        <f>ROUND(+Pharmacy!V35,0)</f>
        <v>4378</v>
      </c>
      <c r="F40" s="7">
        <f t="shared" si="0"/>
      </c>
      <c r="G40" s="6">
        <f>ROUND(+Pharmacy!I137,0)</f>
        <v>10033</v>
      </c>
      <c r="H40" s="6">
        <f>ROUND(+Pharmacy!V137,0)</f>
        <v>4690</v>
      </c>
      <c r="I40" s="7">
        <f t="shared" si="1"/>
        <v>2.14</v>
      </c>
      <c r="J40" s="7"/>
      <c r="K40" s="8">
        <f t="shared" si="2"/>
      </c>
    </row>
    <row r="41" spans="2:11" ht="12">
      <c r="B41">
        <f>+Pharmacy!A36</f>
        <v>96</v>
      </c>
      <c r="C41" t="str">
        <f>+Pharmacy!B36</f>
        <v>SKYLINE HOSPITAL</v>
      </c>
      <c r="D41" s="6">
        <f>ROUND(+Pharmacy!I36,0)</f>
        <v>0</v>
      </c>
      <c r="E41" s="6">
        <f>ROUND(+Pharmacy!V36,0)</f>
        <v>1264</v>
      </c>
      <c r="F41" s="7">
        <f t="shared" si="0"/>
      </c>
      <c r="G41" s="6">
        <f>ROUND(+Pharmacy!I138,0)</f>
        <v>0</v>
      </c>
      <c r="H41" s="6">
        <f>ROUND(+Pharmacy!V138,0)</f>
        <v>1369</v>
      </c>
      <c r="I41" s="7">
        <f t="shared" si="1"/>
      </c>
      <c r="J41" s="7"/>
      <c r="K41" s="8">
        <f t="shared" si="2"/>
      </c>
    </row>
    <row r="42" spans="2:11" ht="12">
      <c r="B42">
        <f>+Pharmacy!A37</f>
        <v>102</v>
      </c>
      <c r="C42" t="str">
        <f>+Pharmacy!B37</f>
        <v>YAKIMA REGIONAL MEDICAL AND CARDIAC CENTER</v>
      </c>
      <c r="D42" s="6">
        <f>ROUND(+Pharmacy!I37,0)</f>
        <v>0</v>
      </c>
      <c r="E42" s="6">
        <f>ROUND(+Pharmacy!V37,0)</f>
        <v>13168</v>
      </c>
      <c r="F42" s="7">
        <f t="shared" si="0"/>
      </c>
      <c r="G42" s="6">
        <f>ROUND(+Pharmacy!I139,0)</f>
        <v>0</v>
      </c>
      <c r="H42" s="6">
        <f>ROUND(+Pharmacy!V139,0)</f>
        <v>12871</v>
      </c>
      <c r="I42" s="7">
        <f t="shared" si="1"/>
      </c>
      <c r="J42" s="7"/>
      <c r="K42" s="8">
        <f t="shared" si="2"/>
      </c>
    </row>
    <row r="43" spans="2:11" ht="12">
      <c r="B43">
        <f>+Pharmacy!A38</f>
        <v>104</v>
      </c>
      <c r="C43" t="str">
        <f>+Pharmacy!B38</f>
        <v>VALLEY GENERAL HOSPITAL</v>
      </c>
      <c r="D43" s="6">
        <f>ROUND(+Pharmacy!I38,0)</f>
        <v>1575</v>
      </c>
      <c r="E43" s="6">
        <f>ROUND(+Pharmacy!V38,0)</f>
        <v>5790</v>
      </c>
      <c r="F43" s="7">
        <f t="shared" si="0"/>
        <v>0.27</v>
      </c>
      <c r="G43" s="6">
        <f>ROUND(+Pharmacy!I140,0)</f>
        <v>0</v>
      </c>
      <c r="H43" s="6">
        <f>ROUND(+Pharmacy!V140,0)</f>
        <v>5972</v>
      </c>
      <c r="I43" s="7">
        <f t="shared" si="1"/>
      </c>
      <c r="J43" s="7"/>
      <c r="K43" s="8">
        <f t="shared" si="2"/>
      </c>
    </row>
    <row r="44" spans="2:11" ht="12">
      <c r="B44">
        <f>+Pharmacy!A39</f>
        <v>106</v>
      </c>
      <c r="C44" t="str">
        <f>+Pharmacy!B39</f>
        <v>CASCADE VALLEY HOSPITAL</v>
      </c>
      <c r="D44" s="6">
        <f>ROUND(+Pharmacy!I39,0)</f>
        <v>0</v>
      </c>
      <c r="E44" s="6">
        <f>ROUND(+Pharmacy!V39,0)</f>
        <v>4926</v>
      </c>
      <c r="F44" s="7">
        <f t="shared" si="0"/>
      </c>
      <c r="G44" s="6">
        <f>ROUND(+Pharmacy!I141,0)</f>
        <v>0</v>
      </c>
      <c r="H44" s="6">
        <f>ROUND(+Pharmacy!V141,0)</f>
        <v>4607</v>
      </c>
      <c r="I44" s="7">
        <f t="shared" si="1"/>
      </c>
      <c r="J44" s="7"/>
      <c r="K44" s="8">
        <f t="shared" si="2"/>
      </c>
    </row>
    <row r="45" spans="2:11" ht="12">
      <c r="B45">
        <f>+Pharmacy!A40</f>
        <v>107</v>
      </c>
      <c r="C45" t="str">
        <f>+Pharmacy!B40</f>
        <v>NORTH VALLEY HOSPITAL</v>
      </c>
      <c r="D45" s="6">
        <f>ROUND(+Pharmacy!I40,0)</f>
        <v>0</v>
      </c>
      <c r="E45" s="6">
        <f>ROUND(+Pharmacy!V40,0)</f>
        <v>2275</v>
      </c>
      <c r="F45" s="7">
        <f t="shared" si="0"/>
      </c>
      <c r="G45" s="6">
        <f>ROUND(+Pharmacy!I142,0)</f>
        <v>0</v>
      </c>
      <c r="H45" s="6">
        <f>ROUND(+Pharmacy!V142,0)</f>
        <v>2016</v>
      </c>
      <c r="I45" s="7">
        <f t="shared" si="1"/>
      </c>
      <c r="J45" s="7"/>
      <c r="K45" s="8">
        <f t="shared" si="2"/>
      </c>
    </row>
    <row r="46" spans="2:11" ht="12">
      <c r="B46">
        <f>+Pharmacy!A41</f>
        <v>108</v>
      </c>
      <c r="C46" t="str">
        <f>+Pharmacy!B41</f>
        <v>TRI-STATE MEMORIAL HOSPITAL</v>
      </c>
      <c r="D46" s="6">
        <f>ROUND(+Pharmacy!I41,0)</f>
        <v>0</v>
      </c>
      <c r="E46" s="6">
        <f>ROUND(+Pharmacy!V41,0)</f>
        <v>5384</v>
      </c>
      <c r="F46" s="7">
        <f t="shared" si="0"/>
      </c>
      <c r="G46" s="6">
        <f>ROUND(+Pharmacy!I143,0)</f>
        <v>0</v>
      </c>
      <c r="H46" s="6">
        <f>ROUND(+Pharmacy!V143,0)</f>
        <v>0</v>
      </c>
      <c r="I46" s="7">
        <f t="shared" si="1"/>
      </c>
      <c r="J46" s="7"/>
      <c r="K46" s="8">
        <f t="shared" si="2"/>
      </c>
    </row>
    <row r="47" spans="2:11" ht="12">
      <c r="B47">
        <f>+Pharmacy!A42</f>
        <v>111</v>
      </c>
      <c r="C47" t="str">
        <f>+Pharmacy!B42</f>
        <v>EAST ADAMS RURAL HOSPITAL</v>
      </c>
      <c r="D47" s="6">
        <f>ROUND(+Pharmacy!I42,0)</f>
        <v>18000</v>
      </c>
      <c r="E47" s="6">
        <f>ROUND(+Pharmacy!V42,0)</f>
        <v>521</v>
      </c>
      <c r="F47" s="7">
        <f t="shared" si="0"/>
        <v>34.55</v>
      </c>
      <c r="G47" s="6">
        <f>ROUND(+Pharmacy!I144,0)</f>
        <v>0</v>
      </c>
      <c r="H47" s="6">
        <f>ROUND(+Pharmacy!V144,0)</f>
        <v>588</v>
      </c>
      <c r="I47" s="7">
        <f t="shared" si="1"/>
      </c>
      <c r="J47" s="7"/>
      <c r="K47" s="8">
        <f t="shared" si="2"/>
      </c>
    </row>
    <row r="48" spans="2:11" ht="12">
      <c r="B48">
        <f>+Pharmacy!A43</f>
        <v>125</v>
      </c>
      <c r="C48" t="str">
        <f>+Pharmacy!B43</f>
        <v>OTHELLO COMMUNITY HOSPITAL</v>
      </c>
      <c r="D48" s="6">
        <f>ROUND(+Pharmacy!I43,0)</f>
        <v>0</v>
      </c>
      <c r="E48" s="6">
        <f>ROUND(+Pharmacy!V43,0)</f>
        <v>1899</v>
      </c>
      <c r="F48" s="7">
        <f t="shared" si="0"/>
      </c>
      <c r="G48" s="6">
        <f>ROUND(+Pharmacy!I145,0)</f>
        <v>0</v>
      </c>
      <c r="H48" s="6">
        <f>ROUND(+Pharmacy!V145,0)</f>
        <v>1895</v>
      </c>
      <c r="I48" s="7">
        <f t="shared" si="1"/>
      </c>
      <c r="J48" s="7"/>
      <c r="K48" s="8">
        <f t="shared" si="2"/>
      </c>
    </row>
    <row r="49" spans="2:11" ht="12">
      <c r="B49">
        <f>+Pharmacy!A44</f>
        <v>126</v>
      </c>
      <c r="C49" t="str">
        <f>+Pharmacy!B44</f>
        <v>HIGHLINE MEDICAL CENTER</v>
      </c>
      <c r="D49" s="6">
        <f>ROUND(+Pharmacy!I44,0)</f>
        <v>183260</v>
      </c>
      <c r="E49" s="6">
        <f>ROUND(+Pharmacy!V44,0)</f>
        <v>20908</v>
      </c>
      <c r="F49" s="7">
        <f t="shared" si="0"/>
        <v>8.77</v>
      </c>
      <c r="G49" s="6">
        <f>ROUND(+Pharmacy!I146,0)</f>
        <v>36728</v>
      </c>
      <c r="H49" s="6">
        <f>ROUND(+Pharmacy!V146,0)</f>
        <v>21534</v>
      </c>
      <c r="I49" s="7">
        <f t="shared" si="1"/>
        <v>1.71</v>
      </c>
      <c r="J49" s="7"/>
      <c r="K49" s="8">
        <f t="shared" si="2"/>
        <v>-0.805</v>
      </c>
    </row>
    <row r="50" spans="2:11" ht="12">
      <c r="B50">
        <f>+Pharmacy!A45</f>
        <v>128</v>
      </c>
      <c r="C50" t="str">
        <f>+Pharmacy!B45</f>
        <v>UNIVERSITY OF WASHINGTON MEDICAL CENTER</v>
      </c>
      <c r="D50" s="6">
        <f>ROUND(+Pharmacy!I45,0)</f>
        <v>0</v>
      </c>
      <c r="E50" s="6">
        <f>ROUND(+Pharmacy!V45,0)</f>
        <v>48016</v>
      </c>
      <c r="F50" s="7">
        <f t="shared" si="0"/>
      </c>
      <c r="G50" s="6">
        <f>ROUND(+Pharmacy!I147,0)</f>
        <v>0</v>
      </c>
      <c r="H50" s="6">
        <f>ROUND(+Pharmacy!V147,0)</f>
        <v>48950</v>
      </c>
      <c r="I50" s="7">
        <f t="shared" si="1"/>
      </c>
      <c r="J50" s="7"/>
      <c r="K50" s="8">
        <f t="shared" si="2"/>
      </c>
    </row>
    <row r="51" spans="2:11" ht="12">
      <c r="B51">
        <f>+Pharmacy!A46</f>
        <v>129</v>
      </c>
      <c r="C51" t="str">
        <f>+Pharmacy!B46</f>
        <v>QUINCY VALLEY MEDICAL CENTER</v>
      </c>
      <c r="D51" s="6">
        <f>ROUND(+Pharmacy!I46,0)</f>
        <v>0</v>
      </c>
      <c r="E51" s="6">
        <f>ROUND(+Pharmacy!V46,0)</f>
        <v>501</v>
      </c>
      <c r="F51" s="7">
        <f t="shared" si="0"/>
      </c>
      <c r="G51" s="6">
        <f>ROUND(+Pharmacy!I148,0)</f>
        <v>2599</v>
      </c>
      <c r="H51" s="6">
        <f>ROUND(+Pharmacy!V148,0)</f>
        <v>591</v>
      </c>
      <c r="I51" s="7">
        <f t="shared" si="1"/>
        <v>4.4</v>
      </c>
      <c r="J51" s="7"/>
      <c r="K51" s="8">
        <f t="shared" si="2"/>
      </c>
    </row>
    <row r="52" spans="2:11" ht="12">
      <c r="B52">
        <f>+Pharmacy!A47</f>
        <v>130</v>
      </c>
      <c r="C52" t="str">
        <f>+Pharmacy!B47</f>
        <v>NORTHWEST HOSPITAL &amp; MEDICAL CENTER</v>
      </c>
      <c r="D52" s="6">
        <f>ROUND(+Pharmacy!I47,0)</f>
        <v>0</v>
      </c>
      <c r="E52" s="6">
        <f>ROUND(+Pharmacy!V47,0)</f>
        <v>23626</v>
      </c>
      <c r="F52" s="7">
        <f t="shared" si="0"/>
      </c>
      <c r="G52" s="6">
        <f>ROUND(+Pharmacy!I149,0)</f>
        <v>0</v>
      </c>
      <c r="H52" s="6">
        <f>ROUND(+Pharmacy!V149,0)</f>
        <v>24107</v>
      </c>
      <c r="I52" s="7">
        <f t="shared" si="1"/>
      </c>
      <c r="J52" s="7"/>
      <c r="K52" s="8">
        <f t="shared" si="2"/>
      </c>
    </row>
    <row r="53" spans="2:11" ht="12">
      <c r="B53">
        <f>+Pharmacy!A48</f>
        <v>131</v>
      </c>
      <c r="C53" t="str">
        <f>+Pharmacy!B48</f>
        <v>OVERLAKE HOSPITAL MEDICAL CENTER</v>
      </c>
      <c r="D53" s="6">
        <f>ROUND(+Pharmacy!I48,0)</f>
        <v>36303</v>
      </c>
      <c r="E53" s="6">
        <f>ROUND(+Pharmacy!V48,0)</f>
        <v>36964</v>
      </c>
      <c r="F53" s="7">
        <f t="shared" si="0"/>
        <v>0.98</v>
      </c>
      <c r="G53" s="6">
        <f>ROUND(+Pharmacy!I150,0)</f>
        <v>94857</v>
      </c>
      <c r="H53" s="6">
        <f>ROUND(+Pharmacy!V150,0)</f>
        <v>40193</v>
      </c>
      <c r="I53" s="7">
        <f t="shared" si="1"/>
        <v>2.36</v>
      </c>
      <c r="J53" s="7"/>
      <c r="K53" s="8">
        <f t="shared" si="2"/>
        <v>1.4082</v>
      </c>
    </row>
    <row r="54" spans="2:11" ht="12">
      <c r="B54">
        <f>+Pharmacy!A49</f>
        <v>132</v>
      </c>
      <c r="C54" t="str">
        <f>+Pharmacy!B49</f>
        <v>SAINT CLARE HOSPITAL</v>
      </c>
      <c r="D54" s="6">
        <f>ROUND(+Pharmacy!I49,0)</f>
        <v>0</v>
      </c>
      <c r="E54" s="6">
        <f>ROUND(+Pharmacy!V49,0)</f>
        <v>11965</v>
      </c>
      <c r="F54" s="7">
        <f t="shared" si="0"/>
      </c>
      <c r="G54" s="6">
        <f>ROUND(+Pharmacy!I151,0)</f>
        <v>0</v>
      </c>
      <c r="H54" s="6">
        <f>ROUND(+Pharmacy!V151,0)</f>
        <v>12684</v>
      </c>
      <c r="I54" s="7">
        <f t="shared" si="1"/>
      </c>
      <c r="J54" s="7"/>
      <c r="K54" s="8">
        <f t="shared" si="2"/>
      </c>
    </row>
    <row r="55" spans="2:11" ht="12">
      <c r="B55">
        <f>+Pharmacy!A50</f>
        <v>134</v>
      </c>
      <c r="C55" t="str">
        <f>+Pharmacy!B50</f>
        <v>ISLAND HOSPITAL</v>
      </c>
      <c r="D55" s="6">
        <f>ROUND(+Pharmacy!I50,0)</f>
        <v>0</v>
      </c>
      <c r="E55" s="6">
        <f>ROUND(+Pharmacy!V50,0)</f>
        <v>7752</v>
      </c>
      <c r="F55" s="7">
        <f t="shared" si="0"/>
      </c>
      <c r="G55" s="6">
        <f>ROUND(+Pharmacy!I152,0)</f>
        <v>0</v>
      </c>
      <c r="H55" s="6">
        <f>ROUND(+Pharmacy!V152,0)</f>
        <v>8079</v>
      </c>
      <c r="I55" s="7">
        <f t="shared" si="1"/>
      </c>
      <c r="J55" s="7"/>
      <c r="K55" s="8">
        <f t="shared" si="2"/>
      </c>
    </row>
    <row r="56" spans="2:11" ht="12">
      <c r="B56">
        <f>+Pharmacy!A51</f>
        <v>137</v>
      </c>
      <c r="C56" t="str">
        <f>+Pharmacy!B51</f>
        <v>LINCOLN HOSPITAL</v>
      </c>
      <c r="D56" s="6">
        <f>ROUND(+Pharmacy!I51,0)</f>
        <v>99</v>
      </c>
      <c r="E56" s="6">
        <f>ROUND(+Pharmacy!V51,0)</f>
        <v>289</v>
      </c>
      <c r="F56" s="7">
        <f t="shared" si="0"/>
        <v>0.34</v>
      </c>
      <c r="G56" s="6">
        <f>ROUND(+Pharmacy!I153,0)</f>
        <v>53349</v>
      </c>
      <c r="H56" s="6">
        <f>ROUND(+Pharmacy!V153,0)</f>
        <v>1252</v>
      </c>
      <c r="I56" s="7">
        <f t="shared" si="1"/>
        <v>42.61</v>
      </c>
      <c r="J56" s="7"/>
      <c r="K56" s="8">
        <f t="shared" si="2"/>
        <v>124.3235</v>
      </c>
    </row>
    <row r="57" spans="2:11" ht="12">
      <c r="B57">
        <f>+Pharmacy!A52</f>
        <v>138</v>
      </c>
      <c r="C57" t="str">
        <f>+Pharmacy!B52</f>
        <v>SWEDISH EDMONDS</v>
      </c>
      <c r="D57" s="6">
        <f>ROUND(+Pharmacy!I52,0)</f>
        <v>0</v>
      </c>
      <c r="E57" s="6">
        <f>ROUND(+Pharmacy!V52,0)</f>
        <v>15861</v>
      </c>
      <c r="F57" s="7">
        <f t="shared" si="0"/>
      </c>
      <c r="G57" s="6">
        <f>ROUND(+Pharmacy!I154,0)</f>
        <v>0</v>
      </c>
      <c r="H57" s="6">
        <f>ROUND(+Pharmacy!V154,0)</f>
        <v>15975</v>
      </c>
      <c r="I57" s="7">
        <f t="shared" si="1"/>
      </c>
      <c r="J57" s="7"/>
      <c r="K57" s="8">
        <f t="shared" si="2"/>
      </c>
    </row>
    <row r="58" spans="2:11" ht="12">
      <c r="B58">
        <f>+Pharmacy!A53</f>
        <v>139</v>
      </c>
      <c r="C58" t="str">
        <f>+Pharmacy!B53</f>
        <v>PROVIDENCE HOLY FAMILY HOSPITAL</v>
      </c>
      <c r="D58" s="6">
        <f>ROUND(+Pharmacy!I53,0)</f>
        <v>0</v>
      </c>
      <c r="E58" s="6">
        <f>ROUND(+Pharmacy!V53,0)</f>
        <v>21255</v>
      </c>
      <c r="F58" s="7">
        <f t="shared" si="0"/>
      </c>
      <c r="G58" s="6">
        <f>ROUND(+Pharmacy!I155,0)</f>
        <v>346</v>
      </c>
      <c r="H58" s="6">
        <f>ROUND(+Pharmacy!V155,0)</f>
        <v>22355</v>
      </c>
      <c r="I58" s="7">
        <f t="shared" si="1"/>
        <v>0.02</v>
      </c>
      <c r="J58" s="7"/>
      <c r="K58" s="8">
        <f t="shared" si="2"/>
      </c>
    </row>
    <row r="59" spans="2:11" ht="12">
      <c r="B59">
        <f>+Pharmacy!A54</f>
        <v>140</v>
      </c>
      <c r="C59" t="str">
        <f>+Pharmacy!B54</f>
        <v>KITTITAS VALLEY HOSPITAL</v>
      </c>
      <c r="D59" s="6">
        <f>ROUND(+Pharmacy!I54,0)</f>
        <v>0</v>
      </c>
      <c r="E59" s="6">
        <f>ROUND(+Pharmacy!V54,0)</f>
        <v>4055</v>
      </c>
      <c r="F59" s="7">
        <f t="shared" si="0"/>
      </c>
      <c r="G59" s="6">
        <f>ROUND(+Pharmacy!I156,0)</f>
        <v>0</v>
      </c>
      <c r="H59" s="6">
        <f>ROUND(+Pharmacy!V156,0)</f>
        <v>4400</v>
      </c>
      <c r="I59" s="7">
        <f t="shared" si="1"/>
      </c>
      <c r="J59" s="7"/>
      <c r="K59" s="8">
        <f t="shared" si="2"/>
      </c>
    </row>
    <row r="60" spans="2:11" ht="12">
      <c r="B60">
        <f>+Pharmacy!A55</f>
        <v>141</v>
      </c>
      <c r="C60" t="str">
        <f>+Pharmacy!B55</f>
        <v>DAYTON GENERAL HOSPITAL</v>
      </c>
      <c r="D60" s="6">
        <f>ROUND(+Pharmacy!I55,0)</f>
        <v>0</v>
      </c>
      <c r="E60" s="6">
        <f>ROUND(+Pharmacy!V55,0)</f>
        <v>494</v>
      </c>
      <c r="F60" s="7">
        <f t="shared" si="0"/>
      </c>
      <c r="G60" s="6">
        <f>ROUND(+Pharmacy!I157,0)</f>
        <v>0</v>
      </c>
      <c r="H60" s="6">
        <f>ROUND(+Pharmacy!V157,0)</f>
        <v>0</v>
      </c>
      <c r="I60" s="7">
        <f t="shared" si="1"/>
      </c>
      <c r="J60" s="7"/>
      <c r="K60" s="8">
        <f t="shared" si="2"/>
      </c>
    </row>
    <row r="61" spans="2:11" ht="12">
      <c r="B61">
        <f>+Pharmacy!A56</f>
        <v>142</v>
      </c>
      <c r="C61" t="str">
        <f>+Pharmacy!B56</f>
        <v>HARRISON MEDICAL CENTER</v>
      </c>
      <c r="D61" s="6">
        <f>ROUND(+Pharmacy!I56,0)</f>
        <v>136570</v>
      </c>
      <c r="E61" s="6">
        <f>ROUND(+Pharmacy!V56,0)</f>
        <v>28659</v>
      </c>
      <c r="F61" s="7">
        <f t="shared" si="0"/>
        <v>4.77</v>
      </c>
      <c r="G61" s="6">
        <f>ROUND(+Pharmacy!I158,0)</f>
        <v>159875</v>
      </c>
      <c r="H61" s="6">
        <f>ROUND(+Pharmacy!V158,0)</f>
        <v>28694</v>
      </c>
      <c r="I61" s="7">
        <f t="shared" si="1"/>
        <v>5.57</v>
      </c>
      <c r="J61" s="7"/>
      <c r="K61" s="8">
        <f t="shared" si="2"/>
        <v>0.1677</v>
      </c>
    </row>
    <row r="62" spans="2:11" ht="12">
      <c r="B62">
        <f>+Pharmacy!A57</f>
        <v>145</v>
      </c>
      <c r="C62" t="str">
        <f>+Pharmacy!B57</f>
        <v>PEACEHEALTH SAINT JOSEPH HOSPITAL</v>
      </c>
      <c r="D62" s="6">
        <f>ROUND(+Pharmacy!I57,0)</f>
        <v>0</v>
      </c>
      <c r="E62" s="6">
        <f>ROUND(+Pharmacy!V57,0)</f>
        <v>30005</v>
      </c>
      <c r="F62" s="7">
        <f t="shared" si="0"/>
      </c>
      <c r="G62" s="6">
        <f>ROUND(+Pharmacy!I159,0)</f>
        <v>0</v>
      </c>
      <c r="H62" s="6">
        <f>ROUND(+Pharmacy!V159,0)</f>
        <v>32043</v>
      </c>
      <c r="I62" s="7">
        <f t="shared" si="1"/>
      </c>
      <c r="J62" s="7"/>
      <c r="K62" s="8">
        <f t="shared" si="2"/>
      </c>
    </row>
    <row r="63" spans="2:11" ht="12">
      <c r="B63">
        <f>+Pharmacy!A58</f>
        <v>147</v>
      </c>
      <c r="C63" t="str">
        <f>+Pharmacy!B58</f>
        <v>MID VALLEY HOSPITAL</v>
      </c>
      <c r="D63" s="6">
        <f>ROUND(+Pharmacy!I58,0)</f>
        <v>97202</v>
      </c>
      <c r="E63" s="6">
        <f>ROUND(+Pharmacy!V58,0)</f>
        <v>3063</v>
      </c>
      <c r="F63" s="7">
        <f t="shared" si="0"/>
        <v>31.73</v>
      </c>
      <c r="G63" s="6">
        <f>ROUND(+Pharmacy!I160,0)</f>
        <v>54779</v>
      </c>
      <c r="H63" s="6">
        <f>ROUND(+Pharmacy!V160,0)</f>
        <v>3023</v>
      </c>
      <c r="I63" s="7">
        <f t="shared" si="1"/>
        <v>18.12</v>
      </c>
      <c r="J63" s="7"/>
      <c r="K63" s="8">
        <f t="shared" si="2"/>
        <v>-0.4289</v>
      </c>
    </row>
    <row r="64" spans="2:11" ht="12">
      <c r="B64">
        <f>+Pharmacy!A59</f>
        <v>148</v>
      </c>
      <c r="C64" t="str">
        <f>+Pharmacy!B59</f>
        <v>KINDRED HOSPITAL - SEATTLE</v>
      </c>
      <c r="D64" s="6">
        <f>ROUND(+Pharmacy!I59,0)</f>
        <v>0</v>
      </c>
      <c r="E64" s="6">
        <f>ROUND(+Pharmacy!V59,0)</f>
        <v>897</v>
      </c>
      <c r="F64" s="7">
        <f t="shared" si="0"/>
      </c>
      <c r="G64" s="6">
        <f>ROUND(+Pharmacy!I161,0)</f>
        <v>0</v>
      </c>
      <c r="H64" s="6">
        <f>ROUND(+Pharmacy!V161,0)</f>
        <v>937</v>
      </c>
      <c r="I64" s="7">
        <f t="shared" si="1"/>
      </c>
      <c r="J64" s="7"/>
      <c r="K64" s="8">
        <f t="shared" si="2"/>
      </c>
    </row>
    <row r="65" spans="2:11" ht="12">
      <c r="B65">
        <f>+Pharmacy!A60</f>
        <v>150</v>
      </c>
      <c r="C65" t="str">
        <f>+Pharmacy!B60</f>
        <v>COULEE COMMUNITY HOSPITAL</v>
      </c>
      <c r="D65" s="6">
        <f>ROUND(+Pharmacy!I60,0)</f>
        <v>11660</v>
      </c>
      <c r="E65" s="6">
        <f>ROUND(+Pharmacy!V60,0)</f>
        <v>1330</v>
      </c>
      <c r="F65" s="7">
        <f t="shared" si="0"/>
        <v>8.77</v>
      </c>
      <c r="G65" s="6">
        <f>ROUND(+Pharmacy!I162,0)</f>
        <v>91124</v>
      </c>
      <c r="H65" s="6">
        <f>ROUND(+Pharmacy!V162,0)</f>
        <v>2219</v>
      </c>
      <c r="I65" s="7">
        <f t="shared" si="1"/>
        <v>41.07</v>
      </c>
      <c r="J65" s="7"/>
      <c r="K65" s="8">
        <f t="shared" si="2"/>
        <v>3.683</v>
      </c>
    </row>
    <row r="66" spans="2:11" ht="12">
      <c r="B66">
        <f>+Pharmacy!A61</f>
        <v>152</v>
      </c>
      <c r="C66" t="str">
        <f>+Pharmacy!B61</f>
        <v>MASON GENERAL HOSPITAL</v>
      </c>
      <c r="D66" s="6">
        <f>ROUND(+Pharmacy!I61,0)</f>
        <v>0</v>
      </c>
      <c r="E66" s="6">
        <f>ROUND(+Pharmacy!V61,0)</f>
        <v>4449</v>
      </c>
      <c r="F66" s="7">
        <f t="shared" si="0"/>
      </c>
      <c r="G66" s="6">
        <f>ROUND(+Pharmacy!I163,0)</f>
        <v>0</v>
      </c>
      <c r="H66" s="6">
        <f>ROUND(+Pharmacy!V163,0)</f>
        <v>4267</v>
      </c>
      <c r="I66" s="7">
        <f t="shared" si="1"/>
      </c>
      <c r="J66" s="7"/>
      <c r="K66" s="8">
        <f t="shared" si="2"/>
      </c>
    </row>
    <row r="67" spans="2:11" ht="12">
      <c r="B67">
        <f>+Pharmacy!A62</f>
        <v>153</v>
      </c>
      <c r="C67" t="str">
        <f>+Pharmacy!B62</f>
        <v>WHITMAN HOSPITAL AND MEDICAL CENTER</v>
      </c>
      <c r="D67" s="6">
        <f>ROUND(+Pharmacy!I62,0)</f>
        <v>0</v>
      </c>
      <c r="E67" s="6">
        <f>ROUND(+Pharmacy!V62,0)</f>
        <v>1717</v>
      </c>
      <c r="F67" s="7">
        <f t="shared" si="0"/>
      </c>
      <c r="G67" s="6">
        <f>ROUND(+Pharmacy!I164,0)</f>
        <v>0</v>
      </c>
      <c r="H67" s="6">
        <f>ROUND(+Pharmacy!V164,0)</f>
        <v>1813</v>
      </c>
      <c r="I67" s="7">
        <f t="shared" si="1"/>
      </c>
      <c r="J67" s="7"/>
      <c r="K67" s="8">
        <f t="shared" si="2"/>
      </c>
    </row>
    <row r="68" spans="2:11" ht="12">
      <c r="B68">
        <f>+Pharmacy!A63</f>
        <v>155</v>
      </c>
      <c r="C68" t="str">
        <f>+Pharmacy!B63</f>
        <v>VALLEY MEDICAL CENTER</v>
      </c>
      <c r="D68" s="6">
        <f>ROUND(+Pharmacy!I63,0)</f>
        <v>8363</v>
      </c>
      <c r="E68" s="6">
        <f>ROUND(+Pharmacy!V63,0)</f>
        <v>34477</v>
      </c>
      <c r="F68" s="7">
        <f t="shared" si="0"/>
        <v>0.24</v>
      </c>
      <c r="G68" s="6">
        <f>ROUND(+Pharmacy!I165,0)</f>
        <v>15339</v>
      </c>
      <c r="H68" s="6">
        <f>ROUND(+Pharmacy!V165,0)</f>
        <v>34729</v>
      </c>
      <c r="I68" s="7">
        <f t="shared" si="1"/>
        <v>0.44</v>
      </c>
      <c r="J68" s="7"/>
      <c r="K68" s="8">
        <f t="shared" si="2"/>
        <v>0.8333</v>
      </c>
    </row>
    <row r="69" spans="2:11" ht="12">
      <c r="B69">
        <f>+Pharmacy!A64</f>
        <v>156</v>
      </c>
      <c r="C69" t="str">
        <f>+Pharmacy!B64</f>
        <v>WHIDBEY GENERAL HOSPITAL</v>
      </c>
      <c r="D69" s="6">
        <f>ROUND(+Pharmacy!I64,0)</f>
        <v>26100</v>
      </c>
      <c r="E69" s="6">
        <f>ROUND(+Pharmacy!V64,0)</f>
        <v>7230</v>
      </c>
      <c r="F69" s="7">
        <f t="shared" si="0"/>
        <v>3.61</v>
      </c>
      <c r="G69" s="6">
        <f>ROUND(+Pharmacy!I166,0)</f>
        <v>81220</v>
      </c>
      <c r="H69" s="6">
        <f>ROUND(+Pharmacy!V166,0)</f>
        <v>6463</v>
      </c>
      <c r="I69" s="7">
        <f t="shared" si="1"/>
        <v>12.57</v>
      </c>
      <c r="J69" s="7"/>
      <c r="K69" s="8">
        <f t="shared" si="2"/>
        <v>2.482</v>
      </c>
    </row>
    <row r="70" spans="2:11" ht="12">
      <c r="B70">
        <f>+Pharmacy!A65</f>
        <v>157</v>
      </c>
      <c r="C70" t="str">
        <f>+Pharmacy!B65</f>
        <v>SAINT LUKES REHABILIATION INSTITUTE</v>
      </c>
      <c r="D70" s="6">
        <f>ROUND(+Pharmacy!I65,0)</f>
        <v>0</v>
      </c>
      <c r="E70" s="6">
        <f>ROUND(+Pharmacy!V65,0)</f>
        <v>2799</v>
      </c>
      <c r="F70" s="7">
        <f t="shared" si="0"/>
      </c>
      <c r="G70" s="6">
        <f>ROUND(+Pharmacy!I167,0)</f>
        <v>0</v>
      </c>
      <c r="H70" s="6">
        <f>ROUND(+Pharmacy!V167,0)</f>
        <v>2947</v>
      </c>
      <c r="I70" s="7">
        <f t="shared" si="1"/>
      </c>
      <c r="J70" s="7"/>
      <c r="K70" s="8">
        <f t="shared" si="2"/>
      </c>
    </row>
    <row r="71" spans="2:11" ht="12">
      <c r="B71">
        <f>+Pharmacy!A66</f>
        <v>158</v>
      </c>
      <c r="C71" t="str">
        <f>+Pharmacy!B66</f>
        <v>CASCADE MEDICAL CENTER</v>
      </c>
      <c r="D71" s="6">
        <f>ROUND(+Pharmacy!I66,0)</f>
        <v>0</v>
      </c>
      <c r="E71" s="6">
        <f>ROUND(+Pharmacy!V66,0)</f>
        <v>1358</v>
      </c>
      <c r="F71" s="7">
        <f t="shared" si="0"/>
      </c>
      <c r="G71" s="6">
        <f>ROUND(+Pharmacy!I168,0)</f>
        <v>0</v>
      </c>
      <c r="H71" s="6">
        <f>ROUND(+Pharmacy!V168,0)</f>
        <v>614</v>
      </c>
      <c r="I71" s="7">
        <f t="shared" si="1"/>
      </c>
      <c r="J71" s="7"/>
      <c r="K71" s="8">
        <f t="shared" si="2"/>
      </c>
    </row>
    <row r="72" spans="2:11" ht="12">
      <c r="B72">
        <f>+Pharmacy!A67</f>
        <v>159</v>
      </c>
      <c r="C72" t="str">
        <f>+Pharmacy!B67</f>
        <v>PROVIDENCE SAINT PETER HOSPITAL</v>
      </c>
      <c r="D72" s="6">
        <f>ROUND(+Pharmacy!I67,0)</f>
        <v>0</v>
      </c>
      <c r="E72" s="6">
        <f>ROUND(+Pharmacy!V67,0)</f>
        <v>33572</v>
      </c>
      <c r="F72" s="7">
        <f t="shared" si="0"/>
      </c>
      <c r="G72" s="6">
        <f>ROUND(+Pharmacy!I169,0)</f>
        <v>0</v>
      </c>
      <c r="H72" s="6">
        <f>ROUND(+Pharmacy!V169,0)</f>
        <v>34768</v>
      </c>
      <c r="I72" s="7">
        <f t="shared" si="1"/>
      </c>
      <c r="J72" s="7"/>
      <c r="K72" s="8">
        <f t="shared" si="2"/>
      </c>
    </row>
    <row r="73" spans="2:11" ht="12">
      <c r="B73">
        <f>+Pharmacy!A68</f>
        <v>161</v>
      </c>
      <c r="C73" t="str">
        <f>+Pharmacy!B68</f>
        <v>KADLEC REGIONAL MEDICAL CENTER</v>
      </c>
      <c r="D73" s="6">
        <f>ROUND(+Pharmacy!I68,0)</f>
        <v>0</v>
      </c>
      <c r="E73" s="6">
        <f>ROUND(+Pharmacy!V68,0)</f>
        <v>27113</v>
      </c>
      <c r="F73" s="7">
        <f t="shared" si="0"/>
      </c>
      <c r="G73" s="6">
        <f>ROUND(+Pharmacy!I170,0)</f>
        <v>0</v>
      </c>
      <c r="H73" s="6">
        <f>ROUND(+Pharmacy!V170,0)</f>
        <v>28692</v>
      </c>
      <c r="I73" s="7">
        <f t="shared" si="1"/>
      </c>
      <c r="J73" s="7"/>
      <c r="K73" s="8">
        <f t="shared" si="2"/>
      </c>
    </row>
    <row r="74" spans="2:11" ht="12">
      <c r="B74">
        <f>+Pharmacy!A69</f>
        <v>162</v>
      </c>
      <c r="C74" t="str">
        <f>+Pharmacy!B69</f>
        <v>PROVIDENCE SACRED HEART MEDICAL CENTER</v>
      </c>
      <c r="D74" s="6">
        <f>ROUND(+Pharmacy!I69,0)</f>
        <v>0</v>
      </c>
      <c r="E74" s="6">
        <f>ROUND(+Pharmacy!V69,0)</f>
        <v>59724</v>
      </c>
      <c r="F74" s="7">
        <f t="shared" si="0"/>
      </c>
      <c r="G74" s="6">
        <f>ROUND(+Pharmacy!I171,0)</f>
        <v>0</v>
      </c>
      <c r="H74" s="6">
        <f>ROUND(+Pharmacy!V171,0)</f>
        <v>64334</v>
      </c>
      <c r="I74" s="7">
        <f t="shared" si="1"/>
      </c>
      <c r="J74" s="7"/>
      <c r="K74" s="8">
        <f t="shared" si="2"/>
      </c>
    </row>
    <row r="75" spans="2:11" ht="12">
      <c r="B75">
        <f>+Pharmacy!A70</f>
        <v>164</v>
      </c>
      <c r="C75" t="str">
        <f>+Pharmacy!B70</f>
        <v>EVERGREEN HOSPITAL MEDICAL CENTER</v>
      </c>
      <c r="D75" s="6">
        <f>ROUND(+Pharmacy!I70,0)</f>
        <v>79</v>
      </c>
      <c r="E75" s="6">
        <f>ROUND(+Pharmacy!V70,0)</f>
        <v>31048</v>
      </c>
      <c r="F75" s="7">
        <f aca="true" t="shared" si="3" ref="F75:F106">IF(D75=0,"",IF(E75=0,"",ROUND(D75/E75,2)))</f>
        <v>0</v>
      </c>
      <c r="G75" s="6">
        <f>ROUND(+Pharmacy!I172,0)</f>
        <v>272</v>
      </c>
      <c r="H75" s="6">
        <f>ROUND(+Pharmacy!V172,0)</f>
        <v>31549</v>
      </c>
      <c r="I75" s="7">
        <f aca="true" t="shared" si="4" ref="I75:I106">IF(G75=0,"",IF(H75=0,"",ROUND(G75/H75,2)))</f>
        <v>0.01</v>
      </c>
      <c r="J75" s="7"/>
      <c r="K75" s="8" t="e">
        <f aca="true" t="shared" si="5" ref="K75:K106">IF(D75=0,"",IF(E75=0,"",IF(G75=0,"",IF(H75=0,"",ROUND(I75/F75-1,4)))))</f>
        <v>#DIV/0!</v>
      </c>
    </row>
    <row r="76" spans="2:11" ht="12">
      <c r="B76">
        <f>+Pharmacy!A71</f>
        <v>165</v>
      </c>
      <c r="C76" t="str">
        <f>+Pharmacy!B71</f>
        <v>LAKE CHELAN COMMUNITY HOSPITAL</v>
      </c>
      <c r="D76" s="6">
        <f>ROUND(+Pharmacy!I71,0)</f>
        <v>0</v>
      </c>
      <c r="E76" s="6">
        <f>ROUND(+Pharmacy!V71,0)</f>
        <v>1459</v>
      </c>
      <c r="F76" s="7">
        <f t="shared" si="3"/>
      </c>
      <c r="G76" s="6">
        <f>ROUND(+Pharmacy!I173,0)</f>
        <v>0</v>
      </c>
      <c r="H76" s="6">
        <f>ROUND(+Pharmacy!V173,0)</f>
        <v>1701</v>
      </c>
      <c r="I76" s="7">
        <f t="shared" si="4"/>
      </c>
      <c r="J76" s="7"/>
      <c r="K76" s="8">
        <f t="shared" si="5"/>
      </c>
    </row>
    <row r="77" spans="2:11" ht="12">
      <c r="B77">
        <f>+Pharmacy!A72</f>
        <v>167</v>
      </c>
      <c r="C77" t="str">
        <f>+Pharmacy!B72</f>
        <v>FERRY COUNTY MEMORIAL HOSPITAL</v>
      </c>
      <c r="D77" s="6">
        <f>ROUND(+Pharmacy!I72,0)</f>
        <v>18885</v>
      </c>
      <c r="E77" s="6">
        <f>ROUND(+Pharmacy!V72,0)</f>
        <v>560</v>
      </c>
      <c r="F77" s="7">
        <f t="shared" si="3"/>
        <v>33.72</v>
      </c>
      <c r="G77" s="6">
        <f>ROUND(+Pharmacy!I174,0)</f>
        <v>23266</v>
      </c>
      <c r="H77" s="6">
        <f>ROUND(+Pharmacy!V174,0)</f>
        <v>595</v>
      </c>
      <c r="I77" s="7">
        <f t="shared" si="4"/>
        <v>39.1</v>
      </c>
      <c r="J77" s="7"/>
      <c r="K77" s="8">
        <f t="shared" si="5"/>
        <v>0.1595</v>
      </c>
    </row>
    <row r="78" spans="2:11" ht="12">
      <c r="B78">
        <f>+Pharmacy!A73</f>
        <v>168</v>
      </c>
      <c r="C78" t="str">
        <f>+Pharmacy!B73</f>
        <v>CENTRAL WASHINGTON HOSPITAL</v>
      </c>
      <c r="D78" s="6">
        <f>ROUND(+Pharmacy!I73,0)</f>
        <v>66631</v>
      </c>
      <c r="E78" s="6">
        <f>ROUND(+Pharmacy!V73,0)</f>
        <v>18831</v>
      </c>
      <c r="F78" s="7">
        <f t="shared" si="3"/>
        <v>3.54</v>
      </c>
      <c r="G78" s="6">
        <f>ROUND(+Pharmacy!I175,0)</f>
        <v>313768</v>
      </c>
      <c r="H78" s="6">
        <f>ROUND(+Pharmacy!V175,0)</f>
        <v>17915</v>
      </c>
      <c r="I78" s="7">
        <f t="shared" si="4"/>
        <v>17.51</v>
      </c>
      <c r="J78" s="7"/>
      <c r="K78" s="8">
        <f t="shared" si="5"/>
        <v>3.9463</v>
      </c>
    </row>
    <row r="79" spans="2:11" ht="12">
      <c r="B79">
        <f>+Pharmacy!A74</f>
        <v>169</v>
      </c>
      <c r="C79" t="str">
        <f>+Pharmacy!B74</f>
        <v>GROUP HEALTH EASTSIDE</v>
      </c>
      <c r="D79" s="6">
        <f>ROUND(+Pharmacy!I74,0)</f>
        <v>0</v>
      </c>
      <c r="E79" s="6">
        <f>ROUND(+Pharmacy!V74,0)</f>
        <v>1590</v>
      </c>
      <c r="F79" s="7">
        <f t="shared" si="3"/>
      </c>
      <c r="G79" s="6">
        <f>ROUND(+Pharmacy!I176,0)</f>
        <v>0</v>
      </c>
      <c r="H79" s="6">
        <f>ROUND(+Pharmacy!V176,0)</f>
        <v>0</v>
      </c>
      <c r="I79" s="7">
        <f t="shared" si="4"/>
      </c>
      <c r="J79" s="7"/>
      <c r="K79" s="8">
        <f t="shared" si="5"/>
      </c>
    </row>
    <row r="80" spans="2:11" ht="12">
      <c r="B80">
        <f>+Pharmacy!A75</f>
        <v>170</v>
      </c>
      <c r="C80" t="str">
        <f>+Pharmacy!B75</f>
        <v>SOUTHWEST WASHINGTON MEDICAL CENTER</v>
      </c>
      <c r="D80" s="6">
        <f>ROUND(+Pharmacy!I75,0)</f>
        <v>0</v>
      </c>
      <c r="E80" s="6">
        <f>ROUND(+Pharmacy!V75,0)</f>
        <v>44834</v>
      </c>
      <c r="F80" s="7">
        <f t="shared" si="3"/>
      </c>
      <c r="G80" s="6">
        <f>ROUND(+Pharmacy!I177,0)</f>
        <v>0</v>
      </c>
      <c r="H80" s="6">
        <f>ROUND(+Pharmacy!V177,0)</f>
        <v>49418</v>
      </c>
      <c r="I80" s="7">
        <f t="shared" si="4"/>
      </c>
      <c r="J80" s="7"/>
      <c r="K80" s="8">
        <f t="shared" si="5"/>
      </c>
    </row>
    <row r="81" spans="2:11" ht="12">
      <c r="B81">
        <f>+Pharmacy!A76</f>
        <v>172</v>
      </c>
      <c r="C81" t="str">
        <f>+Pharmacy!B76</f>
        <v>PULLMAN REGIONAL HOSPITAL</v>
      </c>
      <c r="D81" s="6">
        <f>ROUND(+Pharmacy!I76,0)</f>
        <v>31636</v>
      </c>
      <c r="E81" s="6">
        <f>ROUND(+Pharmacy!V76,0)</f>
        <v>3616</v>
      </c>
      <c r="F81" s="7">
        <f t="shared" si="3"/>
        <v>8.75</v>
      </c>
      <c r="G81" s="6">
        <f>ROUND(+Pharmacy!I178,0)</f>
        <v>76466</v>
      </c>
      <c r="H81" s="6">
        <f>ROUND(+Pharmacy!V178,0)</f>
        <v>3480</v>
      </c>
      <c r="I81" s="7">
        <f t="shared" si="4"/>
        <v>21.97</v>
      </c>
      <c r="J81" s="7"/>
      <c r="K81" s="8">
        <f t="shared" si="5"/>
        <v>1.5109</v>
      </c>
    </row>
    <row r="82" spans="2:11" ht="12">
      <c r="B82">
        <f>+Pharmacy!A77</f>
        <v>173</v>
      </c>
      <c r="C82" t="str">
        <f>+Pharmacy!B77</f>
        <v>MORTON GENERAL HOSPITAL</v>
      </c>
      <c r="D82" s="6">
        <f>ROUND(+Pharmacy!I77,0)</f>
        <v>30166</v>
      </c>
      <c r="E82" s="6">
        <f>ROUND(+Pharmacy!V77,0)</f>
        <v>1442</v>
      </c>
      <c r="F82" s="7">
        <f t="shared" si="3"/>
        <v>20.92</v>
      </c>
      <c r="G82" s="6">
        <f>ROUND(+Pharmacy!I179,0)</f>
        <v>72352</v>
      </c>
      <c r="H82" s="6">
        <f>ROUND(+Pharmacy!V179,0)</f>
        <v>1566</v>
      </c>
      <c r="I82" s="7">
        <f t="shared" si="4"/>
        <v>46.2</v>
      </c>
      <c r="J82" s="7"/>
      <c r="K82" s="8">
        <f t="shared" si="5"/>
        <v>1.2084</v>
      </c>
    </row>
    <row r="83" spans="2:11" ht="12">
      <c r="B83">
        <f>+Pharmacy!A78</f>
        <v>175</v>
      </c>
      <c r="C83" t="str">
        <f>+Pharmacy!B78</f>
        <v>MARY BRIDGE CHILDRENS HEALTH CENTER</v>
      </c>
      <c r="D83" s="6">
        <f>ROUND(+Pharmacy!I78,0)</f>
        <v>0</v>
      </c>
      <c r="E83" s="6">
        <f>ROUND(+Pharmacy!V78,0)</f>
        <v>9049</v>
      </c>
      <c r="F83" s="7">
        <f t="shared" si="3"/>
      </c>
      <c r="G83" s="6">
        <f>ROUND(+Pharmacy!I180,0)</f>
        <v>0</v>
      </c>
      <c r="H83" s="6">
        <f>ROUND(+Pharmacy!V180,0)</f>
        <v>8663</v>
      </c>
      <c r="I83" s="7">
        <f t="shared" si="4"/>
      </c>
      <c r="J83" s="7"/>
      <c r="K83" s="8">
        <f t="shared" si="5"/>
      </c>
    </row>
    <row r="84" spans="2:11" ht="12">
      <c r="B84">
        <f>+Pharmacy!A79</f>
        <v>176</v>
      </c>
      <c r="C84" t="str">
        <f>+Pharmacy!B79</f>
        <v>TACOMA GENERAL ALLENMORE HOSPITAL</v>
      </c>
      <c r="D84" s="6">
        <f>ROUND(+Pharmacy!I79,0)</f>
        <v>17074</v>
      </c>
      <c r="E84" s="6">
        <f>ROUND(+Pharmacy!V79,0)</f>
        <v>44461</v>
      </c>
      <c r="F84" s="7">
        <f t="shared" si="3"/>
        <v>0.38</v>
      </c>
      <c r="G84" s="6">
        <f>ROUND(+Pharmacy!I181,0)</f>
        <v>0</v>
      </c>
      <c r="H84" s="6">
        <f>ROUND(+Pharmacy!V181,0)</f>
        <v>43169</v>
      </c>
      <c r="I84" s="7">
        <f t="shared" si="4"/>
      </c>
      <c r="J84" s="7"/>
      <c r="K84" s="8">
        <f t="shared" si="5"/>
      </c>
    </row>
    <row r="85" spans="2:11" ht="12">
      <c r="B85">
        <f>+Pharmacy!A80</f>
        <v>178</v>
      </c>
      <c r="C85" t="str">
        <f>+Pharmacy!B80</f>
        <v>DEER PARK HOSPITAL</v>
      </c>
      <c r="D85" s="6">
        <f>ROUND(+Pharmacy!I80,0)</f>
        <v>0</v>
      </c>
      <c r="E85" s="6">
        <f>ROUND(+Pharmacy!V80,0)</f>
        <v>77</v>
      </c>
      <c r="F85" s="7">
        <f t="shared" si="3"/>
      </c>
      <c r="G85" s="6">
        <f>ROUND(+Pharmacy!I182,0)</f>
        <v>0</v>
      </c>
      <c r="H85" s="6">
        <f>ROUND(+Pharmacy!V182,0)</f>
        <v>0</v>
      </c>
      <c r="I85" s="7">
        <f t="shared" si="4"/>
      </c>
      <c r="J85" s="7"/>
      <c r="K85" s="8">
        <f t="shared" si="5"/>
      </c>
    </row>
    <row r="86" spans="2:11" ht="12">
      <c r="B86">
        <f>+Pharmacy!A81</f>
        <v>180</v>
      </c>
      <c r="C86" t="str">
        <f>+Pharmacy!B81</f>
        <v>VALLEY HOSPITAL AND MEDICAL CENTER</v>
      </c>
      <c r="D86" s="6">
        <f>ROUND(+Pharmacy!I81,0)</f>
        <v>0</v>
      </c>
      <c r="E86" s="6">
        <f>ROUND(+Pharmacy!V81,0)</f>
        <v>6682</v>
      </c>
      <c r="F86" s="7">
        <f t="shared" si="3"/>
      </c>
      <c r="G86" s="6">
        <f>ROUND(+Pharmacy!I183,0)</f>
        <v>0</v>
      </c>
      <c r="H86" s="6">
        <f>ROUND(+Pharmacy!V183,0)</f>
        <v>9834</v>
      </c>
      <c r="I86" s="7">
        <f t="shared" si="4"/>
      </c>
      <c r="J86" s="7"/>
      <c r="K86" s="8">
        <f t="shared" si="5"/>
      </c>
    </row>
    <row r="87" spans="2:11" ht="12">
      <c r="B87">
        <f>+Pharmacy!A82</f>
        <v>183</v>
      </c>
      <c r="C87" t="str">
        <f>+Pharmacy!B82</f>
        <v>AUBURN REGIONAL MEDICAL CENTER</v>
      </c>
      <c r="D87" s="6">
        <f>ROUND(+Pharmacy!I82,0)</f>
        <v>0</v>
      </c>
      <c r="E87" s="6">
        <f>ROUND(+Pharmacy!V82,0)</f>
        <v>13816</v>
      </c>
      <c r="F87" s="7">
        <f t="shared" si="3"/>
      </c>
      <c r="G87" s="6">
        <f>ROUND(+Pharmacy!I184,0)</f>
        <v>0</v>
      </c>
      <c r="H87" s="6">
        <f>ROUND(+Pharmacy!V184,0)</f>
        <v>12971</v>
      </c>
      <c r="I87" s="7">
        <f t="shared" si="4"/>
      </c>
      <c r="J87" s="7"/>
      <c r="K87" s="8">
        <f t="shared" si="5"/>
      </c>
    </row>
    <row r="88" spans="2:11" ht="12">
      <c r="B88">
        <f>+Pharmacy!A83</f>
        <v>186</v>
      </c>
      <c r="C88" t="str">
        <f>+Pharmacy!B83</f>
        <v>MARK REED HOSPITAL</v>
      </c>
      <c r="D88" s="6">
        <f>ROUND(+Pharmacy!I83,0)</f>
        <v>11565</v>
      </c>
      <c r="E88" s="6">
        <f>ROUND(+Pharmacy!V83,0)</f>
        <v>1135</v>
      </c>
      <c r="F88" s="7">
        <f t="shared" si="3"/>
        <v>10.19</v>
      </c>
      <c r="G88" s="6">
        <f>ROUND(+Pharmacy!I185,0)</f>
        <v>11273</v>
      </c>
      <c r="H88" s="6">
        <f>ROUND(+Pharmacy!V185,0)</f>
        <v>669</v>
      </c>
      <c r="I88" s="7">
        <f t="shared" si="4"/>
        <v>16.85</v>
      </c>
      <c r="J88" s="7"/>
      <c r="K88" s="8">
        <f t="shared" si="5"/>
        <v>0.6536</v>
      </c>
    </row>
    <row r="89" spans="2:11" ht="12">
      <c r="B89">
        <f>+Pharmacy!A84</f>
        <v>191</v>
      </c>
      <c r="C89" t="str">
        <f>+Pharmacy!B84</f>
        <v>PROVIDENCE CENTRALIA HOSPITAL</v>
      </c>
      <c r="D89" s="6">
        <f>ROUND(+Pharmacy!I84,0)</f>
        <v>0</v>
      </c>
      <c r="E89" s="6">
        <f>ROUND(+Pharmacy!V84,0)</f>
        <v>11160</v>
      </c>
      <c r="F89" s="7">
        <f t="shared" si="3"/>
      </c>
      <c r="G89" s="6">
        <f>ROUND(+Pharmacy!I186,0)</f>
        <v>0</v>
      </c>
      <c r="H89" s="6">
        <f>ROUND(+Pharmacy!V186,0)</f>
        <v>10112</v>
      </c>
      <c r="I89" s="7">
        <f t="shared" si="4"/>
      </c>
      <c r="J89" s="7"/>
      <c r="K89" s="8">
        <f t="shared" si="5"/>
      </c>
    </row>
    <row r="90" spans="2:11" ht="12">
      <c r="B90">
        <f>+Pharmacy!A85</f>
        <v>193</v>
      </c>
      <c r="C90" t="str">
        <f>+Pharmacy!B85</f>
        <v>PROVIDENCE MOUNT CARMEL HOSPITAL</v>
      </c>
      <c r="D90" s="6">
        <f>ROUND(+Pharmacy!I85,0)</f>
        <v>0</v>
      </c>
      <c r="E90" s="6">
        <f>ROUND(+Pharmacy!V85,0)</f>
        <v>3267</v>
      </c>
      <c r="F90" s="7">
        <f t="shared" si="3"/>
      </c>
      <c r="G90" s="6">
        <f>ROUND(+Pharmacy!I187,0)</f>
        <v>0</v>
      </c>
      <c r="H90" s="6">
        <f>ROUND(+Pharmacy!V187,0)</f>
        <v>3245</v>
      </c>
      <c r="I90" s="7">
        <f t="shared" si="4"/>
      </c>
      <c r="J90" s="7"/>
      <c r="K90" s="8">
        <f t="shared" si="5"/>
      </c>
    </row>
    <row r="91" spans="2:11" ht="12">
      <c r="B91">
        <f>+Pharmacy!A86</f>
        <v>194</v>
      </c>
      <c r="C91" t="str">
        <f>+Pharmacy!B86</f>
        <v>PROVIDENCE SAINT JOSEPHS HOSPITAL</v>
      </c>
      <c r="D91" s="6">
        <f>ROUND(+Pharmacy!I86,0)</f>
        <v>0</v>
      </c>
      <c r="E91" s="6">
        <f>ROUND(+Pharmacy!V86,0)</f>
        <v>1530</v>
      </c>
      <c r="F91" s="7">
        <f t="shared" si="3"/>
      </c>
      <c r="G91" s="6">
        <f>ROUND(+Pharmacy!I188,0)</f>
        <v>0</v>
      </c>
      <c r="H91" s="6">
        <f>ROUND(+Pharmacy!V188,0)</f>
        <v>1130</v>
      </c>
      <c r="I91" s="7">
        <f t="shared" si="4"/>
      </c>
      <c r="J91" s="7"/>
      <c r="K91" s="8">
        <f t="shared" si="5"/>
      </c>
    </row>
    <row r="92" spans="2:11" ht="12">
      <c r="B92">
        <f>+Pharmacy!A87</f>
        <v>195</v>
      </c>
      <c r="C92" t="str">
        <f>+Pharmacy!B87</f>
        <v>SNOQUALMIE VALLEY HOSPITAL</v>
      </c>
      <c r="D92" s="6">
        <f>ROUND(+Pharmacy!I87,0)</f>
        <v>3741</v>
      </c>
      <c r="E92" s="6">
        <f>ROUND(+Pharmacy!V87,0)</f>
        <v>1252</v>
      </c>
      <c r="F92" s="7">
        <f t="shared" si="3"/>
        <v>2.99</v>
      </c>
      <c r="G92" s="6">
        <f>ROUND(+Pharmacy!I189,0)</f>
        <v>0</v>
      </c>
      <c r="H92" s="6">
        <f>ROUND(+Pharmacy!V189,0)</f>
        <v>505</v>
      </c>
      <c r="I92" s="7">
        <f t="shared" si="4"/>
      </c>
      <c r="J92" s="7"/>
      <c r="K92" s="8">
        <f t="shared" si="5"/>
      </c>
    </row>
    <row r="93" spans="2:11" ht="12">
      <c r="B93">
        <f>+Pharmacy!A88</f>
        <v>197</v>
      </c>
      <c r="C93" t="str">
        <f>+Pharmacy!B88</f>
        <v>CAPITAL MEDICAL CENTER</v>
      </c>
      <c r="D93" s="6">
        <f>ROUND(+Pharmacy!I88,0)</f>
        <v>0</v>
      </c>
      <c r="E93" s="6">
        <f>ROUND(+Pharmacy!V88,0)</f>
        <v>7450</v>
      </c>
      <c r="F93" s="7">
        <f t="shared" si="3"/>
      </c>
      <c r="G93" s="6">
        <f>ROUND(+Pharmacy!I190,0)</f>
        <v>0</v>
      </c>
      <c r="H93" s="6">
        <f>ROUND(+Pharmacy!V190,0)</f>
        <v>8572</v>
      </c>
      <c r="I93" s="7">
        <f t="shared" si="4"/>
      </c>
      <c r="J93" s="7"/>
      <c r="K93" s="8">
        <f t="shared" si="5"/>
      </c>
    </row>
    <row r="94" spans="2:11" ht="12">
      <c r="B94">
        <f>+Pharmacy!A89</f>
        <v>198</v>
      </c>
      <c r="C94" t="str">
        <f>+Pharmacy!B89</f>
        <v>SUNNYSIDE COMMUNITY HOSPITAL</v>
      </c>
      <c r="D94" s="6">
        <f>ROUND(+Pharmacy!I89,0)</f>
        <v>0</v>
      </c>
      <c r="E94" s="6">
        <f>ROUND(+Pharmacy!V89,0)</f>
        <v>3954</v>
      </c>
      <c r="F94" s="7">
        <f t="shared" si="3"/>
      </c>
      <c r="G94" s="6">
        <f>ROUND(+Pharmacy!I191,0)</f>
        <v>0</v>
      </c>
      <c r="H94" s="6">
        <f>ROUND(+Pharmacy!V191,0)</f>
        <v>4341</v>
      </c>
      <c r="I94" s="7">
        <f t="shared" si="4"/>
      </c>
      <c r="J94" s="7"/>
      <c r="K94" s="8">
        <f t="shared" si="5"/>
      </c>
    </row>
    <row r="95" spans="2:11" ht="12">
      <c r="B95">
        <f>+Pharmacy!A90</f>
        <v>199</v>
      </c>
      <c r="C95" t="str">
        <f>+Pharmacy!B90</f>
        <v>TOPPENISH COMMUNITY HOSPITAL</v>
      </c>
      <c r="D95" s="6">
        <f>ROUND(+Pharmacy!I90,0)</f>
        <v>0</v>
      </c>
      <c r="E95" s="6">
        <f>ROUND(+Pharmacy!V90,0)</f>
        <v>3331</v>
      </c>
      <c r="F95" s="7">
        <f t="shared" si="3"/>
      </c>
      <c r="G95" s="6">
        <f>ROUND(+Pharmacy!I192,0)</f>
        <v>0</v>
      </c>
      <c r="H95" s="6">
        <f>ROUND(+Pharmacy!V192,0)</f>
        <v>3487</v>
      </c>
      <c r="I95" s="7">
        <f t="shared" si="4"/>
      </c>
      <c r="J95" s="7"/>
      <c r="K95" s="8">
        <f t="shared" si="5"/>
      </c>
    </row>
    <row r="96" spans="2:11" ht="12">
      <c r="B96">
        <f>+Pharmacy!A91</f>
        <v>201</v>
      </c>
      <c r="C96" t="str">
        <f>+Pharmacy!B91</f>
        <v>SAINT FRANCIS COMMUNITY HOSPITAL</v>
      </c>
      <c r="D96" s="6">
        <f>ROUND(+Pharmacy!I91,0)</f>
        <v>0</v>
      </c>
      <c r="E96" s="6">
        <f>ROUND(+Pharmacy!V91,0)</f>
        <v>15555</v>
      </c>
      <c r="F96" s="7">
        <f t="shared" si="3"/>
      </c>
      <c r="G96" s="6">
        <f>ROUND(+Pharmacy!I193,0)</f>
        <v>0</v>
      </c>
      <c r="H96" s="6">
        <f>ROUND(+Pharmacy!V193,0)</f>
        <v>16257</v>
      </c>
      <c r="I96" s="7">
        <f t="shared" si="4"/>
      </c>
      <c r="J96" s="7"/>
      <c r="K96" s="8">
        <f t="shared" si="5"/>
      </c>
    </row>
    <row r="97" spans="2:11" ht="12">
      <c r="B97">
        <f>+Pharmacy!A92</f>
        <v>202</v>
      </c>
      <c r="C97" t="str">
        <f>+Pharmacy!B92</f>
        <v>REGIONAL HOSP. FOR RESP. &amp; COMPLEX CARE</v>
      </c>
      <c r="D97" s="6">
        <f>ROUND(+Pharmacy!I92,0)</f>
        <v>0</v>
      </c>
      <c r="E97" s="6">
        <f>ROUND(+Pharmacy!V92,0)</f>
        <v>776</v>
      </c>
      <c r="F97" s="7">
        <f t="shared" si="3"/>
      </c>
      <c r="G97" s="6">
        <f>ROUND(+Pharmacy!I194,0)</f>
        <v>0</v>
      </c>
      <c r="H97" s="6">
        <f>ROUND(+Pharmacy!V194,0)</f>
        <v>897</v>
      </c>
      <c r="I97" s="7">
        <f t="shared" si="4"/>
      </c>
      <c r="J97" s="7"/>
      <c r="K97" s="8">
        <f t="shared" si="5"/>
      </c>
    </row>
    <row r="98" spans="2:11" ht="12">
      <c r="B98">
        <f>+Pharmacy!A93</f>
        <v>204</v>
      </c>
      <c r="C98" t="str">
        <f>+Pharmacy!B93</f>
        <v>SEATTLE CANCER CARE ALLIANCE</v>
      </c>
      <c r="D98" s="6">
        <f>ROUND(+Pharmacy!I93,0)</f>
        <v>0</v>
      </c>
      <c r="E98" s="6">
        <f>ROUND(+Pharmacy!V93,0)</f>
        <v>12695</v>
      </c>
      <c r="F98" s="7">
        <f t="shared" si="3"/>
      </c>
      <c r="G98" s="6">
        <f>ROUND(+Pharmacy!I195,0)</f>
        <v>0</v>
      </c>
      <c r="H98" s="6">
        <f>ROUND(+Pharmacy!V195,0)</f>
        <v>12672</v>
      </c>
      <c r="I98" s="7">
        <f t="shared" si="4"/>
      </c>
      <c r="J98" s="7"/>
      <c r="K98" s="8">
        <f t="shared" si="5"/>
      </c>
    </row>
    <row r="99" spans="2:11" ht="12">
      <c r="B99">
        <f>+Pharmacy!A94</f>
        <v>205</v>
      </c>
      <c r="C99" t="str">
        <f>+Pharmacy!B94</f>
        <v>WENATCHEE VALLEY MEDICAL CENTER</v>
      </c>
      <c r="D99" s="6">
        <f>ROUND(+Pharmacy!I94,0)</f>
        <v>0</v>
      </c>
      <c r="E99" s="6">
        <f>ROUND(+Pharmacy!V94,0)</f>
        <v>7232</v>
      </c>
      <c r="F99" s="7">
        <f t="shared" si="3"/>
      </c>
      <c r="G99" s="6">
        <f>ROUND(+Pharmacy!I196,0)</f>
        <v>0</v>
      </c>
      <c r="H99" s="6">
        <f>ROUND(+Pharmacy!V196,0)</f>
        <v>9260</v>
      </c>
      <c r="I99" s="7">
        <f t="shared" si="4"/>
      </c>
      <c r="J99" s="7"/>
      <c r="K99" s="8">
        <f t="shared" si="5"/>
      </c>
    </row>
    <row r="100" spans="2:11" ht="12">
      <c r="B100">
        <f>+Pharmacy!A95</f>
        <v>206</v>
      </c>
      <c r="C100" t="str">
        <f>+Pharmacy!B95</f>
        <v>UNITED GENERAL HOSPITAL</v>
      </c>
      <c r="D100" s="6">
        <f>ROUND(+Pharmacy!I95,0)</f>
        <v>625</v>
      </c>
      <c r="E100" s="6">
        <f>ROUND(+Pharmacy!V95,0)</f>
        <v>4763</v>
      </c>
      <c r="F100" s="7">
        <f t="shared" si="3"/>
        <v>0.13</v>
      </c>
      <c r="G100" s="6">
        <f>ROUND(+Pharmacy!I197,0)</f>
        <v>250</v>
      </c>
      <c r="H100" s="6">
        <f>ROUND(+Pharmacy!V197,0)</f>
        <v>5095</v>
      </c>
      <c r="I100" s="7">
        <f t="shared" si="4"/>
        <v>0.05</v>
      </c>
      <c r="J100" s="7"/>
      <c r="K100" s="8">
        <f t="shared" si="5"/>
        <v>-0.6154</v>
      </c>
    </row>
    <row r="101" spans="2:11" ht="12">
      <c r="B101">
        <f>+Pharmacy!A96</f>
        <v>207</v>
      </c>
      <c r="C101" t="str">
        <f>+Pharmacy!B96</f>
        <v>SKAGIT VALLEY HOSPITAL</v>
      </c>
      <c r="D101" s="6">
        <f>ROUND(+Pharmacy!I96,0)</f>
        <v>0</v>
      </c>
      <c r="E101" s="6">
        <f>ROUND(+Pharmacy!V96,0)</f>
        <v>16033</v>
      </c>
      <c r="F101" s="7">
        <f t="shared" si="3"/>
      </c>
      <c r="G101" s="6">
        <f>ROUND(+Pharmacy!I198,0)</f>
        <v>0</v>
      </c>
      <c r="H101" s="6">
        <f>ROUND(+Pharmacy!V198,0)</f>
        <v>15909</v>
      </c>
      <c r="I101" s="7">
        <f t="shared" si="4"/>
      </c>
      <c r="J101" s="7"/>
      <c r="K101" s="8">
        <f t="shared" si="5"/>
      </c>
    </row>
    <row r="102" spans="2:11" ht="12">
      <c r="B102">
        <f>+Pharmacy!A97</f>
        <v>208</v>
      </c>
      <c r="C102" t="str">
        <f>+Pharmacy!B97</f>
        <v>LEGACY SALMON CREEK HOSPITAL</v>
      </c>
      <c r="D102" s="6">
        <f>ROUND(+Pharmacy!I97,0)</f>
        <v>0</v>
      </c>
      <c r="E102" s="6">
        <f>ROUND(+Pharmacy!V97,0)</f>
        <v>13830</v>
      </c>
      <c r="F102" s="7">
        <f t="shared" si="3"/>
      </c>
      <c r="G102" s="6">
        <f>ROUND(+Pharmacy!I199,0)</f>
        <v>0</v>
      </c>
      <c r="H102" s="6">
        <f>ROUND(+Pharmacy!V199,0)</f>
        <v>15387</v>
      </c>
      <c r="I102" s="7">
        <f t="shared" si="4"/>
      </c>
      <c r="J102" s="7"/>
      <c r="K102" s="8">
        <f t="shared" si="5"/>
      </c>
    </row>
    <row r="103" spans="2:11" ht="12">
      <c r="B103">
        <f>+Pharmacy!A98</f>
        <v>209</v>
      </c>
      <c r="C103" t="str">
        <f>+Pharmacy!B98</f>
        <v>SAINT ANTHONY HOSPITAL</v>
      </c>
      <c r="D103" s="6">
        <f>ROUND(+Pharmacy!I98,0)</f>
        <v>0</v>
      </c>
      <c r="E103" s="6">
        <f>ROUND(+Pharmacy!V98,0)</f>
        <v>0</v>
      </c>
      <c r="F103" s="7">
        <f t="shared" si="3"/>
      </c>
      <c r="G103" s="6">
        <f>ROUND(+Pharmacy!I200,0)</f>
        <v>0</v>
      </c>
      <c r="H103" s="6">
        <f>ROUND(+Pharmacy!V200,0)</f>
        <v>1638</v>
      </c>
      <c r="I103" s="7">
        <f t="shared" si="4"/>
      </c>
      <c r="J103" s="7"/>
      <c r="K103" s="8">
        <f t="shared" si="5"/>
      </c>
    </row>
    <row r="104" spans="2:11" ht="12">
      <c r="B104">
        <f>+Pharmacy!A99</f>
        <v>904</v>
      </c>
      <c r="C104" t="str">
        <f>+Pharmacy!B99</f>
        <v>BHC FAIRFAX HOSPITAL</v>
      </c>
      <c r="D104" s="6">
        <f>ROUND(+Pharmacy!I99,0)</f>
        <v>0</v>
      </c>
      <c r="E104" s="6">
        <f>ROUND(+Pharmacy!V99,0)</f>
        <v>2105</v>
      </c>
      <c r="F104" s="7">
        <f t="shared" si="3"/>
      </c>
      <c r="G104" s="6">
        <f>ROUND(+Pharmacy!I201,0)</f>
        <v>0</v>
      </c>
      <c r="H104" s="6">
        <f>ROUND(+Pharmacy!V201,0)</f>
        <v>2056</v>
      </c>
      <c r="I104" s="7">
        <f t="shared" si="4"/>
      </c>
      <c r="J104" s="7"/>
      <c r="K104" s="8">
        <f t="shared" si="5"/>
      </c>
    </row>
    <row r="105" spans="2:11" ht="12">
      <c r="B105">
        <f>+Pharmacy!A100</f>
        <v>915</v>
      </c>
      <c r="C105" t="str">
        <f>+Pharmacy!B100</f>
        <v>LOURDES COUNSELING CENTER</v>
      </c>
      <c r="D105" s="6">
        <f>ROUND(+Pharmacy!I100,0)</f>
        <v>0</v>
      </c>
      <c r="E105" s="6">
        <f>ROUND(+Pharmacy!V100,0)</f>
        <v>981</v>
      </c>
      <c r="F105" s="7">
        <f t="shared" si="3"/>
      </c>
      <c r="G105" s="6">
        <f>ROUND(+Pharmacy!I202,0)</f>
        <v>0</v>
      </c>
      <c r="H105" s="6">
        <f>ROUND(+Pharmacy!V202,0)</f>
        <v>926</v>
      </c>
      <c r="I105" s="7">
        <f t="shared" si="4"/>
      </c>
      <c r="J105" s="7"/>
      <c r="K105" s="8">
        <f t="shared" si="5"/>
      </c>
    </row>
    <row r="106" spans="2:11" ht="12">
      <c r="B106">
        <f>+Pharmacy!A101</f>
        <v>919</v>
      </c>
      <c r="C106" t="str">
        <f>+Pharmacy!B101</f>
        <v>NAVOS</v>
      </c>
      <c r="D106" s="6">
        <f>ROUND(+Pharmacy!I101,0)</f>
        <v>0</v>
      </c>
      <c r="E106" s="6">
        <f>ROUND(+Pharmacy!V101,0)</f>
        <v>567</v>
      </c>
      <c r="F106" s="7">
        <f t="shared" si="3"/>
      </c>
      <c r="G106" s="6">
        <f>ROUND(+Pharmacy!I203,0)</f>
        <v>819</v>
      </c>
      <c r="H106" s="6">
        <f>ROUND(+Pharmacy!V203,0)</f>
        <v>547</v>
      </c>
      <c r="I106" s="7">
        <f t="shared" si="4"/>
        <v>1.5</v>
      </c>
      <c r="J106" s="7"/>
      <c r="K106" s="8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0.875" style="0" bestFit="1" customWidth="1"/>
    <col min="5" max="5" width="6.875" style="0" bestFit="1" customWidth="1"/>
    <col min="6" max="6" width="8.875" style="0" bestFit="1" customWidth="1"/>
    <col min="7" max="7" width="10.875" style="0" bestFit="1" customWidth="1"/>
    <col min="8" max="8" width="6.875" style="0" bestFit="1" customWidth="1"/>
    <col min="9" max="9" width="8.875" style="0" bestFit="1" customWidth="1"/>
    <col min="10" max="10" width="2.625" style="0" customWidth="1"/>
    <col min="11" max="11" width="10.125" style="0" bestFit="1" customWidth="1"/>
  </cols>
  <sheetData>
    <row r="1" spans="1:10" ht="12">
      <c r="A1" s="3" t="s">
        <v>19</v>
      </c>
      <c r="B1" s="4"/>
      <c r="C1" s="4"/>
      <c r="D1" s="4"/>
      <c r="E1" s="4"/>
      <c r="F1" s="4"/>
      <c r="G1" s="4"/>
      <c r="H1" s="4"/>
      <c r="I1" s="4"/>
      <c r="J1" s="4"/>
    </row>
    <row r="2" spans="1:11" ht="1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42</v>
      </c>
    </row>
    <row r="3" spans="1:11" ht="12">
      <c r="A3" s="4"/>
      <c r="B3" s="4"/>
      <c r="C3" s="4"/>
      <c r="D3" s="4"/>
      <c r="E3" s="4"/>
      <c r="F3" s="3"/>
      <c r="G3" s="4"/>
      <c r="H3" s="4"/>
      <c r="I3" s="4"/>
      <c r="J3" s="4"/>
      <c r="K3">
        <v>290</v>
      </c>
    </row>
    <row r="4" spans="1:10" ht="12">
      <c r="A4" s="3" t="s">
        <v>43</v>
      </c>
      <c r="B4" s="4"/>
      <c r="C4" s="4"/>
      <c r="D4" s="5"/>
      <c r="E4" s="4"/>
      <c r="F4" s="4"/>
      <c r="G4" s="4"/>
      <c r="H4" s="4"/>
      <c r="I4" s="4"/>
      <c r="J4" s="4"/>
    </row>
    <row r="5" spans="1:10" ht="12">
      <c r="A5" s="3" t="s">
        <v>20</v>
      </c>
      <c r="B5" s="4"/>
      <c r="C5" s="4"/>
      <c r="D5" s="4"/>
      <c r="E5" s="4"/>
      <c r="F5" s="4"/>
      <c r="G5" s="4"/>
      <c r="H5" s="4"/>
      <c r="I5" s="4"/>
      <c r="J5" s="4"/>
    </row>
    <row r="7" spans="5:9" ht="12">
      <c r="E7" s="21">
        <f>ROUND(+Pharmacy!D5,0)</f>
        <v>2008</v>
      </c>
      <c r="F7" s="2">
        <f>+E7</f>
        <v>2008</v>
      </c>
      <c r="G7" s="2"/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F8" s="1" t="s">
        <v>2</v>
      </c>
      <c r="I8" s="1" t="s">
        <v>2</v>
      </c>
      <c r="J8" s="1"/>
      <c r="K8" s="2" t="s">
        <v>72</v>
      </c>
    </row>
    <row r="9" spans="1:11" ht="12">
      <c r="A9" s="2"/>
      <c r="B9" s="2" t="s">
        <v>40</v>
      </c>
      <c r="C9" s="2" t="s">
        <v>41</v>
      </c>
      <c r="D9" s="1" t="s">
        <v>21</v>
      </c>
      <c r="E9" s="1" t="s">
        <v>4</v>
      </c>
      <c r="F9" s="1" t="s">
        <v>4</v>
      </c>
      <c r="G9" s="1" t="s">
        <v>21</v>
      </c>
      <c r="H9" s="1" t="s">
        <v>4</v>
      </c>
      <c r="I9" s="1" t="s">
        <v>4</v>
      </c>
      <c r="J9" s="1"/>
      <c r="K9" s="2" t="s">
        <v>73</v>
      </c>
    </row>
    <row r="10" spans="2:11" ht="12">
      <c r="B10">
        <f>+Pharmacy!A5</f>
        <v>1</v>
      </c>
      <c r="C10" t="str">
        <f>+Pharmacy!B5</f>
        <v>SWEDISH HEALTH SERVICES</v>
      </c>
      <c r="D10" s="6">
        <f>ROUND(+Pharmacy!J5,0)</f>
        <v>45441534</v>
      </c>
      <c r="E10" s="6">
        <f>ROUND(+Pharmacy!V5,0)</f>
        <v>64206</v>
      </c>
      <c r="F10" s="7">
        <f>IF(D10=0,"",IF(E10=0,"",ROUND(D10/E10,2)))</f>
        <v>707.75</v>
      </c>
      <c r="G10" s="6">
        <f>ROUND(+Pharmacy!J107,0)</f>
        <v>50612336</v>
      </c>
      <c r="H10" s="6">
        <f>ROUND(+Pharmacy!V107,0)</f>
        <v>65434</v>
      </c>
      <c r="I10" s="7">
        <f>IF(G10=0,"",IF(H10=0,"",ROUND(G10/H10,2)))</f>
        <v>773.49</v>
      </c>
      <c r="J10" s="7"/>
      <c r="K10" s="8">
        <f>IF(D10=0,"",IF(E10=0,"",IF(G10=0,"",IF(H10=0,"",ROUND(I10/F10-1,4)))))</f>
        <v>0.0929</v>
      </c>
    </row>
    <row r="11" spans="2:11" ht="12">
      <c r="B11">
        <f>+Pharmacy!A6</f>
        <v>3</v>
      </c>
      <c r="C11" t="str">
        <f>+Pharmacy!B6</f>
        <v>SWEDISH MEDICAL CENTER CHERRY HILL</v>
      </c>
      <c r="D11" s="6">
        <f>ROUND(+Pharmacy!J6,0)</f>
        <v>10669554</v>
      </c>
      <c r="E11" s="6">
        <f>ROUND(+Pharmacy!V6,0)</f>
        <v>25431</v>
      </c>
      <c r="F11" s="7">
        <f aca="true" t="shared" si="0" ref="F11:F74">IF(D11=0,"",IF(E11=0,"",ROUND(D11/E11,2)))</f>
        <v>419.55</v>
      </c>
      <c r="G11" s="6">
        <f>ROUND(+Pharmacy!J108,0)</f>
        <v>11337701</v>
      </c>
      <c r="H11" s="6">
        <f>ROUND(+Pharmacy!V108,0)</f>
        <v>27098</v>
      </c>
      <c r="I11" s="7">
        <f aca="true" t="shared" si="1" ref="I11:I74">IF(G11=0,"",IF(H11=0,"",ROUND(G11/H11,2)))</f>
        <v>418.4</v>
      </c>
      <c r="J11" s="7"/>
      <c r="K11" s="8">
        <f aca="true" t="shared" si="2" ref="K11:K74">IF(D11=0,"",IF(E11=0,"",IF(G11=0,"",IF(H11=0,"",ROUND(I11/F11-1,4)))))</f>
        <v>-0.0027</v>
      </c>
    </row>
    <row r="12" spans="2:11" ht="12">
      <c r="B12">
        <f>+Pharmacy!A7</f>
        <v>8</v>
      </c>
      <c r="C12" t="str">
        <f>+Pharmacy!B7</f>
        <v>KLICKITAT VALLEY HOSPITAL</v>
      </c>
      <c r="D12" s="6">
        <f>ROUND(+Pharmacy!J7,0)</f>
        <v>138052</v>
      </c>
      <c r="E12" s="6">
        <f>ROUND(+Pharmacy!V7,0)</f>
        <v>1629</v>
      </c>
      <c r="F12" s="7">
        <f t="shared" si="0"/>
        <v>84.75</v>
      </c>
      <c r="G12" s="6">
        <f>ROUND(+Pharmacy!J109,0)</f>
        <v>113211</v>
      </c>
      <c r="H12" s="6">
        <f>ROUND(+Pharmacy!V109,0)</f>
        <v>1645</v>
      </c>
      <c r="I12" s="7">
        <f t="shared" si="1"/>
        <v>68.82</v>
      </c>
      <c r="J12" s="7"/>
      <c r="K12" s="8">
        <f t="shared" si="2"/>
        <v>-0.188</v>
      </c>
    </row>
    <row r="13" spans="2:11" ht="12">
      <c r="B13">
        <f>+Pharmacy!A8</f>
        <v>10</v>
      </c>
      <c r="C13" t="str">
        <f>+Pharmacy!B8</f>
        <v>VIRGINIA MASON MEDICAL CENTER</v>
      </c>
      <c r="D13" s="6">
        <f>ROUND(+Pharmacy!J8,0)</f>
        <v>7890659</v>
      </c>
      <c r="E13" s="6">
        <f>ROUND(+Pharmacy!V8,0)</f>
        <v>76904</v>
      </c>
      <c r="F13" s="7">
        <f t="shared" si="0"/>
        <v>102.6</v>
      </c>
      <c r="G13" s="6">
        <f>ROUND(+Pharmacy!J110,0)</f>
        <v>7984594</v>
      </c>
      <c r="H13" s="6">
        <f>ROUND(+Pharmacy!V110,0)</f>
        <v>79237</v>
      </c>
      <c r="I13" s="7">
        <f t="shared" si="1"/>
        <v>100.77</v>
      </c>
      <c r="J13" s="7"/>
      <c r="K13" s="8">
        <f t="shared" si="2"/>
        <v>-0.0178</v>
      </c>
    </row>
    <row r="14" spans="2:11" ht="12">
      <c r="B14">
        <f>+Pharmacy!A9</f>
        <v>14</v>
      </c>
      <c r="C14" t="str">
        <f>+Pharmacy!B9</f>
        <v>SEATTLE CHILDRENS HOSPITAL</v>
      </c>
      <c r="D14" s="6">
        <f>ROUND(+Pharmacy!J9,0)</f>
        <v>29130384</v>
      </c>
      <c r="E14" s="6">
        <f>ROUND(+Pharmacy!V9,0)</f>
        <v>26512</v>
      </c>
      <c r="F14" s="7">
        <f t="shared" si="0"/>
        <v>1098.76</v>
      </c>
      <c r="G14" s="6">
        <f>ROUND(+Pharmacy!J111,0)</f>
        <v>26531640</v>
      </c>
      <c r="H14" s="6">
        <f>ROUND(+Pharmacy!V111,0)</f>
        <v>28361</v>
      </c>
      <c r="I14" s="7">
        <f t="shared" si="1"/>
        <v>935.5</v>
      </c>
      <c r="J14" s="7"/>
      <c r="K14" s="8">
        <f t="shared" si="2"/>
        <v>-0.1486</v>
      </c>
    </row>
    <row r="15" spans="2:11" ht="12">
      <c r="B15">
        <f>+Pharmacy!A10</f>
        <v>20</v>
      </c>
      <c r="C15" t="str">
        <f>+Pharmacy!B10</f>
        <v>GROUP HEALTH CENTRAL</v>
      </c>
      <c r="D15" s="6">
        <f>ROUND(+Pharmacy!J10,0)</f>
        <v>10597826</v>
      </c>
      <c r="E15" s="6">
        <f>ROUND(+Pharmacy!V10,0)</f>
        <v>1208</v>
      </c>
      <c r="F15" s="7">
        <f t="shared" si="0"/>
        <v>8773.03</v>
      </c>
      <c r="G15" s="6">
        <f>ROUND(+Pharmacy!J112,0)</f>
        <v>0</v>
      </c>
      <c r="H15" s="6">
        <f>ROUND(+Pharmacy!V112,0)</f>
        <v>1122</v>
      </c>
      <c r="I15" s="7">
        <f t="shared" si="1"/>
      </c>
      <c r="J15" s="7"/>
      <c r="K15" s="8">
        <f t="shared" si="2"/>
      </c>
    </row>
    <row r="16" spans="2:11" ht="12">
      <c r="B16">
        <f>+Pharmacy!A11</f>
        <v>21</v>
      </c>
      <c r="C16" t="str">
        <f>+Pharmacy!B11</f>
        <v>NEWPORT COMMUNITY HOSPITAL</v>
      </c>
      <c r="D16" s="6">
        <f>ROUND(+Pharmacy!J11,0)</f>
        <v>358476</v>
      </c>
      <c r="E16" s="6">
        <f>ROUND(+Pharmacy!V11,0)</f>
        <v>2926</v>
      </c>
      <c r="F16" s="7">
        <f t="shared" si="0"/>
        <v>122.51</v>
      </c>
      <c r="G16" s="6">
        <f>ROUND(+Pharmacy!J113,0)</f>
        <v>281176</v>
      </c>
      <c r="H16" s="6">
        <f>ROUND(+Pharmacy!V113,0)</f>
        <v>2664</v>
      </c>
      <c r="I16" s="7">
        <f t="shared" si="1"/>
        <v>105.55</v>
      </c>
      <c r="J16" s="7"/>
      <c r="K16" s="8">
        <f t="shared" si="2"/>
        <v>-0.1384</v>
      </c>
    </row>
    <row r="17" spans="2:11" ht="12">
      <c r="B17">
        <f>+Pharmacy!A12</f>
        <v>22</v>
      </c>
      <c r="C17" t="str">
        <f>+Pharmacy!B12</f>
        <v>LOURDES MEDICAL CENTER</v>
      </c>
      <c r="D17" s="6">
        <f>ROUND(+Pharmacy!J12,0)</f>
        <v>711412</v>
      </c>
      <c r="E17" s="6">
        <f>ROUND(+Pharmacy!V12,0)</f>
        <v>4975</v>
      </c>
      <c r="F17" s="7">
        <f t="shared" si="0"/>
        <v>143</v>
      </c>
      <c r="G17" s="6">
        <f>ROUND(+Pharmacy!J114,0)</f>
        <v>869762</v>
      </c>
      <c r="H17" s="6">
        <f>ROUND(+Pharmacy!V114,0)</f>
        <v>4807</v>
      </c>
      <c r="I17" s="7">
        <f t="shared" si="1"/>
        <v>180.94</v>
      </c>
      <c r="J17" s="7"/>
      <c r="K17" s="8">
        <f t="shared" si="2"/>
        <v>0.2653</v>
      </c>
    </row>
    <row r="18" spans="2:11" ht="12">
      <c r="B18">
        <f>+Pharmacy!A13</f>
        <v>23</v>
      </c>
      <c r="C18" t="str">
        <f>+Pharmacy!B13</f>
        <v>OKANOGAN-DOUGLAS DISTRICT HOSPITAL</v>
      </c>
      <c r="D18" s="6">
        <f>ROUND(+Pharmacy!J13,0)</f>
        <v>451171</v>
      </c>
      <c r="E18" s="6">
        <f>ROUND(+Pharmacy!V13,0)</f>
        <v>1506</v>
      </c>
      <c r="F18" s="7">
        <f t="shared" si="0"/>
        <v>299.58</v>
      </c>
      <c r="G18" s="6">
        <f>ROUND(+Pharmacy!J115,0)</f>
        <v>589688</v>
      </c>
      <c r="H18" s="6">
        <f>ROUND(+Pharmacy!V115,0)</f>
        <v>1454</v>
      </c>
      <c r="I18" s="7">
        <f t="shared" si="1"/>
        <v>405.56</v>
      </c>
      <c r="J18" s="7"/>
      <c r="K18" s="8">
        <f t="shared" si="2"/>
        <v>0.3538</v>
      </c>
    </row>
    <row r="19" spans="2:11" ht="12">
      <c r="B19">
        <f>+Pharmacy!A14</f>
        <v>26</v>
      </c>
      <c r="C19" t="str">
        <f>+Pharmacy!B14</f>
        <v>PEACEHEALTH SAINT JOHN MEDICAL CENTER</v>
      </c>
      <c r="D19" s="6">
        <f>ROUND(+Pharmacy!J14,0)</f>
        <v>7919280</v>
      </c>
      <c r="E19" s="6">
        <f>ROUND(+Pharmacy!V14,0)</f>
        <v>23290</v>
      </c>
      <c r="F19" s="7">
        <f t="shared" si="0"/>
        <v>340.03</v>
      </c>
      <c r="G19" s="6">
        <f>ROUND(+Pharmacy!J116,0)</f>
        <v>7080611</v>
      </c>
      <c r="H19" s="6">
        <f>ROUND(+Pharmacy!V116,0)</f>
        <v>24570</v>
      </c>
      <c r="I19" s="7">
        <f t="shared" si="1"/>
        <v>288.18</v>
      </c>
      <c r="J19" s="7"/>
      <c r="K19" s="8">
        <f t="shared" si="2"/>
        <v>-0.1525</v>
      </c>
    </row>
    <row r="20" spans="2:11" ht="12">
      <c r="B20">
        <f>+Pharmacy!A15</f>
        <v>29</v>
      </c>
      <c r="C20" t="str">
        <f>+Pharmacy!B15</f>
        <v>HARBORVIEW MEDICAL CENTER</v>
      </c>
      <c r="D20" s="6">
        <f>ROUND(+Pharmacy!J15,0)</f>
        <v>37408556</v>
      </c>
      <c r="E20" s="6">
        <f>ROUND(+Pharmacy!V15,0)</f>
        <v>43532</v>
      </c>
      <c r="F20" s="7">
        <f t="shared" si="0"/>
        <v>859.33</v>
      </c>
      <c r="G20" s="6">
        <f>ROUND(+Pharmacy!J117,0)</f>
        <v>38063331</v>
      </c>
      <c r="H20" s="6">
        <f>ROUND(+Pharmacy!V117,0)</f>
        <v>43020</v>
      </c>
      <c r="I20" s="7">
        <f t="shared" si="1"/>
        <v>884.78</v>
      </c>
      <c r="J20" s="7"/>
      <c r="K20" s="8">
        <f t="shared" si="2"/>
        <v>0.0296</v>
      </c>
    </row>
    <row r="21" spans="2:11" ht="12">
      <c r="B21">
        <f>+Pharmacy!A16</f>
        <v>32</v>
      </c>
      <c r="C21" t="str">
        <f>+Pharmacy!B16</f>
        <v>SAINT JOSEPH MEDICAL CENTER</v>
      </c>
      <c r="D21" s="6">
        <f>ROUND(+Pharmacy!J16,0)</f>
        <v>18616554</v>
      </c>
      <c r="E21" s="6">
        <f>ROUND(+Pharmacy!V16,0)</f>
        <v>46717</v>
      </c>
      <c r="F21" s="7">
        <f t="shared" si="0"/>
        <v>398.5</v>
      </c>
      <c r="G21" s="6">
        <f>ROUND(+Pharmacy!J118,0)</f>
        <v>18464044</v>
      </c>
      <c r="H21" s="6">
        <f>ROUND(+Pharmacy!V118,0)</f>
        <v>43072</v>
      </c>
      <c r="I21" s="7">
        <f t="shared" si="1"/>
        <v>428.68</v>
      </c>
      <c r="J21" s="7"/>
      <c r="K21" s="8">
        <f t="shared" si="2"/>
        <v>0.0757</v>
      </c>
    </row>
    <row r="22" spans="2:11" ht="12">
      <c r="B22">
        <f>+Pharmacy!A17</f>
        <v>35</v>
      </c>
      <c r="C22" t="str">
        <f>+Pharmacy!B17</f>
        <v>ENUMCLAW REGIONAL HOSPITAL</v>
      </c>
      <c r="D22" s="6">
        <f>ROUND(+Pharmacy!J17,0)</f>
        <v>553013</v>
      </c>
      <c r="E22" s="6">
        <f>ROUND(+Pharmacy!V17,0)</f>
        <v>3584</v>
      </c>
      <c r="F22" s="7">
        <f t="shared" si="0"/>
        <v>154.3</v>
      </c>
      <c r="G22" s="6">
        <f>ROUND(+Pharmacy!J119,0)</f>
        <v>739841</v>
      </c>
      <c r="H22" s="6">
        <f>ROUND(+Pharmacy!V119,0)</f>
        <v>3826</v>
      </c>
      <c r="I22" s="7">
        <f t="shared" si="1"/>
        <v>193.37</v>
      </c>
      <c r="J22" s="7"/>
      <c r="K22" s="8">
        <f t="shared" si="2"/>
        <v>0.2532</v>
      </c>
    </row>
    <row r="23" spans="2:11" ht="12">
      <c r="B23">
        <f>+Pharmacy!A18</f>
        <v>37</v>
      </c>
      <c r="C23" t="str">
        <f>+Pharmacy!B18</f>
        <v>DEACONESS MEDICAL CENTER</v>
      </c>
      <c r="D23" s="6">
        <f>ROUND(+Pharmacy!J18,0)</f>
        <v>6513138</v>
      </c>
      <c r="E23" s="6">
        <f>ROUND(+Pharmacy!V18,0)</f>
        <v>18891</v>
      </c>
      <c r="F23" s="7">
        <f t="shared" si="0"/>
        <v>344.77</v>
      </c>
      <c r="G23" s="6">
        <f>ROUND(+Pharmacy!J120,0)</f>
        <v>10249254</v>
      </c>
      <c r="H23" s="6">
        <f>ROUND(+Pharmacy!V120,0)</f>
        <v>24058</v>
      </c>
      <c r="I23" s="7">
        <f t="shared" si="1"/>
        <v>426.02</v>
      </c>
      <c r="J23" s="7"/>
      <c r="K23" s="8">
        <f t="shared" si="2"/>
        <v>0.2357</v>
      </c>
    </row>
    <row r="24" spans="2:11" ht="12">
      <c r="B24">
        <f>+Pharmacy!A19</f>
        <v>38</v>
      </c>
      <c r="C24" t="str">
        <f>+Pharmacy!B19</f>
        <v>OLYMPIC MEDICAL CENTER</v>
      </c>
      <c r="D24" s="6">
        <f>ROUND(+Pharmacy!J19,0)</f>
        <v>6980534</v>
      </c>
      <c r="E24" s="6">
        <f>ROUND(+Pharmacy!V19,0)</f>
        <v>13147</v>
      </c>
      <c r="F24" s="7">
        <f t="shared" si="0"/>
        <v>530.96</v>
      </c>
      <c r="G24" s="6">
        <f>ROUND(+Pharmacy!J121,0)</f>
        <v>7492671</v>
      </c>
      <c r="H24" s="6">
        <f>ROUND(+Pharmacy!V121,0)</f>
        <v>13521</v>
      </c>
      <c r="I24" s="7">
        <f t="shared" si="1"/>
        <v>554.15</v>
      </c>
      <c r="J24" s="7"/>
      <c r="K24" s="8">
        <f t="shared" si="2"/>
        <v>0.0437</v>
      </c>
    </row>
    <row r="25" spans="2:11" ht="12">
      <c r="B25">
        <f>+Pharmacy!A20</f>
        <v>39</v>
      </c>
      <c r="C25" t="str">
        <f>+Pharmacy!B20</f>
        <v>KENNEWICK GENERAL HOSPITAL</v>
      </c>
      <c r="D25" s="6">
        <f>ROUND(+Pharmacy!J20,0)</f>
        <v>2225713</v>
      </c>
      <c r="E25" s="6">
        <f>ROUND(+Pharmacy!V20,0)</f>
        <v>11240</v>
      </c>
      <c r="F25" s="7">
        <f t="shared" si="0"/>
        <v>198.02</v>
      </c>
      <c r="G25" s="6">
        <f>ROUND(+Pharmacy!J122,0)</f>
        <v>2388017</v>
      </c>
      <c r="H25" s="6">
        <f>ROUND(+Pharmacy!V122,0)</f>
        <v>11618</v>
      </c>
      <c r="I25" s="7">
        <f t="shared" si="1"/>
        <v>205.54</v>
      </c>
      <c r="J25" s="7"/>
      <c r="K25" s="8">
        <f t="shared" si="2"/>
        <v>0.038</v>
      </c>
    </row>
    <row r="26" spans="2:11" ht="12">
      <c r="B26">
        <f>+Pharmacy!A21</f>
        <v>43</v>
      </c>
      <c r="C26" t="str">
        <f>+Pharmacy!B21</f>
        <v>WALLA WALLA GENERAL HOSPITAL</v>
      </c>
      <c r="D26" s="6">
        <f>ROUND(+Pharmacy!J21,0)</f>
        <v>801478</v>
      </c>
      <c r="E26" s="6">
        <f>ROUND(+Pharmacy!V21,0)</f>
        <v>3984</v>
      </c>
      <c r="F26" s="7">
        <f t="shared" si="0"/>
        <v>201.17</v>
      </c>
      <c r="G26" s="6">
        <f>ROUND(+Pharmacy!J123,0)</f>
        <v>819592</v>
      </c>
      <c r="H26" s="6">
        <f>ROUND(+Pharmacy!V123,0)</f>
        <v>4221</v>
      </c>
      <c r="I26" s="7">
        <f t="shared" si="1"/>
        <v>194.17</v>
      </c>
      <c r="J26" s="7"/>
      <c r="K26" s="8">
        <f t="shared" si="2"/>
        <v>-0.0348</v>
      </c>
    </row>
    <row r="27" spans="2:11" ht="12">
      <c r="B27">
        <f>+Pharmacy!A22</f>
        <v>45</v>
      </c>
      <c r="C27" t="str">
        <f>+Pharmacy!B22</f>
        <v>COLUMBIA BASIN HOSPITAL</v>
      </c>
      <c r="D27" s="6">
        <f>ROUND(+Pharmacy!J22,0)</f>
        <v>131589</v>
      </c>
      <c r="E27" s="6">
        <f>ROUND(+Pharmacy!V22,0)</f>
        <v>1214</v>
      </c>
      <c r="F27" s="7">
        <f t="shared" si="0"/>
        <v>108.39</v>
      </c>
      <c r="G27" s="6">
        <f>ROUND(+Pharmacy!J124,0)</f>
        <v>183224</v>
      </c>
      <c r="H27" s="6">
        <f>ROUND(+Pharmacy!V124,0)</f>
        <v>1212</v>
      </c>
      <c r="I27" s="7">
        <f t="shared" si="1"/>
        <v>151.17</v>
      </c>
      <c r="J27" s="7"/>
      <c r="K27" s="8">
        <f t="shared" si="2"/>
        <v>0.3947</v>
      </c>
    </row>
    <row r="28" spans="2:11" ht="12">
      <c r="B28">
        <f>+Pharmacy!A23</f>
        <v>46</v>
      </c>
      <c r="C28" t="str">
        <f>+Pharmacy!B23</f>
        <v>PROSSER MEMORIAL HOSPITAL</v>
      </c>
      <c r="D28" s="6">
        <f>ROUND(+Pharmacy!J23,0)</f>
        <v>321293</v>
      </c>
      <c r="E28" s="6">
        <f>ROUND(+Pharmacy!V23,0)</f>
        <v>2419</v>
      </c>
      <c r="F28" s="7">
        <f t="shared" si="0"/>
        <v>132.82</v>
      </c>
      <c r="G28" s="6">
        <f>ROUND(+Pharmacy!J125,0)</f>
        <v>204445</v>
      </c>
      <c r="H28" s="6">
        <f>ROUND(+Pharmacy!V125,0)</f>
        <v>1940</v>
      </c>
      <c r="I28" s="7">
        <f t="shared" si="1"/>
        <v>105.38</v>
      </c>
      <c r="J28" s="7"/>
      <c r="K28" s="8">
        <f t="shared" si="2"/>
        <v>-0.2066</v>
      </c>
    </row>
    <row r="29" spans="2:11" ht="12">
      <c r="B29">
        <f>+Pharmacy!A24</f>
        <v>50</v>
      </c>
      <c r="C29" t="str">
        <f>+Pharmacy!B24</f>
        <v>PROVIDENCE SAINT MARY MEDICAL CENTER</v>
      </c>
      <c r="D29" s="6">
        <f>ROUND(+Pharmacy!J24,0)</f>
        <v>11525735</v>
      </c>
      <c r="E29" s="6">
        <f>ROUND(+Pharmacy!V24,0)</f>
        <v>13790</v>
      </c>
      <c r="F29" s="7">
        <f t="shared" si="0"/>
        <v>835.8</v>
      </c>
      <c r="G29" s="6">
        <f>ROUND(+Pharmacy!J126,0)</f>
        <v>10876802</v>
      </c>
      <c r="H29" s="6">
        <f>ROUND(+Pharmacy!V126,0)</f>
        <v>13198</v>
      </c>
      <c r="I29" s="7">
        <f t="shared" si="1"/>
        <v>824.13</v>
      </c>
      <c r="J29" s="7"/>
      <c r="K29" s="8">
        <f t="shared" si="2"/>
        <v>-0.014</v>
      </c>
    </row>
    <row r="30" spans="2:11" ht="12">
      <c r="B30">
        <f>+Pharmacy!A25</f>
        <v>54</v>
      </c>
      <c r="C30" t="str">
        <f>+Pharmacy!B25</f>
        <v>FORKS COMMUNITY HOSPITAL</v>
      </c>
      <c r="D30" s="6">
        <f>ROUND(+Pharmacy!J25,0)</f>
        <v>513189</v>
      </c>
      <c r="E30" s="6">
        <f>ROUND(+Pharmacy!V25,0)</f>
        <v>2002</v>
      </c>
      <c r="F30" s="7">
        <f t="shared" si="0"/>
        <v>256.34</v>
      </c>
      <c r="G30" s="6">
        <f>ROUND(+Pharmacy!J127,0)</f>
        <v>442331</v>
      </c>
      <c r="H30" s="6">
        <f>ROUND(+Pharmacy!V127,0)</f>
        <v>1817</v>
      </c>
      <c r="I30" s="7">
        <f t="shared" si="1"/>
        <v>243.44</v>
      </c>
      <c r="J30" s="7"/>
      <c r="K30" s="8">
        <f t="shared" si="2"/>
        <v>-0.0503</v>
      </c>
    </row>
    <row r="31" spans="2:11" ht="12">
      <c r="B31">
        <f>+Pharmacy!A26</f>
        <v>56</v>
      </c>
      <c r="C31" t="str">
        <f>+Pharmacy!B26</f>
        <v>WILLAPA HARBOR HOSPITAL</v>
      </c>
      <c r="D31" s="6">
        <f>ROUND(+Pharmacy!J26,0)</f>
        <v>390762</v>
      </c>
      <c r="E31" s="6">
        <f>ROUND(+Pharmacy!V26,0)</f>
        <v>1630</v>
      </c>
      <c r="F31" s="7">
        <f t="shared" si="0"/>
        <v>239.73</v>
      </c>
      <c r="G31" s="6">
        <f>ROUND(+Pharmacy!J128,0)</f>
        <v>403182</v>
      </c>
      <c r="H31" s="6">
        <f>ROUND(+Pharmacy!V128,0)</f>
        <v>1521</v>
      </c>
      <c r="I31" s="7">
        <f t="shared" si="1"/>
        <v>265.08</v>
      </c>
      <c r="J31" s="7"/>
      <c r="K31" s="8">
        <f t="shared" si="2"/>
        <v>0.1057</v>
      </c>
    </row>
    <row r="32" spans="2:11" ht="12">
      <c r="B32">
        <f>+Pharmacy!A27</f>
        <v>58</v>
      </c>
      <c r="C32" t="str">
        <f>+Pharmacy!B27</f>
        <v>YAKIMA VALLEY MEMORIAL HOSPITAL</v>
      </c>
      <c r="D32" s="6">
        <f>ROUND(+Pharmacy!J27,0)</f>
        <v>5963855</v>
      </c>
      <c r="E32" s="6">
        <f>ROUND(+Pharmacy!V27,0)</f>
        <v>31658</v>
      </c>
      <c r="F32" s="7">
        <f t="shared" si="0"/>
        <v>188.38</v>
      </c>
      <c r="G32" s="6">
        <f>ROUND(+Pharmacy!J129,0)</f>
        <v>6170101</v>
      </c>
      <c r="H32" s="6">
        <f>ROUND(+Pharmacy!V129,0)</f>
        <v>33827</v>
      </c>
      <c r="I32" s="7">
        <f t="shared" si="1"/>
        <v>182.4</v>
      </c>
      <c r="J32" s="7"/>
      <c r="K32" s="8">
        <f t="shared" si="2"/>
        <v>-0.0317</v>
      </c>
    </row>
    <row r="33" spans="2:11" ht="12">
      <c r="B33">
        <f>+Pharmacy!A28</f>
        <v>63</v>
      </c>
      <c r="C33" t="str">
        <f>+Pharmacy!B28</f>
        <v>GRAYS HARBOR COMMUNITY HOSPITAL</v>
      </c>
      <c r="D33" s="6">
        <f>ROUND(+Pharmacy!J28,0)</f>
        <v>2286628</v>
      </c>
      <c r="E33" s="6">
        <f>ROUND(+Pharmacy!V28,0)</f>
        <v>11731</v>
      </c>
      <c r="F33" s="7">
        <f t="shared" si="0"/>
        <v>194.92</v>
      </c>
      <c r="G33" s="6">
        <f>ROUND(+Pharmacy!J130,0)</f>
        <v>2997659</v>
      </c>
      <c r="H33" s="6">
        <f>ROUND(+Pharmacy!V130,0)</f>
        <v>12132</v>
      </c>
      <c r="I33" s="7">
        <f t="shared" si="1"/>
        <v>247.09</v>
      </c>
      <c r="J33" s="7"/>
      <c r="K33" s="8">
        <f t="shared" si="2"/>
        <v>0.2676</v>
      </c>
    </row>
    <row r="34" spans="2:11" ht="12">
      <c r="B34">
        <f>+Pharmacy!A29</f>
        <v>78</v>
      </c>
      <c r="C34" t="str">
        <f>+Pharmacy!B29</f>
        <v>SAMARITAN HOSPITAL</v>
      </c>
      <c r="D34" s="6">
        <f>ROUND(+Pharmacy!J29,0)</f>
        <v>1215406</v>
      </c>
      <c r="E34" s="6">
        <f>ROUND(+Pharmacy!V29,0)</f>
        <v>6208</v>
      </c>
      <c r="F34" s="7">
        <f t="shared" si="0"/>
        <v>195.78</v>
      </c>
      <c r="G34" s="6">
        <f>ROUND(+Pharmacy!J131,0)</f>
        <v>1231300</v>
      </c>
      <c r="H34" s="6">
        <f>ROUND(+Pharmacy!V131,0)</f>
        <v>6490</v>
      </c>
      <c r="I34" s="7">
        <f t="shared" si="1"/>
        <v>189.72</v>
      </c>
      <c r="J34" s="7"/>
      <c r="K34" s="8">
        <f t="shared" si="2"/>
        <v>-0.031</v>
      </c>
    </row>
    <row r="35" spans="2:11" ht="12">
      <c r="B35">
        <f>+Pharmacy!A30</f>
        <v>79</v>
      </c>
      <c r="C35" t="str">
        <f>+Pharmacy!B30</f>
        <v>OCEAN BEACH HOSPITAL</v>
      </c>
      <c r="D35" s="6">
        <f>ROUND(+Pharmacy!J30,0)</f>
        <v>944117</v>
      </c>
      <c r="E35" s="6">
        <f>ROUND(+Pharmacy!V30,0)</f>
        <v>1836</v>
      </c>
      <c r="F35" s="7">
        <f t="shared" si="0"/>
        <v>514.22</v>
      </c>
      <c r="G35" s="6">
        <f>ROUND(+Pharmacy!J132,0)</f>
        <v>1118168</v>
      </c>
      <c r="H35" s="6">
        <f>ROUND(+Pharmacy!V132,0)</f>
        <v>1549</v>
      </c>
      <c r="I35" s="7">
        <f t="shared" si="1"/>
        <v>721.86</v>
      </c>
      <c r="J35" s="7"/>
      <c r="K35" s="8">
        <f t="shared" si="2"/>
        <v>0.4038</v>
      </c>
    </row>
    <row r="36" spans="2:11" ht="12">
      <c r="B36">
        <f>+Pharmacy!A31</f>
        <v>80</v>
      </c>
      <c r="C36" t="str">
        <f>+Pharmacy!B31</f>
        <v>ODESSA MEMORIAL HOSPITAL</v>
      </c>
      <c r="D36" s="6">
        <f>ROUND(+Pharmacy!J31,0)</f>
        <v>53167</v>
      </c>
      <c r="E36" s="6">
        <f>ROUND(+Pharmacy!V31,0)</f>
        <v>252</v>
      </c>
      <c r="F36" s="7">
        <f t="shared" si="0"/>
        <v>210.98</v>
      </c>
      <c r="G36" s="6">
        <f>ROUND(+Pharmacy!J133,0)</f>
        <v>45999</v>
      </c>
      <c r="H36" s="6">
        <f>ROUND(+Pharmacy!V133,0)</f>
        <v>237</v>
      </c>
      <c r="I36" s="7">
        <f t="shared" si="1"/>
        <v>194.09</v>
      </c>
      <c r="J36" s="7"/>
      <c r="K36" s="8">
        <f t="shared" si="2"/>
        <v>-0.0801</v>
      </c>
    </row>
    <row r="37" spans="2:11" ht="12">
      <c r="B37">
        <f>+Pharmacy!A32</f>
        <v>81</v>
      </c>
      <c r="C37" t="str">
        <f>+Pharmacy!B32</f>
        <v>GOOD SAMARITAN HOSPITAL</v>
      </c>
      <c r="D37" s="6">
        <f>ROUND(+Pharmacy!J32,0)</f>
        <v>7009445</v>
      </c>
      <c r="E37" s="6">
        <f>ROUND(+Pharmacy!V32,0)</f>
        <v>22063</v>
      </c>
      <c r="F37" s="7">
        <f t="shared" si="0"/>
        <v>317.7</v>
      </c>
      <c r="G37" s="6">
        <f>ROUND(+Pharmacy!J134,0)</f>
        <v>9445028</v>
      </c>
      <c r="H37" s="6">
        <f>ROUND(+Pharmacy!V134,0)</f>
        <v>21554</v>
      </c>
      <c r="I37" s="7">
        <f t="shared" si="1"/>
        <v>438.2</v>
      </c>
      <c r="J37" s="7"/>
      <c r="K37" s="8">
        <f t="shared" si="2"/>
        <v>0.3793</v>
      </c>
    </row>
    <row r="38" spans="2:11" ht="12">
      <c r="B38">
        <f>+Pharmacy!A33</f>
        <v>82</v>
      </c>
      <c r="C38" t="str">
        <f>+Pharmacy!B33</f>
        <v>GARFIELD COUNTY MEMORIAL HOSPITAL</v>
      </c>
      <c r="D38" s="6">
        <f>ROUND(+Pharmacy!J33,0)</f>
        <v>223187</v>
      </c>
      <c r="E38" s="6">
        <f>ROUND(+Pharmacy!V33,0)</f>
        <v>224</v>
      </c>
      <c r="F38" s="7">
        <f t="shared" si="0"/>
        <v>996.37</v>
      </c>
      <c r="G38" s="6">
        <f>ROUND(+Pharmacy!J135,0)</f>
        <v>191247</v>
      </c>
      <c r="H38" s="6">
        <f>ROUND(+Pharmacy!V135,0)</f>
        <v>509</v>
      </c>
      <c r="I38" s="7">
        <f t="shared" si="1"/>
        <v>375.73</v>
      </c>
      <c r="J38" s="7"/>
      <c r="K38" s="8">
        <f t="shared" si="2"/>
        <v>-0.6229</v>
      </c>
    </row>
    <row r="39" spans="2:11" ht="12">
      <c r="B39">
        <f>+Pharmacy!A34</f>
        <v>84</v>
      </c>
      <c r="C39" t="str">
        <f>+Pharmacy!B34</f>
        <v>PROVIDENCE REGIONAL MEDICAL CENTER EVERETT</v>
      </c>
      <c r="D39" s="6">
        <f>ROUND(+Pharmacy!J34,0)</f>
        <v>15591986</v>
      </c>
      <c r="E39" s="6">
        <f>ROUND(+Pharmacy!V34,0)</f>
        <v>47661</v>
      </c>
      <c r="F39" s="7">
        <f t="shared" si="0"/>
        <v>327.14</v>
      </c>
      <c r="G39" s="6">
        <f>ROUND(+Pharmacy!J136,0)</f>
        <v>16268905</v>
      </c>
      <c r="H39" s="6">
        <f>ROUND(+Pharmacy!V136,0)</f>
        <v>52314</v>
      </c>
      <c r="I39" s="7">
        <f t="shared" si="1"/>
        <v>310.99</v>
      </c>
      <c r="J39" s="7"/>
      <c r="K39" s="8">
        <f t="shared" si="2"/>
        <v>-0.0494</v>
      </c>
    </row>
    <row r="40" spans="2:11" ht="12">
      <c r="B40">
        <f>+Pharmacy!A35</f>
        <v>85</v>
      </c>
      <c r="C40" t="str">
        <f>+Pharmacy!B35</f>
        <v>JEFFERSON HEALTHCARE HOSPITAL</v>
      </c>
      <c r="D40" s="6">
        <f>ROUND(+Pharmacy!J35,0)</f>
        <v>1587760</v>
      </c>
      <c r="E40" s="6">
        <f>ROUND(+Pharmacy!V35,0)</f>
        <v>4378</v>
      </c>
      <c r="F40" s="7">
        <f t="shared" si="0"/>
        <v>362.67</v>
      </c>
      <c r="G40" s="6">
        <f>ROUND(+Pharmacy!J137,0)</f>
        <v>1806420</v>
      </c>
      <c r="H40" s="6">
        <f>ROUND(+Pharmacy!V137,0)</f>
        <v>4690</v>
      </c>
      <c r="I40" s="7">
        <f t="shared" si="1"/>
        <v>385.16</v>
      </c>
      <c r="J40" s="7"/>
      <c r="K40" s="8">
        <f t="shared" si="2"/>
        <v>0.062</v>
      </c>
    </row>
    <row r="41" spans="2:11" ht="12">
      <c r="B41">
        <f>+Pharmacy!A36</f>
        <v>96</v>
      </c>
      <c r="C41" t="str">
        <f>+Pharmacy!B36</f>
        <v>SKYLINE HOSPITAL</v>
      </c>
      <c r="D41" s="6">
        <f>ROUND(+Pharmacy!J36,0)</f>
        <v>160764</v>
      </c>
      <c r="E41" s="6">
        <f>ROUND(+Pharmacy!V36,0)</f>
        <v>1264</v>
      </c>
      <c r="F41" s="7">
        <f t="shared" si="0"/>
        <v>127.19</v>
      </c>
      <c r="G41" s="6">
        <f>ROUND(+Pharmacy!J138,0)</f>
        <v>192996</v>
      </c>
      <c r="H41" s="6">
        <f>ROUND(+Pharmacy!V138,0)</f>
        <v>1369</v>
      </c>
      <c r="I41" s="7">
        <f t="shared" si="1"/>
        <v>140.98</v>
      </c>
      <c r="J41" s="7"/>
      <c r="K41" s="8">
        <f t="shared" si="2"/>
        <v>0.1084</v>
      </c>
    </row>
    <row r="42" spans="2:11" ht="12">
      <c r="B42">
        <f>+Pharmacy!A37</f>
        <v>102</v>
      </c>
      <c r="C42" t="str">
        <f>+Pharmacy!B37</f>
        <v>YAKIMA REGIONAL MEDICAL AND CARDIAC CENTER</v>
      </c>
      <c r="D42" s="6">
        <f>ROUND(+Pharmacy!J37,0)</f>
        <v>1289691</v>
      </c>
      <c r="E42" s="6">
        <f>ROUND(+Pharmacy!V37,0)</f>
        <v>13168</v>
      </c>
      <c r="F42" s="7">
        <f t="shared" si="0"/>
        <v>97.94</v>
      </c>
      <c r="G42" s="6">
        <f>ROUND(+Pharmacy!J139,0)</f>
        <v>1312993</v>
      </c>
      <c r="H42" s="6">
        <f>ROUND(+Pharmacy!V139,0)</f>
        <v>12871</v>
      </c>
      <c r="I42" s="7">
        <f t="shared" si="1"/>
        <v>102.01</v>
      </c>
      <c r="J42" s="7"/>
      <c r="K42" s="8">
        <f t="shared" si="2"/>
        <v>0.0416</v>
      </c>
    </row>
    <row r="43" spans="2:11" ht="12">
      <c r="B43">
        <f>+Pharmacy!A38</f>
        <v>104</v>
      </c>
      <c r="C43" t="str">
        <f>+Pharmacy!B38</f>
        <v>VALLEY GENERAL HOSPITAL</v>
      </c>
      <c r="D43" s="6">
        <f>ROUND(+Pharmacy!J38,0)</f>
        <v>994316</v>
      </c>
      <c r="E43" s="6">
        <f>ROUND(+Pharmacy!V38,0)</f>
        <v>5790</v>
      </c>
      <c r="F43" s="7">
        <f t="shared" si="0"/>
        <v>171.73</v>
      </c>
      <c r="G43" s="6">
        <f>ROUND(+Pharmacy!J140,0)</f>
        <v>987497</v>
      </c>
      <c r="H43" s="6">
        <f>ROUND(+Pharmacy!V140,0)</f>
        <v>5972</v>
      </c>
      <c r="I43" s="7">
        <f t="shared" si="1"/>
        <v>165.35</v>
      </c>
      <c r="J43" s="7"/>
      <c r="K43" s="8">
        <f t="shared" si="2"/>
        <v>-0.0372</v>
      </c>
    </row>
    <row r="44" spans="2:11" ht="12">
      <c r="B44">
        <f>+Pharmacy!A39</f>
        <v>106</v>
      </c>
      <c r="C44" t="str">
        <f>+Pharmacy!B39</f>
        <v>CASCADE VALLEY HOSPITAL</v>
      </c>
      <c r="D44" s="6">
        <f>ROUND(+Pharmacy!J39,0)</f>
        <v>563604</v>
      </c>
      <c r="E44" s="6">
        <f>ROUND(+Pharmacy!V39,0)</f>
        <v>4926</v>
      </c>
      <c r="F44" s="7">
        <f t="shared" si="0"/>
        <v>114.41</v>
      </c>
      <c r="G44" s="6">
        <f>ROUND(+Pharmacy!J141,0)</f>
        <v>629682</v>
      </c>
      <c r="H44" s="6">
        <f>ROUND(+Pharmacy!V141,0)</f>
        <v>4607</v>
      </c>
      <c r="I44" s="7">
        <f t="shared" si="1"/>
        <v>136.68</v>
      </c>
      <c r="J44" s="7"/>
      <c r="K44" s="8">
        <f t="shared" si="2"/>
        <v>0.1947</v>
      </c>
    </row>
    <row r="45" spans="2:11" ht="12">
      <c r="B45">
        <f>+Pharmacy!A40</f>
        <v>107</v>
      </c>
      <c r="C45" t="str">
        <f>+Pharmacy!B40</f>
        <v>NORTH VALLEY HOSPITAL</v>
      </c>
      <c r="D45" s="6">
        <f>ROUND(+Pharmacy!J40,0)</f>
        <v>165294</v>
      </c>
      <c r="E45" s="6">
        <f>ROUND(+Pharmacy!V40,0)</f>
        <v>2275</v>
      </c>
      <c r="F45" s="7">
        <f t="shared" si="0"/>
        <v>72.66</v>
      </c>
      <c r="G45" s="6">
        <f>ROUND(+Pharmacy!J142,0)</f>
        <v>214819</v>
      </c>
      <c r="H45" s="6">
        <f>ROUND(+Pharmacy!V142,0)</f>
        <v>2016</v>
      </c>
      <c r="I45" s="7">
        <f t="shared" si="1"/>
        <v>106.56</v>
      </c>
      <c r="J45" s="7"/>
      <c r="K45" s="8">
        <f t="shared" si="2"/>
        <v>0.4666</v>
      </c>
    </row>
    <row r="46" spans="2:11" ht="12">
      <c r="B46">
        <f>+Pharmacy!A41</f>
        <v>108</v>
      </c>
      <c r="C46" t="str">
        <f>+Pharmacy!B41</f>
        <v>TRI-STATE MEMORIAL HOSPITAL</v>
      </c>
      <c r="D46" s="6">
        <f>ROUND(+Pharmacy!J41,0)</f>
        <v>2515121</v>
      </c>
      <c r="E46" s="6">
        <f>ROUND(+Pharmacy!V41,0)</f>
        <v>5384</v>
      </c>
      <c r="F46" s="7">
        <f t="shared" si="0"/>
        <v>467.15</v>
      </c>
      <c r="G46" s="6">
        <f>ROUND(+Pharmacy!J143,0)</f>
        <v>0</v>
      </c>
      <c r="H46" s="6">
        <f>ROUND(+Pharmacy!V143,0)</f>
        <v>0</v>
      </c>
      <c r="I46" s="7">
        <f t="shared" si="1"/>
      </c>
      <c r="J46" s="7"/>
      <c r="K46" s="8">
        <f t="shared" si="2"/>
      </c>
    </row>
    <row r="47" spans="2:11" ht="12">
      <c r="B47">
        <f>+Pharmacy!A42</f>
        <v>111</v>
      </c>
      <c r="C47" t="str">
        <f>+Pharmacy!B42</f>
        <v>EAST ADAMS RURAL HOSPITAL</v>
      </c>
      <c r="D47" s="6">
        <f>ROUND(+Pharmacy!J42,0)</f>
        <v>66238</v>
      </c>
      <c r="E47" s="6">
        <f>ROUND(+Pharmacy!V42,0)</f>
        <v>521</v>
      </c>
      <c r="F47" s="7">
        <f t="shared" si="0"/>
        <v>127.14</v>
      </c>
      <c r="G47" s="6">
        <f>ROUND(+Pharmacy!J144,0)</f>
        <v>75952</v>
      </c>
      <c r="H47" s="6">
        <f>ROUND(+Pharmacy!V144,0)</f>
        <v>588</v>
      </c>
      <c r="I47" s="7">
        <f t="shared" si="1"/>
        <v>129.17</v>
      </c>
      <c r="J47" s="7"/>
      <c r="K47" s="8">
        <f t="shared" si="2"/>
        <v>0.016</v>
      </c>
    </row>
    <row r="48" spans="2:11" ht="12">
      <c r="B48">
        <f>+Pharmacy!A43</f>
        <v>125</v>
      </c>
      <c r="C48" t="str">
        <f>+Pharmacy!B43</f>
        <v>OTHELLO COMMUNITY HOSPITAL</v>
      </c>
      <c r="D48" s="6">
        <f>ROUND(+Pharmacy!J43,0)</f>
        <v>204109</v>
      </c>
      <c r="E48" s="6">
        <f>ROUND(+Pharmacy!V43,0)</f>
        <v>1899</v>
      </c>
      <c r="F48" s="7">
        <f t="shared" si="0"/>
        <v>107.48</v>
      </c>
      <c r="G48" s="6">
        <f>ROUND(+Pharmacy!J145,0)</f>
        <v>181310</v>
      </c>
      <c r="H48" s="6">
        <f>ROUND(+Pharmacy!V145,0)</f>
        <v>1895</v>
      </c>
      <c r="I48" s="7">
        <f t="shared" si="1"/>
        <v>95.68</v>
      </c>
      <c r="J48" s="7"/>
      <c r="K48" s="8">
        <f t="shared" si="2"/>
        <v>-0.1098</v>
      </c>
    </row>
    <row r="49" spans="2:11" ht="12">
      <c r="B49">
        <f>+Pharmacy!A44</f>
        <v>126</v>
      </c>
      <c r="C49" t="str">
        <f>+Pharmacy!B44</f>
        <v>HIGHLINE MEDICAL CENTER</v>
      </c>
      <c r="D49" s="6">
        <f>ROUND(+Pharmacy!J44,0)</f>
        <v>8173457</v>
      </c>
      <c r="E49" s="6">
        <f>ROUND(+Pharmacy!V44,0)</f>
        <v>20908</v>
      </c>
      <c r="F49" s="7">
        <f t="shared" si="0"/>
        <v>390.92</v>
      </c>
      <c r="G49" s="6">
        <f>ROUND(+Pharmacy!J146,0)</f>
        <v>8494276</v>
      </c>
      <c r="H49" s="6">
        <f>ROUND(+Pharmacy!V146,0)</f>
        <v>21534</v>
      </c>
      <c r="I49" s="7">
        <f t="shared" si="1"/>
        <v>394.46</v>
      </c>
      <c r="J49" s="7"/>
      <c r="K49" s="8">
        <f t="shared" si="2"/>
        <v>0.0091</v>
      </c>
    </row>
    <row r="50" spans="2:11" ht="12">
      <c r="B50">
        <f>+Pharmacy!A45</f>
        <v>128</v>
      </c>
      <c r="C50" t="str">
        <f>+Pharmacy!B45</f>
        <v>UNIVERSITY OF WASHINGTON MEDICAL CENTER</v>
      </c>
      <c r="D50" s="6">
        <f>ROUND(+Pharmacy!J45,0)</f>
        <v>38034132</v>
      </c>
      <c r="E50" s="6">
        <f>ROUND(+Pharmacy!V45,0)</f>
        <v>48016</v>
      </c>
      <c r="F50" s="7">
        <f t="shared" si="0"/>
        <v>792.11</v>
      </c>
      <c r="G50" s="6">
        <f>ROUND(+Pharmacy!J147,0)</f>
        <v>40419742</v>
      </c>
      <c r="H50" s="6">
        <f>ROUND(+Pharmacy!V147,0)</f>
        <v>48950</v>
      </c>
      <c r="I50" s="7">
        <f t="shared" si="1"/>
        <v>825.74</v>
      </c>
      <c r="J50" s="7"/>
      <c r="K50" s="8">
        <f t="shared" si="2"/>
        <v>0.0425</v>
      </c>
    </row>
    <row r="51" spans="2:11" ht="12">
      <c r="B51">
        <f>+Pharmacy!A46</f>
        <v>129</v>
      </c>
      <c r="C51" t="str">
        <f>+Pharmacy!B46</f>
        <v>QUINCY VALLEY MEDICAL CENTER</v>
      </c>
      <c r="D51" s="6">
        <f>ROUND(+Pharmacy!J46,0)</f>
        <v>132727</v>
      </c>
      <c r="E51" s="6">
        <f>ROUND(+Pharmacy!V46,0)</f>
        <v>501</v>
      </c>
      <c r="F51" s="7">
        <f t="shared" si="0"/>
        <v>264.92</v>
      </c>
      <c r="G51" s="6">
        <f>ROUND(+Pharmacy!J148,0)</f>
        <v>127086</v>
      </c>
      <c r="H51" s="6">
        <f>ROUND(+Pharmacy!V148,0)</f>
        <v>591</v>
      </c>
      <c r="I51" s="7">
        <f t="shared" si="1"/>
        <v>215.04</v>
      </c>
      <c r="J51" s="7"/>
      <c r="K51" s="8">
        <f t="shared" si="2"/>
        <v>-0.1883</v>
      </c>
    </row>
    <row r="52" spans="2:11" ht="12">
      <c r="B52">
        <f>+Pharmacy!A47</f>
        <v>130</v>
      </c>
      <c r="C52" t="str">
        <f>+Pharmacy!B47</f>
        <v>NORTHWEST HOSPITAL &amp; MEDICAL CENTER</v>
      </c>
      <c r="D52" s="6">
        <f>ROUND(+Pharmacy!J47,0)</f>
        <v>6634630</v>
      </c>
      <c r="E52" s="6">
        <f>ROUND(+Pharmacy!V47,0)</f>
        <v>23626</v>
      </c>
      <c r="F52" s="7">
        <f t="shared" si="0"/>
        <v>280.82</v>
      </c>
      <c r="G52" s="6">
        <f>ROUND(+Pharmacy!J149,0)</f>
        <v>8552277</v>
      </c>
      <c r="H52" s="6">
        <f>ROUND(+Pharmacy!V149,0)</f>
        <v>24107</v>
      </c>
      <c r="I52" s="7">
        <f t="shared" si="1"/>
        <v>354.76</v>
      </c>
      <c r="J52" s="7"/>
      <c r="K52" s="8">
        <f t="shared" si="2"/>
        <v>0.2633</v>
      </c>
    </row>
    <row r="53" spans="2:11" ht="12">
      <c r="B53">
        <f>+Pharmacy!A48</f>
        <v>131</v>
      </c>
      <c r="C53" t="str">
        <f>+Pharmacy!B48</f>
        <v>OVERLAKE HOSPITAL MEDICAL CENTER</v>
      </c>
      <c r="D53" s="6">
        <f>ROUND(+Pharmacy!J48,0)</f>
        <v>9724014</v>
      </c>
      <c r="E53" s="6">
        <f>ROUND(+Pharmacy!V48,0)</f>
        <v>36964</v>
      </c>
      <c r="F53" s="7">
        <f t="shared" si="0"/>
        <v>263.07</v>
      </c>
      <c r="G53" s="6">
        <f>ROUND(+Pharmacy!J150,0)</f>
        <v>10378518</v>
      </c>
      <c r="H53" s="6">
        <f>ROUND(+Pharmacy!V150,0)</f>
        <v>40193</v>
      </c>
      <c r="I53" s="7">
        <f t="shared" si="1"/>
        <v>258.22</v>
      </c>
      <c r="J53" s="7"/>
      <c r="K53" s="8">
        <f t="shared" si="2"/>
        <v>-0.0184</v>
      </c>
    </row>
    <row r="54" spans="2:11" ht="12">
      <c r="B54">
        <f>+Pharmacy!A49</f>
        <v>132</v>
      </c>
      <c r="C54" t="str">
        <f>+Pharmacy!B49</f>
        <v>SAINT CLARE HOSPITAL</v>
      </c>
      <c r="D54" s="6">
        <f>ROUND(+Pharmacy!J49,0)</f>
        <v>5132863</v>
      </c>
      <c r="E54" s="6">
        <f>ROUND(+Pharmacy!V49,0)</f>
        <v>11965</v>
      </c>
      <c r="F54" s="7">
        <f t="shared" si="0"/>
        <v>428.99</v>
      </c>
      <c r="G54" s="6">
        <f>ROUND(+Pharmacy!J151,0)</f>
        <v>6190319</v>
      </c>
      <c r="H54" s="6">
        <f>ROUND(+Pharmacy!V151,0)</f>
        <v>12684</v>
      </c>
      <c r="I54" s="7">
        <f t="shared" si="1"/>
        <v>488.04</v>
      </c>
      <c r="J54" s="7"/>
      <c r="K54" s="8">
        <f t="shared" si="2"/>
        <v>0.1376</v>
      </c>
    </row>
    <row r="55" spans="2:11" ht="12">
      <c r="B55">
        <f>+Pharmacy!A50</f>
        <v>134</v>
      </c>
      <c r="C55" t="str">
        <f>+Pharmacy!B50</f>
        <v>ISLAND HOSPITAL</v>
      </c>
      <c r="D55" s="6">
        <f>ROUND(+Pharmacy!J50,0)</f>
        <v>3386488</v>
      </c>
      <c r="E55" s="6">
        <f>ROUND(+Pharmacy!V50,0)</f>
        <v>7752</v>
      </c>
      <c r="F55" s="7">
        <f t="shared" si="0"/>
        <v>436.85</v>
      </c>
      <c r="G55" s="6">
        <f>ROUND(+Pharmacy!J152,0)</f>
        <v>3676820</v>
      </c>
      <c r="H55" s="6">
        <f>ROUND(+Pharmacy!V152,0)</f>
        <v>8079</v>
      </c>
      <c r="I55" s="7">
        <f t="shared" si="1"/>
        <v>455.11</v>
      </c>
      <c r="J55" s="7"/>
      <c r="K55" s="8">
        <f t="shared" si="2"/>
        <v>0.0418</v>
      </c>
    </row>
    <row r="56" spans="2:11" ht="12">
      <c r="B56">
        <f>+Pharmacy!A51</f>
        <v>137</v>
      </c>
      <c r="C56" t="str">
        <f>+Pharmacy!B51</f>
        <v>LINCOLN HOSPITAL</v>
      </c>
      <c r="D56" s="6">
        <f>ROUND(+Pharmacy!J51,0)</f>
        <v>281322</v>
      </c>
      <c r="E56" s="6">
        <f>ROUND(+Pharmacy!V51,0)</f>
        <v>289</v>
      </c>
      <c r="F56" s="7">
        <f t="shared" si="0"/>
        <v>973.43</v>
      </c>
      <c r="G56" s="6">
        <f>ROUND(+Pharmacy!J153,0)</f>
        <v>251736</v>
      </c>
      <c r="H56" s="6">
        <f>ROUND(+Pharmacy!V153,0)</f>
        <v>1252</v>
      </c>
      <c r="I56" s="7">
        <f t="shared" si="1"/>
        <v>201.07</v>
      </c>
      <c r="J56" s="7"/>
      <c r="K56" s="8">
        <f t="shared" si="2"/>
        <v>-0.7934</v>
      </c>
    </row>
    <row r="57" spans="2:11" ht="12">
      <c r="B57">
        <f>+Pharmacy!A52</f>
        <v>138</v>
      </c>
      <c r="C57" t="str">
        <f>+Pharmacy!B52</f>
        <v>SWEDISH EDMONDS</v>
      </c>
      <c r="D57" s="6">
        <f>ROUND(+Pharmacy!J52,0)</f>
        <v>4433375</v>
      </c>
      <c r="E57" s="6">
        <f>ROUND(+Pharmacy!V52,0)</f>
        <v>15861</v>
      </c>
      <c r="F57" s="7">
        <f t="shared" si="0"/>
        <v>279.51</v>
      </c>
      <c r="G57" s="6">
        <f>ROUND(+Pharmacy!J154,0)</f>
        <v>4677601</v>
      </c>
      <c r="H57" s="6">
        <f>ROUND(+Pharmacy!V154,0)</f>
        <v>15975</v>
      </c>
      <c r="I57" s="7">
        <f t="shared" si="1"/>
        <v>292.81</v>
      </c>
      <c r="J57" s="7"/>
      <c r="K57" s="8">
        <f t="shared" si="2"/>
        <v>0.0476</v>
      </c>
    </row>
    <row r="58" spans="2:11" ht="12">
      <c r="B58">
        <f>+Pharmacy!A53</f>
        <v>139</v>
      </c>
      <c r="C58" t="str">
        <f>+Pharmacy!B53</f>
        <v>PROVIDENCE HOLY FAMILY HOSPITAL</v>
      </c>
      <c r="D58" s="6">
        <f>ROUND(+Pharmacy!J53,0)</f>
        <v>4037246</v>
      </c>
      <c r="E58" s="6">
        <f>ROUND(+Pharmacy!V53,0)</f>
        <v>21255</v>
      </c>
      <c r="F58" s="7">
        <f t="shared" si="0"/>
        <v>189.94</v>
      </c>
      <c r="G58" s="6">
        <f>ROUND(+Pharmacy!J155,0)</f>
        <v>3972112</v>
      </c>
      <c r="H58" s="6">
        <f>ROUND(+Pharmacy!V155,0)</f>
        <v>22355</v>
      </c>
      <c r="I58" s="7">
        <f t="shared" si="1"/>
        <v>177.68</v>
      </c>
      <c r="J58" s="7"/>
      <c r="K58" s="8">
        <f t="shared" si="2"/>
        <v>-0.0645</v>
      </c>
    </row>
    <row r="59" spans="2:11" ht="12">
      <c r="B59">
        <f>+Pharmacy!A54</f>
        <v>140</v>
      </c>
      <c r="C59" t="str">
        <f>+Pharmacy!B54</f>
        <v>KITTITAS VALLEY HOSPITAL</v>
      </c>
      <c r="D59" s="6">
        <f>ROUND(+Pharmacy!J54,0)</f>
        <v>678406</v>
      </c>
      <c r="E59" s="6">
        <f>ROUND(+Pharmacy!V54,0)</f>
        <v>4055</v>
      </c>
      <c r="F59" s="7">
        <f t="shared" si="0"/>
        <v>167.3</v>
      </c>
      <c r="G59" s="6">
        <f>ROUND(+Pharmacy!J156,0)</f>
        <v>818015</v>
      </c>
      <c r="H59" s="6">
        <f>ROUND(+Pharmacy!V156,0)</f>
        <v>4400</v>
      </c>
      <c r="I59" s="7">
        <f t="shared" si="1"/>
        <v>185.91</v>
      </c>
      <c r="J59" s="7"/>
      <c r="K59" s="8">
        <f t="shared" si="2"/>
        <v>0.1112</v>
      </c>
    </row>
    <row r="60" spans="2:11" ht="12">
      <c r="B60">
        <f>+Pharmacy!A55</f>
        <v>141</v>
      </c>
      <c r="C60" t="str">
        <f>+Pharmacy!B55</f>
        <v>DAYTON GENERAL HOSPITAL</v>
      </c>
      <c r="D60" s="6">
        <f>ROUND(+Pharmacy!J55,0)</f>
        <v>126848</v>
      </c>
      <c r="E60" s="6">
        <f>ROUND(+Pharmacy!V55,0)</f>
        <v>494</v>
      </c>
      <c r="F60" s="7">
        <f t="shared" si="0"/>
        <v>256.78</v>
      </c>
      <c r="G60" s="6">
        <f>ROUND(+Pharmacy!J157,0)</f>
        <v>0</v>
      </c>
      <c r="H60" s="6">
        <f>ROUND(+Pharmacy!V157,0)</f>
        <v>0</v>
      </c>
      <c r="I60" s="7">
        <f t="shared" si="1"/>
      </c>
      <c r="J60" s="7"/>
      <c r="K60" s="8">
        <f t="shared" si="2"/>
      </c>
    </row>
    <row r="61" spans="2:11" ht="12">
      <c r="B61">
        <f>+Pharmacy!A56</f>
        <v>142</v>
      </c>
      <c r="C61" t="str">
        <f>+Pharmacy!B56</f>
        <v>HARRISON MEDICAL CENTER</v>
      </c>
      <c r="D61" s="6">
        <f>ROUND(+Pharmacy!J56,0)</f>
        <v>9734249</v>
      </c>
      <c r="E61" s="6">
        <f>ROUND(+Pharmacy!V56,0)</f>
        <v>28659</v>
      </c>
      <c r="F61" s="7">
        <f t="shared" si="0"/>
        <v>339.66</v>
      </c>
      <c r="G61" s="6">
        <f>ROUND(+Pharmacy!J158,0)</f>
        <v>11507830</v>
      </c>
      <c r="H61" s="6">
        <f>ROUND(+Pharmacy!V158,0)</f>
        <v>28694</v>
      </c>
      <c r="I61" s="7">
        <f t="shared" si="1"/>
        <v>401.05</v>
      </c>
      <c r="J61" s="7"/>
      <c r="K61" s="8">
        <f t="shared" si="2"/>
        <v>0.1807</v>
      </c>
    </row>
    <row r="62" spans="2:11" ht="12">
      <c r="B62">
        <f>+Pharmacy!A57</f>
        <v>145</v>
      </c>
      <c r="C62" t="str">
        <f>+Pharmacy!B57</f>
        <v>PEACEHEALTH SAINT JOSEPH HOSPITAL</v>
      </c>
      <c r="D62" s="6">
        <f>ROUND(+Pharmacy!J57,0)</f>
        <v>9134448</v>
      </c>
      <c r="E62" s="6">
        <f>ROUND(+Pharmacy!V57,0)</f>
        <v>30005</v>
      </c>
      <c r="F62" s="7">
        <f t="shared" si="0"/>
        <v>304.43</v>
      </c>
      <c r="G62" s="6">
        <f>ROUND(+Pharmacy!J159,0)</f>
        <v>9907892</v>
      </c>
      <c r="H62" s="6">
        <f>ROUND(+Pharmacy!V159,0)</f>
        <v>32043</v>
      </c>
      <c r="I62" s="7">
        <f t="shared" si="1"/>
        <v>309.21</v>
      </c>
      <c r="J62" s="7"/>
      <c r="K62" s="8">
        <f t="shared" si="2"/>
        <v>0.0157</v>
      </c>
    </row>
    <row r="63" spans="2:11" ht="12">
      <c r="B63">
        <f>+Pharmacy!A58</f>
        <v>147</v>
      </c>
      <c r="C63" t="str">
        <f>+Pharmacy!B58</f>
        <v>MID VALLEY HOSPITAL</v>
      </c>
      <c r="D63" s="6">
        <f>ROUND(+Pharmacy!J58,0)</f>
        <v>454891</v>
      </c>
      <c r="E63" s="6">
        <f>ROUND(+Pharmacy!V58,0)</f>
        <v>3063</v>
      </c>
      <c r="F63" s="7">
        <f t="shared" si="0"/>
        <v>148.51</v>
      </c>
      <c r="G63" s="6">
        <f>ROUND(+Pharmacy!J160,0)</f>
        <v>481423</v>
      </c>
      <c r="H63" s="6">
        <f>ROUND(+Pharmacy!V160,0)</f>
        <v>3023</v>
      </c>
      <c r="I63" s="7">
        <f t="shared" si="1"/>
        <v>159.25</v>
      </c>
      <c r="J63" s="7"/>
      <c r="K63" s="8">
        <f t="shared" si="2"/>
        <v>0.0723</v>
      </c>
    </row>
    <row r="64" spans="2:11" ht="12">
      <c r="B64">
        <f>+Pharmacy!A59</f>
        <v>148</v>
      </c>
      <c r="C64" t="str">
        <f>+Pharmacy!B59</f>
        <v>KINDRED HOSPITAL - SEATTLE</v>
      </c>
      <c r="D64" s="6">
        <f>ROUND(+Pharmacy!J59,0)</f>
        <v>543119</v>
      </c>
      <c r="E64" s="6">
        <f>ROUND(+Pharmacy!V59,0)</f>
        <v>897</v>
      </c>
      <c r="F64" s="7">
        <f t="shared" si="0"/>
        <v>605.48</v>
      </c>
      <c r="G64" s="6">
        <f>ROUND(+Pharmacy!J161,0)</f>
        <v>535530</v>
      </c>
      <c r="H64" s="6">
        <f>ROUND(+Pharmacy!V161,0)</f>
        <v>937</v>
      </c>
      <c r="I64" s="7">
        <f t="shared" si="1"/>
        <v>571.54</v>
      </c>
      <c r="J64" s="7"/>
      <c r="K64" s="8">
        <f t="shared" si="2"/>
        <v>-0.0561</v>
      </c>
    </row>
    <row r="65" spans="2:11" ht="12">
      <c r="B65">
        <f>+Pharmacy!A60</f>
        <v>150</v>
      </c>
      <c r="C65" t="str">
        <f>+Pharmacy!B60</f>
        <v>COULEE COMMUNITY HOSPITAL</v>
      </c>
      <c r="D65" s="6">
        <f>ROUND(+Pharmacy!J60,0)</f>
        <v>219609</v>
      </c>
      <c r="E65" s="6">
        <f>ROUND(+Pharmacy!V60,0)</f>
        <v>1330</v>
      </c>
      <c r="F65" s="7">
        <f t="shared" si="0"/>
        <v>165.12</v>
      </c>
      <c r="G65" s="6">
        <f>ROUND(+Pharmacy!J162,0)</f>
        <v>221723</v>
      </c>
      <c r="H65" s="6">
        <f>ROUND(+Pharmacy!V162,0)</f>
        <v>2219</v>
      </c>
      <c r="I65" s="7">
        <f t="shared" si="1"/>
        <v>99.92</v>
      </c>
      <c r="J65" s="7"/>
      <c r="K65" s="8">
        <f t="shared" si="2"/>
        <v>-0.3949</v>
      </c>
    </row>
    <row r="66" spans="2:11" ht="12">
      <c r="B66">
        <f>+Pharmacy!A61</f>
        <v>152</v>
      </c>
      <c r="C66" t="str">
        <f>+Pharmacy!B61</f>
        <v>MASON GENERAL HOSPITAL</v>
      </c>
      <c r="D66" s="6">
        <f>ROUND(+Pharmacy!J61,0)</f>
        <v>1490655</v>
      </c>
      <c r="E66" s="6">
        <f>ROUND(+Pharmacy!V61,0)</f>
        <v>4449</v>
      </c>
      <c r="F66" s="7">
        <f t="shared" si="0"/>
        <v>335.05</v>
      </c>
      <c r="G66" s="6">
        <f>ROUND(+Pharmacy!J163,0)</f>
        <v>1642387</v>
      </c>
      <c r="H66" s="6">
        <f>ROUND(+Pharmacy!V163,0)</f>
        <v>4267</v>
      </c>
      <c r="I66" s="7">
        <f t="shared" si="1"/>
        <v>384.9</v>
      </c>
      <c r="J66" s="7"/>
      <c r="K66" s="8">
        <f t="shared" si="2"/>
        <v>0.1488</v>
      </c>
    </row>
    <row r="67" spans="2:11" ht="12">
      <c r="B67">
        <f>+Pharmacy!A62</f>
        <v>153</v>
      </c>
      <c r="C67" t="str">
        <f>+Pharmacy!B62</f>
        <v>WHITMAN HOSPITAL AND MEDICAL CENTER</v>
      </c>
      <c r="D67" s="6">
        <f>ROUND(+Pharmacy!J62,0)</f>
        <v>645045</v>
      </c>
      <c r="E67" s="6">
        <f>ROUND(+Pharmacy!V62,0)</f>
        <v>1717</v>
      </c>
      <c r="F67" s="7">
        <f t="shared" si="0"/>
        <v>375.68</v>
      </c>
      <c r="G67" s="6">
        <f>ROUND(+Pharmacy!J164,0)</f>
        <v>632313</v>
      </c>
      <c r="H67" s="6">
        <f>ROUND(+Pharmacy!V164,0)</f>
        <v>1813</v>
      </c>
      <c r="I67" s="7">
        <f t="shared" si="1"/>
        <v>348.77</v>
      </c>
      <c r="J67" s="7"/>
      <c r="K67" s="8">
        <f t="shared" si="2"/>
        <v>-0.0716</v>
      </c>
    </row>
    <row r="68" spans="2:11" ht="12">
      <c r="B68">
        <f>+Pharmacy!A63</f>
        <v>155</v>
      </c>
      <c r="C68" t="str">
        <f>+Pharmacy!B63</f>
        <v>VALLEY MEDICAL CENTER</v>
      </c>
      <c r="D68" s="6">
        <f>ROUND(+Pharmacy!J63,0)</f>
        <v>9780030</v>
      </c>
      <c r="E68" s="6">
        <f>ROUND(+Pharmacy!V63,0)</f>
        <v>34477</v>
      </c>
      <c r="F68" s="7">
        <f t="shared" si="0"/>
        <v>283.67</v>
      </c>
      <c r="G68" s="6">
        <f>ROUND(+Pharmacy!J165,0)</f>
        <v>10283232</v>
      </c>
      <c r="H68" s="6">
        <f>ROUND(+Pharmacy!V165,0)</f>
        <v>34729</v>
      </c>
      <c r="I68" s="7">
        <f t="shared" si="1"/>
        <v>296.1</v>
      </c>
      <c r="J68" s="7"/>
      <c r="K68" s="8">
        <f t="shared" si="2"/>
        <v>0.0438</v>
      </c>
    </row>
    <row r="69" spans="2:11" ht="12">
      <c r="B69">
        <f>+Pharmacy!A64</f>
        <v>156</v>
      </c>
      <c r="C69" t="str">
        <f>+Pharmacy!B64</f>
        <v>WHIDBEY GENERAL HOSPITAL</v>
      </c>
      <c r="D69" s="6">
        <f>ROUND(+Pharmacy!J64,0)</f>
        <v>4461966</v>
      </c>
      <c r="E69" s="6">
        <f>ROUND(+Pharmacy!V64,0)</f>
        <v>7230</v>
      </c>
      <c r="F69" s="7">
        <f t="shared" si="0"/>
        <v>617.15</v>
      </c>
      <c r="G69" s="6">
        <f>ROUND(+Pharmacy!J166,0)</f>
        <v>4040809</v>
      </c>
      <c r="H69" s="6">
        <f>ROUND(+Pharmacy!V166,0)</f>
        <v>6463</v>
      </c>
      <c r="I69" s="7">
        <f t="shared" si="1"/>
        <v>625.22</v>
      </c>
      <c r="J69" s="7"/>
      <c r="K69" s="8">
        <f t="shared" si="2"/>
        <v>0.0131</v>
      </c>
    </row>
    <row r="70" spans="2:11" ht="12">
      <c r="B70">
        <f>+Pharmacy!A65</f>
        <v>157</v>
      </c>
      <c r="C70" t="str">
        <f>+Pharmacy!B65</f>
        <v>SAINT LUKES REHABILIATION INSTITUTE</v>
      </c>
      <c r="D70" s="6">
        <f>ROUND(+Pharmacy!J65,0)</f>
        <v>556536</v>
      </c>
      <c r="E70" s="6">
        <f>ROUND(+Pharmacy!V65,0)</f>
        <v>2799</v>
      </c>
      <c r="F70" s="7">
        <f t="shared" si="0"/>
        <v>198.83</v>
      </c>
      <c r="G70" s="6">
        <f>ROUND(+Pharmacy!J167,0)</f>
        <v>612065</v>
      </c>
      <c r="H70" s="6">
        <f>ROUND(+Pharmacy!V167,0)</f>
        <v>2947</v>
      </c>
      <c r="I70" s="7">
        <f t="shared" si="1"/>
        <v>207.69</v>
      </c>
      <c r="J70" s="7"/>
      <c r="K70" s="8">
        <f t="shared" si="2"/>
        <v>0.0446</v>
      </c>
    </row>
    <row r="71" spans="2:11" ht="12">
      <c r="B71">
        <f>+Pharmacy!A66</f>
        <v>158</v>
      </c>
      <c r="C71" t="str">
        <f>+Pharmacy!B66</f>
        <v>CASCADE MEDICAL CENTER</v>
      </c>
      <c r="D71" s="6">
        <f>ROUND(+Pharmacy!J66,0)</f>
        <v>135027</v>
      </c>
      <c r="E71" s="6">
        <f>ROUND(+Pharmacy!V66,0)</f>
        <v>1358</v>
      </c>
      <c r="F71" s="7">
        <f t="shared" si="0"/>
        <v>99.43</v>
      </c>
      <c r="G71" s="6">
        <f>ROUND(+Pharmacy!J168,0)</f>
        <v>137415</v>
      </c>
      <c r="H71" s="6">
        <f>ROUND(+Pharmacy!V168,0)</f>
        <v>614</v>
      </c>
      <c r="I71" s="7">
        <f t="shared" si="1"/>
        <v>223.8</v>
      </c>
      <c r="J71" s="7"/>
      <c r="K71" s="8">
        <f t="shared" si="2"/>
        <v>1.2508</v>
      </c>
    </row>
    <row r="72" spans="2:11" ht="12">
      <c r="B72">
        <f>+Pharmacy!A67</f>
        <v>159</v>
      </c>
      <c r="C72" t="str">
        <f>+Pharmacy!B67</f>
        <v>PROVIDENCE SAINT PETER HOSPITAL</v>
      </c>
      <c r="D72" s="6">
        <f>ROUND(+Pharmacy!J67,0)</f>
        <v>9761944</v>
      </c>
      <c r="E72" s="6">
        <f>ROUND(+Pharmacy!V67,0)</f>
        <v>33572</v>
      </c>
      <c r="F72" s="7">
        <f t="shared" si="0"/>
        <v>290.78</v>
      </c>
      <c r="G72" s="6">
        <f>ROUND(+Pharmacy!J169,0)</f>
        <v>10029463</v>
      </c>
      <c r="H72" s="6">
        <f>ROUND(+Pharmacy!V169,0)</f>
        <v>34768</v>
      </c>
      <c r="I72" s="7">
        <f t="shared" si="1"/>
        <v>288.47</v>
      </c>
      <c r="J72" s="7"/>
      <c r="K72" s="8">
        <f t="shared" si="2"/>
        <v>-0.0079</v>
      </c>
    </row>
    <row r="73" spans="2:11" ht="12">
      <c r="B73">
        <f>+Pharmacy!A68</f>
        <v>161</v>
      </c>
      <c r="C73" t="str">
        <f>+Pharmacy!B68</f>
        <v>KADLEC REGIONAL MEDICAL CENTER</v>
      </c>
      <c r="D73" s="6">
        <f>ROUND(+Pharmacy!J68,0)</f>
        <v>8746302</v>
      </c>
      <c r="E73" s="6">
        <f>ROUND(+Pharmacy!V68,0)</f>
        <v>27113</v>
      </c>
      <c r="F73" s="7">
        <f t="shared" si="0"/>
        <v>322.59</v>
      </c>
      <c r="G73" s="6">
        <f>ROUND(+Pharmacy!J170,0)</f>
        <v>9033043</v>
      </c>
      <c r="H73" s="6">
        <f>ROUND(+Pharmacy!V170,0)</f>
        <v>28692</v>
      </c>
      <c r="I73" s="7">
        <f t="shared" si="1"/>
        <v>314.83</v>
      </c>
      <c r="J73" s="7"/>
      <c r="K73" s="8">
        <f t="shared" si="2"/>
        <v>-0.0241</v>
      </c>
    </row>
    <row r="74" spans="2:11" ht="12">
      <c r="B74">
        <f>+Pharmacy!A69</f>
        <v>162</v>
      </c>
      <c r="C74" t="str">
        <f>+Pharmacy!B69</f>
        <v>PROVIDENCE SACRED HEART MEDICAL CENTER</v>
      </c>
      <c r="D74" s="6">
        <f>ROUND(+Pharmacy!J69,0)</f>
        <v>24236922</v>
      </c>
      <c r="E74" s="6">
        <f>ROUND(+Pharmacy!V69,0)</f>
        <v>59724</v>
      </c>
      <c r="F74" s="7">
        <f t="shared" si="0"/>
        <v>405.82</v>
      </c>
      <c r="G74" s="6">
        <f>ROUND(+Pharmacy!J171,0)</f>
        <v>25600295</v>
      </c>
      <c r="H74" s="6">
        <f>ROUND(+Pharmacy!V171,0)</f>
        <v>64334</v>
      </c>
      <c r="I74" s="7">
        <f t="shared" si="1"/>
        <v>397.93</v>
      </c>
      <c r="J74" s="7"/>
      <c r="K74" s="8">
        <f t="shared" si="2"/>
        <v>-0.0194</v>
      </c>
    </row>
    <row r="75" spans="2:11" ht="12">
      <c r="B75">
        <f>+Pharmacy!A70</f>
        <v>164</v>
      </c>
      <c r="C75" t="str">
        <f>+Pharmacy!B70</f>
        <v>EVERGREEN HOSPITAL MEDICAL CENTER</v>
      </c>
      <c r="D75" s="6">
        <f>ROUND(+Pharmacy!J70,0)</f>
        <v>6539251</v>
      </c>
      <c r="E75" s="6">
        <f>ROUND(+Pharmacy!V70,0)</f>
        <v>31048</v>
      </c>
      <c r="F75" s="7">
        <f aca="true" t="shared" si="3" ref="F75:F106">IF(D75=0,"",IF(E75=0,"",ROUND(D75/E75,2)))</f>
        <v>210.62</v>
      </c>
      <c r="G75" s="6">
        <f>ROUND(+Pharmacy!J172,0)</f>
        <v>6631120</v>
      </c>
      <c r="H75" s="6">
        <f>ROUND(+Pharmacy!V172,0)</f>
        <v>31549</v>
      </c>
      <c r="I75" s="7">
        <f aca="true" t="shared" si="4" ref="I75:I106">IF(G75=0,"",IF(H75=0,"",ROUND(G75/H75,2)))</f>
        <v>210.18</v>
      </c>
      <c r="J75" s="7"/>
      <c r="K75" s="8">
        <f aca="true" t="shared" si="5" ref="K75:K106">IF(D75=0,"",IF(E75=0,"",IF(G75=0,"",IF(H75=0,"",ROUND(I75/F75-1,4)))))</f>
        <v>-0.0021</v>
      </c>
    </row>
    <row r="76" spans="2:11" ht="12">
      <c r="B76">
        <f>+Pharmacy!A71</f>
        <v>165</v>
      </c>
      <c r="C76" t="str">
        <f>+Pharmacy!B71</f>
        <v>LAKE CHELAN COMMUNITY HOSPITAL</v>
      </c>
      <c r="D76" s="6">
        <f>ROUND(+Pharmacy!J71,0)</f>
        <v>237203</v>
      </c>
      <c r="E76" s="6">
        <f>ROUND(+Pharmacy!V71,0)</f>
        <v>1459</v>
      </c>
      <c r="F76" s="7">
        <f t="shared" si="3"/>
        <v>162.58</v>
      </c>
      <c r="G76" s="6">
        <f>ROUND(+Pharmacy!J173,0)</f>
        <v>236853</v>
      </c>
      <c r="H76" s="6">
        <f>ROUND(+Pharmacy!V173,0)</f>
        <v>1701</v>
      </c>
      <c r="I76" s="7">
        <f t="shared" si="4"/>
        <v>139.24</v>
      </c>
      <c r="J76" s="7"/>
      <c r="K76" s="8">
        <f t="shared" si="5"/>
        <v>-0.1436</v>
      </c>
    </row>
    <row r="77" spans="2:11" ht="12">
      <c r="B77">
        <f>+Pharmacy!A72</f>
        <v>167</v>
      </c>
      <c r="C77" t="str">
        <f>+Pharmacy!B72</f>
        <v>FERRY COUNTY MEMORIAL HOSPITAL</v>
      </c>
      <c r="D77" s="6">
        <f>ROUND(+Pharmacy!J72,0)</f>
        <v>60581</v>
      </c>
      <c r="E77" s="6">
        <f>ROUND(+Pharmacy!V72,0)</f>
        <v>560</v>
      </c>
      <c r="F77" s="7">
        <f t="shared" si="3"/>
        <v>108.18</v>
      </c>
      <c r="G77" s="6">
        <f>ROUND(+Pharmacy!J174,0)</f>
        <v>56345</v>
      </c>
      <c r="H77" s="6">
        <f>ROUND(+Pharmacy!V174,0)</f>
        <v>595</v>
      </c>
      <c r="I77" s="7">
        <f t="shared" si="4"/>
        <v>94.7</v>
      </c>
      <c r="J77" s="7"/>
      <c r="K77" s="8">
        <f t="shared" si="5"/>
        <v>-0.1246</v>
      </c>
    </row>
    <row r="78" spans="2:11" ht="12">
      <c r="B78">
        <f>+Pharmacy!A73</f>
        <v>168</v>
      </c>
      <c r="C78" t="str">
        <f>+Pharmacy!B73</f>
        <v>CENTRAL WASHINGTON HOSPITAL</v>
      </c>
      <c r="D78" s="6">
        <f>ROUND(+Pharmacy!J73,0)</f>
        <v>7734506</v>
      </c>
      <c r="E78" s="6">
        <f>ROUND(+Pharmacy!V73,0)</f>
        <v>18831</v>
      </c>
      <c r="F78" s="7">
        <f t="shared" si="3"/>
        <v>410.73</v>
      </c>
      <c r="G78" s="6">
        <f>ROUND(+Pharmacy!J175,0)</f>
        <v>8040234</v>
      </c>
      <c r="H78" s="6">
        <f>ROUND(+Pharmacy!V175,0)</f>
        <v>17915</v>
      </c>
      <c r="I78" s="7">
        <f t="shared" si="4"/>
        <v>448.8</v>
      </c>
      <c r="J78" s="7"/>
      <c r="K78" s="8">
        <f t="shared" si="5"/>
        <v>0.0927</v>
      </c>
    </row>
    <row r="79" spans="2:11" ht="12">
      <c r="B79">
        <f>+Pharmacy!A74</f>
        <v>169</v>
      </c>
      <c r="C79" t="str">
        <f>+Pharmacy!B74</f>
        <v>GROUP HEALTH EASTSIDE</v>
      </c>
      <c r="D79" s="6">
        <f>ROUND(+Pharmacy!J74,0)</f>
        <v>981849</v>
      </c>
      <c r="E79" s="6">
        <f>ROUND(+Pharmacy!V74,0)</f>
        <v>1590</v>
      </c>
      <c r="F79" s="7">
        <f t="shared" si="3"/>
        <v>617.52</v>
      </c>
      <c r="G79" s="6">
        <f>ROUND(+Pharmacy!J176,0)</f>
        <v>0</v>
      </c>
      <c r="H79" s="6">
        <f>ROUND(+Pharmacy!V176,0)</f>
        <v>0</v>
      </c>
      <c r="I79" s="7">
        <f t="shared" si="4"/>
      </c>
      <c r="J79" s="7"/>
      <c r="K79" s="8">
        <f t="shared" si="5"/>
      </c>
    </row>
    <row r="80" spans="2:11" ht="12">
      <c r="B80">
        <f>+Pharmacy!A75</f>
        <v>170</v>
      </c>
      <c r="C80" t="str">
        <f>+Pharmacy!B75</f>
        <v>SOUTHWEST WASHINGTON MEDICAL CENTER</v>
      </c>
      <c r="D80" s="6">
        <f>ROUND(+Pharmacy!J75,0)</f>
        <v>9017601</v>
      </c>
      <c r="E80" s="6">
        <f>ROUND(+Pharmacy!V75,0)</f>
        <v>44834</v>
      </c>
      <c r="F80" s="7">
        <f t="shared" si="3"/>
        <v>201.13</v>
      </c>
      <c r="G80" s="6">
        <f>ROUND(+Pharmacy!J177,0)</f>
        <v>10518202</v>
      </c>
      <c r="H80" s="6">
        <f>ROUND(+Pharmacy!V177,0)</f>
        <v>49418</v>
      </c>
      <c r="I80" s="7">
        <f t="shared" si="4"/>
        <v>212.84</v>
      </c>
      <c r="J80" s="7"/>
      <c r="K80" s="8">
        <f t="shared" si="5"/>
        <v>0.0582</v>
      </c>
    </row>
    <row r="81" spans="2:11" ht="12">
      <c r="B81">
        <f>+Pharmacy!A76</f>
        <v>172</v>
      </c>
      <c r="C81" t="str">
        <f>+Pharmacy!B76</f>
        <v>PULLMAN REGIONAL HOSPITAL</v>
      </c>
      <c r="D81" s="6">
        <f>ROUND(+Pharmacy!J76,0)</f>
        <v>1612762</v>
      </c>
      <c r="E81" s="6">
        <f>ROUND(+Pharmacy!V76,0)</f>
        <v>3616</v>
      </c>
      <c r="F81" s="7">
        <f t="shared" si="3"/>
        <v>446.01</v>
      </c>
      <c r="G81" s="6">
        <f>ROUND(+Pharmacy!J178,0)</f>
        <v>1549057</v>
      </c>
      <c r="H81" s="6">
        <f>ROUND(+Pharmacy!V178,0)</f>
        <v>3480</v>
      </c>
      <c r="I81" s="7">
        <f t="shared" si="4"/>
        <v>445.13</v>
      </c>
      <c r="J81" s="7"/>
      <c r="K81" s="8">
        <f t="shared" si="5"/>
        <v>-0.002</v>
      </c>
    </row>
    <row r="82" spans="2:11" ht="12">
      <c r="B82">
        <f>+Pharmacy!A77</f>
        <v>173</v>
      </c>
      <c r="C82" t="str">
        <f>+Pharmacy!B77</f>
        <v>MORTON GENERAL HOSPITAL</v>
      </c>
      <c r="D82" s="6">
        <f>ROUND(+Pharmacy!J77,0)</f>
        <v>331292</v>
      </c>
      <c r="E82" s="6">
        <f>ROUND(+Pharmacy!V77,0)</f>
        <v>1442</v>
      </c>
      <c r="F82" s="7">
        <f t="shared" si="3"/>
        <v>229.74</v>
      </c>
      <c r="G82" s="6">
        <f>ROUND(+Pharmacy!J179,0)</f>
        <v>328196</v>
      </c>
      <c r="H82" s="6">
        <f>ROUND(+Pharmacy!V179,0)</f>
        <v>1566</v>
      </c>
      <c r="I82" s="7">
        <f t="shared" si="4"/>
        <v>209.58</v>
      </c>
      <c r="J82" s="7"/>
      <c r="K82" s="8">
        <f t="shared" si="5"/>
        <v>-0.0878</v>
      </c>
    </row>
    <row r="83" spans="2:11" ht="12">
      <c r="B83">
        <f>+Pharmacy!A78</f>
        <v>175</v>
      </c>
      <c r="C83" t="str">
        <f>+Pharmacy!B78</f>
        <v>MARY BRIDGE CHILDRENS HEALTH CENTER</v>
      </c>
      <c r="D83" s="6">
        <f>ROUND(+Pharmacy!J78,0)</f>
        <v>977916</v>
      </c>
      <c r="E83" s="6">
        <f>ROUND(+Pharmacy!V78,0)</f>
        <v>9049</v>
      </c>
      <c r="F83" s="7">
        <f t="shared" si="3"/>
        <v>108.07</v>
      </c>
      <c r="G83" s="6">
        <f>ROUND(+Pharmacy!J180,0)</f>
        <v>1489209</v>
      </c>
      <c r="H83" s="6">
        <f>ROUND(+Pharmacy!V180,0)</f>
        <v>8663</v>
      </c>
      <c r="I83" s="7">
        <f t="shared" si="4"/>
        <v>171.9</v>
      </c>
      <c r="J83" s="7"/>
      <c r="K83" s="8">
        <f t="shared" si="5"/>
        <v>0.5906</v>
      </c>
    </row>
    <row r="84" spans="2:11" ht="12">
      <c r="B84">
        <f>+Pharmacy!A79</f>
        <v>176</v>
      </c>
      <c r="C84" t="str">
        <f>+Pharmacy!B79</f>
        <v>TACOMA GENERAL ALLENMORE HOSPITAL</v>
      </c>
      <c r="D84" s="6">
        <f>ROUND(+Pharmacy!J79,0)</f>
        <v>27449375</v>
      </c>
      <c r="E84" s="6">
        <f>ROUND(+Pharmacy!V79,0)</f>
        <v>44461</v>
      </c>
      <c r="F84" s="7">
        <f t="shared" si="3"/>
        <v>617.38</v>
      </c>
      <c r="G84" s="6">
        <f>ROUND(+Pharmacy!J181,0)</f>
        <v>25927954</v>
      </c>
      <c r="H84" s="6">
        <f>ROUND(+Pharmacy!V181,0)</f>
        <v>43169</v>
      </c>
      <c r="I84" s="7">
        <f t="shared" si="4"/>
        <v>600.62</v>
      </c>
      <c r="J84" s="7"/>
      <c r="K84" s="8">
        <f t="shared" si="5"/>
        <v>-0.0271</v>
      </c>
    </row>
    <row r="85" spans="2:11" ht="12">
      <c r="B85">
        <f>+Pharmacy!A80</f>
        <v>178</v>
      </c>
      <c r="C85" t="str">
        <f>+Pharmacy!B80</f>
        <v>DEER PARK HOSPITAL</v>
      </c>
      <c r="D85" s="6">
        <f>ROUND(+Pharmacy!J80,0)</f>
        <v>31478</v>
      </c>
      <c r="E85" s="6">
        <f>ROUND(+Pharmacy!V80,0)</f>
        <v>77</v>
      </c>
      <c r="F85" s="7">
        <f t="shared" si="3"/>
        <v>408.81</v>
      </c>
      <c r="G85" s="6">
        <f>ROUND(+Pharmacy!J182,0)</f>
        <v>0</v>
      </c>
      <c r="H85" s="6">
        <f>ROUND(+Pharmacy!V182,0)</f>
        <v>0</v>
      </c>
      <c r="I85" s="7">
        <f t="shared" si="4"/>
      </c>
      <c r="J85" s="7"/>
      <c r="K85" s="8">
        <f t="shared" si="5"/>
      </c>
    </row>
    <row r="86" spans="2:11" ht="12">
      <c r="B86">
        <f>+Pharmacy!A81</f>
        <v>180</v>
      </c>
      <c r="C86" t="str">
        <f>+Pharmacy!B81</f>
        <v>VALLEY HOSPITAL AND MEDICAL CENTER</v>
      </c>
      <c r="D86" s="6">
        <f>ROUND(+Pharmacy!J81,0)</f>
        <v>1675897</v>
      </c>
      <c r="E86" s="6">
        <f>ROUND(+Pharmacy!V81,0)</f>
        <v>6682</v>
      </c>
      <c r="F86" s="7">
        <f t="shared" si="3"/>
        <v>250.81</v>
      </c>
      <c r="G86" s="6">
        <f>ROUND(+Pharmacy!J183,0)</f>
        <v>2266005</v>
      </c>
      <c r="H86" s="6">
        <f>ROUND(+Pharmacy!V183,0)</f>
        <v>9834</v>
      </c>
      <c r="I86" s="7">
        <f t="shared" si="4"/>
        <v>230.43</v>
      </c>
      <c r="J86" s="7"/>
      <c r="K86" s="8">
        <f t="shared" si="5"/>
        <v>-0.0813</v>
      </c>
    </row>
    <row r="87" spans="2:11" ht="12">
      <c r="B87">
        <f>+Pharmacy!A82</f>
        <v>183</v>
      </c>
      <c r="C87" t="str">
        <f>+Pharmacy!B82</f>
        <v>AUBURN REGIONAL MEDICAL CENTER</v>
      </c>
      <c r="D87" s="6">
        <f>ROUND(+Pharmacy!J82,0)</f>
        <v>3245677</v>
      </c>
      <c r="E87" s="6">
        <f>ROUND(+Pharmacy!V82,0)</f>
        <v>13816</v>
      </c>
      <c r="F87" s="7">
        <f t="shared" si="3"/>
        <v>234.92</v>
      </c>
      <c r="G87" s="6">
        <f>ROUND(+Pharmacy!J184,0)</f>
        <v>3255126</v>
      </c>
      <c r="H87" s="6">
        <f>ROUND(+Pharmacy!V184,0)</f>
        <v>12971</v>
      </c>
      <c r="I87" s="7">
        <f t="shared" si="4"/>
        <v>250.95</v>
      </c>
      <c r="J87" s="7"/>
      <c r="K87" s="8">
        <f t="shared" si="5"/>
        <v>0.0682</v>
      </c>
    </row>
    <row r="88" spans="2:11" ht="12">
      <c r="B88">
        <f>+Pharmacy!A83</f>
        <v>186</v>
      </c>
      <c r="C88" t="str">
        <f>+Pharmacy!B83</f>
        <v>MARK REED HOSPITAL</v>
      </c>
      <c r="D88" s="6">
        <f>ROUND(+Pharmacy!J83,0)</f>
        <v>47985</v>
      </c>
      <c r="E88" s="6">
        <f>ROUND(+Pharmacy!V83,0)</f>
        <v>1135</v>
      </c>
      <c r="F88" s="7">
        <f t="shared" si="3"/>
        <v>42.28</v>
      </c>
      <c r="G88" s="6">
        <f>ROUND(+Pharmacy!J185,0)</f>
        <v>52627</v>
      </c>
      <c r="H88" s="6">
        <f>ROUND(+Pharmacy!V185,0)</f>
        <v>669</v>
      </c>
      <c r="I88" s="7">
        <f t="shared" si="4"/>
        <v>78.67</v>
      </c>
      <c r="J88" s="7"/>
      <c r="K88" s="8">
        <f t="shared" si="5"/>
        <v>0.8607</v>
      </c>
    </row>
    <row r="89" spans="2:11" ht="12">
      <c r="B89">
        <f>+Pharmacy!A84</f>
        <v>191</v>
      </c>
      <c r="C89" t="str">
        <f>+Pharmacy!B84</f>
        <v>PROVIDENCE CENTRALIA HOSPITAL</v>
      </c>
      <c r="D89" s="6">
        <f>ROUND(+Pharmacy!J84,0)</f>
        <v>1514385</v>
      </c>
      <c r="E89" s="6">
        <f>ROUND(+Pharmacy!V84,0)</f>
        <v>11160</v>
      </c>
      <c r="F89" s="7">
        <f t="shared" si="3"/>
        <v>135.7</v>
      </c>
      <c r="G89" s="6">
        <f>ROUND(+Pharmacy!J186,0)</f>
        <v>1863011</v>
      </c>
      <c r="H89" s="6">
        <f>ROUND(+Pharmacy!V186,0)</f>
        <v>10112</v>
      </c>
      <c r="I89" s="7">
        <f t="shared" si="4"/>
        <v>184.24</v>
      </c>
      <c r="J89" s="7"/>
      <c r="K89" s="8">
        <f t="shared" si="5"/>
        <v>0.3577</v>
      </c>
    </row>
    <row r="90" spans="2:11" ht="12">
      <c r="B90">
        <f>+Pharmacy!A85</f>
        <v>193</v>
      </c>
      <c r="C90" t="str">
        <f>+Pharmacy!B85</f>
        <v>PROVIDENCE MOUNT CARMEL HOSPITAL</v>
      </c>
      <c r="D90" s="6">
        <f>ROUND(+Pharmacy!J85,0)</f>
        <v>656996</v>
      </c>
      <c r="E90" s="6">
        <f>ROUND(+Pharmacy!V85,0)</f>
        <v>3267</v>
      </c>
      <c r="F90" s="7">
        <f t="shared" si="3"/>
        <v>201.1</v>
      </c>
      <c r="G90" s="6">
        <f>ROUND(+Pharmacy!J187,0)</f>
        <v>599654</v>
      </c>
      <c r="H90" s="6">
        <f>ROUND(+Pharmacy!V187,0)</f>
        <v>3245</v>
      </c>
      <c r="I90" s="7">
        <f t="shared" si="4"/>
        <v>184.79</v>
      </c>
      <c r="J90" s="7"/>
      <c r="K90" s="8">
        <f t="shared" si="5"/>
        <v>-0.0811</v>
      </c>
    </row>
    <row r="91" spans="2:11" ht="12">
      <c r="B91">
        <f>+Pharmacy!A86</f>
        <v>194</v>
      </c>
      <c r="C91" t="str">
        <f>+Pharmacy!B86</f>
        <v>PROVIDENCE SAINT JOSEPHS HOSPITAL</v>
      </c>
      <c r="D91" s="6">
        <f>ROUND(+Pharmacy!J86,0)</f>
        <v>308034</v>
      </c>
      <c r="E91" s="6">
        <f>ROUND(+Pharmacy!V86,0)</f>
        <v>1530</v>
      </c>
      <c r="F91" s="7">
        <f t="shared" si="3"/>
        <v>201.33</v>
      </c>
      <c r="G91" s="6">
        <f>ROUND(+Pharmacy!J188,0)</f>
        <v>268077</v>
      </c>
      <c r="H91" s="6">
        <f>ROUND(+Pharmacy!V188,0)</f>
        <v>1130</v>
      </c>
      <c r="I91" s="7">
        <f t="shared" si="4"/>
        <v>237.24</v>
      </c>
      <c r="J91" s="7"/>
      <c r="K91" s="8">
        <f t="shared" si="5"/>
        <v>0.1784</v>
      </c>
    </row>
    <row r="92" spans="2:11" ht="12">
      <c r="B92">
        <f>+Pharmacy!A87</f>
        <v>195</v>
      </c>
      <c r="C92" t="str">
        <f>+Pharmacy!B87</f>
        <v>SNOQUALMIE VALLEY HOSPITAL</v>
      </c>
      <c r="D92" s="6">
        <f>ROUND(+Pharmacy!J87,0)</f>
        <v>113452</v>
      </c>
      <c r="E92" s="6">
        <f>ROUND(+Pharmacy!V87,0)</f>
        <v>1252</v>
      </c>
      <c r="F92" s="7">
        <f t="shared" si="3"/>
        <v>90.62</v>
      </c>
      <c r="G92" s="6">
        <f>ROUND(+Pharmacy!J189,0)</f>
        <v>292689</v>
      </c>
      <c r="H92" s="6">
        <f>ROUND(+Pharmacy!V189,0)</f>
        <v>505</v>
      </c>
      <c r="I92" s="7">
        <f t="shared" si="4"/>
        <v>579.58</v>
      </c>
      <c r="J92" s="7"/>
      <c r="K92" s="8">
        <f t="shared" si="5"/>
        <v>5.3957</v>
      </c>
    </row>
    <row r="93" spans="2:11" ht="12">
      <c r="B93">
        <f>+Pharmacy!A88</f>
        <v>197</v>
      </c>
      <c r="C93" t="str">
        <f>+Pharmacy!B88</f>
        <v>CAPITAL MEDICAL CENTER</v>
      </c>
      <c r="D93" s="6">
        <f>ROUND(+Pharmacy!J88,0)</f>
        <v>1828338</v>
      </c>
      <c r="E93" s="6">
        <f>ROUND(+Pharmacy!V88,0)</f>
        <v>7450</v>
      </c>
      <c r="F93" s="7">
        <f t="shared" si="3"/>
        <v>245.41</v>
      </c>
      <c r="G93" s="6">
        <f>ROUND(+Pharmacy!J190,0)</f>
        <v>1876297</v>
      </c>
      <c r="H93" s="6">
        <f>ROUND(+Pharmacy!V190,0)</f>
        <v>8572</v>
      </c>
      <c r="I93" s="7">
        <f t="shared" si="4"/>
        <v>218.89</v>
      </c>
      <c r="J93" s="7"/>
      <c r="K93" s="8">
        <f t="shared" si="5"/>
        <v>-0.1081</v>
      </c>
    </row>
    <row r="94" spans="2:11" ht="12">
      <c r="B94">
        <f>+Pharmacy!A89</f>
        <v>198</v>
      </c>
      <c r="C94" t="str">
        <f>+Pharmacy!B89</f>
        <v>SUNNYSIDE COMMUNITY HOSPITAL</v>
      </c>
      <c r="D94" s="6">
        <f>ROUND(+Pharmacy!J89,0)</f>
        <v>387527</v>
      </c>
      <c r="E94" s="6">
        <f>ROUND(+Pharmacy!V89,0)</f>
        <v>3954</v>
      </c>
      <c r="F94" s="7">
        <f t="shared" si="3"/>
        <v>98.01</v>
      </c>
      <c r="G94" s="6">
        <f>ROUND(+Pharmacy!J191,0)</f>
        <v>374144</v>
      </c>
      <c r="H94" s="6">
        <f>ROUND(+Pharmacy!V191,0)</f>
        <v>4341</v>
      </c>
      <c r="I94" s="7">
        <f t="shared" si="4"/>
        <v>86.19</v>
      </c>
      <c r="J94" s="7"/>
      <c r="K94" s="8">
        <f t="shared" si="5"/>
        <v>-0.1206</v>
      </c>
    </row>
    <row r="95" spans="2:11" ht="12">
      <c r="B95">
        <f>+Pharmacy!A90</f>
        <v>199</v>
      </c>
      <c r="C95" t="str">
        <f>+Pharmacy!B90</f>
        <v>TOPPENISH COMMUNITY HOSPITAL</v>
      </c>
      <c r="D95" s="6">
        <f>ROUND(+Pharmacy!J90,0)</f>
        <v>214977</v>
      </c>
      <c r="E95" s="6">
        <f>ROUND(+Pharmacy!V90,0)</f>
        <v>3331</v>
      </c>
      <c r="F95" s="7">
        <f t="shared" si="3"/>
        <v>64.54</v>
      </c>
      <c r="G95" s="6">
        <f>ROUND(+Pharmacy!J192,0)</f>
        <v>203206</v>
      </c>
      <c r="H95" s="6">
        <f>ROUND(+Pharmacy!V192,0)</f>
        <v>3487</v>
      </c>
      <c r="I95" s="7">
        <f t="shared" si="4"/>
        <v>58.28</v>
      </c>
      <c r="J95" s="7"/>
      <c r="K95" s="8">
        <f t="shared" si="5"/>
        <v>-0.097</v>
      </c>
    </row>
    <row r="96" spans="2:11" ht="12">
      <c r="B96">
        <f>+Pharmacy!A91</f>
        <v>201</v>
      </c>
      <c r="C96" t="str">
        <f>+Pharmacy!B91</f>
        <v>SAINT FRANCIS COMMUNITY HOSPITAL</v>
      </c>
      <c r="D96" s="6">
        <f>ROUND(+Pharmacy!J91,0)</f>
        <v>4392727</v>
      </c>
      <c r="E96" s="6">
        <f>ROUND(+Pharmacy!V91,0)</f>
        <v>15555</v>
      </c>
      <c r="F96" s="7">
        <f t="shared" si="3"/>
        <v>282.4</v>
      </c>
      <c r="G96" s="6">
        <f>ROUND(+Pharmacy!J193,0)</f>
        <v>4833173</v>
      </c>
      <c r="H96" s="6">
        <f>ROUND(+Pharmacy!V193,0)</f>
        <v>16257</v>
      </c>
      <c r="I96" s="7">
        <f t="shared" si="4"/>
        <v>297.3</v>
      </c>
      <c r="J96" s="7"/>
      <c r="K96" s="8">
        <f t="shared" si="5"/>
        <v>0.0528</v>
      </c>
    </row>
    <row r="97" spans="2:11" ht="12">
      <c r="B97">
        <f>+Pharmacy!A92</f>
        <v>202</v>
      </c>
      <c r="C97" t="str">
        <f>+Pharmacy!B92</f>
        <v>REGIONAL HOSP. FOR RESP. &amp; COMPLEX CARE</v>
      </c>
      <c r="D97" s="6">
        <f>ROUND(+Pharmacy!J92,0)</f>
        <v>0</v>
      </c>
      <c r="E97" s="6">
        <f>ROUND(+Pharmacy!V92,0)</f>
        <v>776</v>
      </c>
      <c r="F97" s="7">
        <f t="shared" si="3"/>
      </c>
      <c r="G97" s="6">
        <f>ROUND(+Pharmacy!J194,0)</f>
        <v>0</v>
      </c>
      <c r="H97" s="6">
        <f>ROUND(+Pharmacy!V194,0)</f>
        <v>897</v>
      </c>
      <c r="I97" s="7">
        <f t="shared" si="4"/>
      </c>
      <c r="J97" s="7"/>
      <c r="K97" s="8">
        <f t="shared" si="5"/>
      </c>
    </row>
    <row r="98" spans="2:11" ht="12">
      <c r="B98">
        <f>+Pharmacy!A93</f>
        <v>204</v>
      </c>
      <c r="C98" t="str">
        <f>+Pharmacy!B93</f>
        <v>SEATTLE CANCER CARE ALLIANCE</v>
      </c>
      <c r="D98" s="6">
        <f>ROUND(+Pharmacy!J93,0)</f>
        <v>36029403</v>
      </c>
      <c r="E98" s="6">
        <f>ROUND(+Pharmacy!V93,0)</f>
        <v>12695</v>
      </c>
      <c r="F98" s="7">
        <f t="shared" si="3"/>
        <v>2838.08</v>
      </c>
      <c r="G98" s="6">
        <f>ROUND(+Pharmacy!J195,0)</f>
        <v>41246933</v>
      </c>
      <c r="H98" s="6">
        <f>ROUND(+Pharmacy!V195,0)</f>
        <v>12672</v>
      </c>
      <c r="I98" s="7">
        <f t="shared" si="4"/>
        <v>3254.97</v>
      </c>
      <c r="J98" s="7"/>
      <c r="K98" s="8">
        <f t="shared" si="5"/>
        <v>0.1469</v>
      </c>
    </row>
    <row r="99" spans="2:11" ht="12">
      <c r="B99">
        <f>+Pharmacy!A94</f>
        <v>205</v>
      </c>
      <c r="C99" t="str">
        <f>+Pharmacy!B94</f>
        <v>WENATCHEE VALLEY MEDICAL CENTER</v>
      </c>
      <c r="D99" s="6">
        <f>ROUND(+Pharmacy!J94,0)</f>
        <v>390667</v>
      </c>
      <c r="E99" s="6">
        <f>ROUND(+Pharmacy!V94,0)</f>
        <v>7232</v>
      </c>
      <c r="F99" s="7">
        <f t="shared" si="3"/>
        <v>54.02</v>
      </c>
      <c r="G99" s="6">
        <f>ROUND(+Pharmacy!J196,0)</f>
        <v>65785</v>
      </c>
      <c r="H99" s="6">
        <f>ROUND(+Pharmacy!V196,0)</f>
        <v>9260</v>
      </c>
      <c r="I99" s="7">
        <f t="shared" si="4"/>
        <v>7.1</v>
      </c>
      <c r="J99" s="7"/>
      <c r="K99" s="8">
        <f t="shared" si="5"/>
        <v>-0.8686</v>
      </c>
    </row>
    <row r="100" spans="2:11" ht="12">
      <c r="B100">
        <f>+Pharmacy!A95</f>
        <v>206</v>
      </c>
      <c r="C100" t="str">
        <f>+Pharmacy!B95</f>
        <v>UNITED GENERAL HOSPITAL</v>
      </c>
      <c r="D100" s="6">
        <f>ROUND(+Pharmacy!J95,0)</f>
        <v>4140232</v>
      </c>
      <c r="E100" s="6">
        <f>ROUND(+Pharmacy!V95,0)</f>
        <v>4763</v>
      </c>
      <c r="F100" s="7">
        <f t="shared" si="3"/>
        <v>869.25</v>
      </c>
      <c r="G100" s="6">
        <f>ROUND(+Pharmacy!J197,0)</f>
        <v>3731681</v>
      </c>
      <c r="H100" s="6">
        <f>ROUND(+Pharmacy!V197,0)</f>
        <v>5095</v>
      </c>
      <c r="I100" s="7">
        <f t="shared" si="4"/>
        <v>732.42</v>
      </c>
      <c r="J100" s="7"/>
      <c r="K100" s="8">
        <f t="shared" si="5"/>
        <v>-0.1574</v>
      </c>
    </row>
    <row r="101" spans="2:11" ht="12">
      <c r="B101">
        <f>+Pharmacy!A96</f>
        <v>207</v>
      </c>
      <c r="C101" t="str">
        <f>+Pharmacy!B96</f>
        <v>SKAGIT VALLEY HOSPITAL</v>
      </c>
      <c r="D101" s="6">
        <f>ROUND(+Pharmacy!J96,0)</f>
        <v>8905354</v>
      </c>
      <c r="E101" s="6">
        <f>ROUND(+Pharmacy!V96,0)</f>
        <v>16033</v>
      </c>
      <c r="F101" s="7">
        <f t="shared" si="3"/>
        <v>555.44</v>
      </c>
      <c r="G101" s="6">
        <f>ROUND(+Pharmacy!J198,0)</f>
        <v>8575034</v>
      </c>
      <c r="H101" s="6">
        <f>ROUND(+Pharmacy!V198,0)</f>
        <v>15909</v>
      </c>
      <c r="I101" s="7">
        <f t="shared" si="4"/>
        <v>539.01</v>
      </c>
      <c r="J101" s="7"/>
      <c r="K101" s="8">
        <f t="shared" si="5"/>
        <v>-0.0296</v>
      </c>
    </row>
    <row r="102" spans="2:11" ht="12">
      <c r="B102">
        <f>+Pharmacy!A97</f>
        <v>208</v>
      </c>
      <c r="C102" t="str">
        <f>+Pharmacy!B97</f>
        <v>LEGACY SALMON CREEK HOSPITAL</v>
      </c>
      <c r="D102" s="6">
        <f>ROUND(+Pharmacy!J97,0)</f>
        <v>3211300</v>
      </c>
      <c r="E102" s="6">
        <f>ROUND(+Pharmacy!V97,0)</f>
        <v>13830</v>
      </c>
      <c r="F102" s="7">
        <f t="shared" si="3"/>
        <v>232.2</v>
      </c>
      <c r="G102" s="6">
        <f>ROUND(+Pharmacy!J199,0)</f>
        <v>3386138</v>
      </c>
      <c r="H102" s="6">
        <f>ROUND(+Pharmacy!V199,0)</f>
        <v>15387</v>
      </c>
      <c r="I102" s="7">
        <f t="shared" si="4"/>
        <v>220.06</v>
      </c>
      <c r="J102" s="7"/>
      <c r="K102" s="8">
        <f t="shared" si="5"/>
        <v>-0.0523</v>
      </c>
    </row>
    <row r="103" spans="2:11" ht="12">
      <c r="B103">
        <f>+Pharmacy!A98</f>
        <v>209</v>
      </c>
      <c r="C103" t="str">
        <f>+Pharmacy!B98</f>
        <v>SAINT ANTHONY HOSPITAL</v>
      </c>
      <c r="D103" s="6">
        <f>ROUND(+Pharmacy!J98,0)</f>
        <v>0</v>
      </c>
      <c r="E103" s="6">
        <f>ROUND(+Pharmacy!V98,0)</f>
        <v>0</v>
      </c>
      <c r="F103" s="7">
        <f t="shared" si="3"/>
      </c>
      <c r="G103" s="6">
        <f>ROUND(+Pharmacy!J200,0)</f>
        <v>415076</v>
      </c>
      <c r="H103" s="6">
        <f>ROUND(+Pharmacy!V200,0)</f>
        <v>1638</v>
      </c>
      <c r="I103" s="7">
        <f t="shared" si="4"/>
        <v>253.4</v>
      </c>
      <c r="J103" s="7"/>
      <c r="K103" s="8">
        <f t="shared" si="5"/>
      </c>
    </row>
    <row r="104" spans="2:11" ht="12">
      <c r="B104">
        <f>+Pharmacy!A99</f>
        <v>904</v>
      </c>
      <c r="C104" t="str">
        <f>+Pharmacy!B99</f>
        <v>BHC FAIRFAX HOSPITAL</v>
      </c>
      <c r="D104" s="6">
        <f>ROUND(+Pharmacy!J99,0)</f>
        <v>430031</v>
      </c>
      <c r="E104" s="6">
        <f>ROUND(+Pharmacy!V99,0)</f>
        <v>2105</v>
      </c>
      <c r="F104" s="7">
        <f t="shared" si="3"/>
        <v>204.29</v>
      </c>
      <c r="G104" s="6">
        <f>ROUND(+Pharmacy!J201,0)</f>
        <v>358311</v>
      </c>
      <c r="H104" s="6">
        <f>ROUND(+Pharmacy!V201,0)</f>
        <v>2056</v>
      </c>
      <c r="I104" s="7">
        <f t="shared" si="4"/>
        <v>174.28</v>
      </c>
      <c r="J104" s="7"/>
      <c r="K104" s="8">
        <f t="shared" si="5"/>
        <v>-0.1469</v>
      </c>
    </row>
    <row r="105" spans="2:11" ht="12">
      <c r="B105">
        <f>+Pharmacy!A100</f>
        <v>915</v>
      </c>
      <c r="C105" t="str">
        <f>+Pharmacy!B100</f>
        <v>LOURDES COUNSELING CENTER</v>
      </c>
      <c r="D105" s="6">
        <f>ROUND(+Pharmacy!J100,0)</f>
        <v>0</v>
      </c>
      <c r="E105" s="6">
        <f>ROUND(+Pharmacy!V100,0)</f>
        <v>981</v>
      </c>
      <c r="F105" s="7">
        <f t="shared" si="3"/>
      </c>
      <c r="G105" s="6">
        <f>ROUND(+Pharmacy!J202,0)</f>
        <v>0</v>
      </c>
      <c r="H105" s="6">
        <f>ROUND(+Pharmacy!V202,0)</f>
        <v>926</v>
      </c>
      <c r="I105" s="7">
        <f t="shared" si="4"/>
      </c>
      <c r="J105" s="7"/>
      <c r="K105" s="8">
        <f t="shared" si="5"/>
      </c>
    </row>
    <row r="106" spans="2:11" ht="12">
      <c r="B106">
        <f>+Pharmacy!A101</f>
        <v>919</v>
      </c>
      <c r="C106" t="str">
        <f>+Pharmacy!B101</f>
        <v>NAVOS</v>
      </c>
      <c r="D106" s="6">
        <f>ROUND(+Pharmacy!J101,0)</f>
        <v>565190</v>
      </c>
      <c r="E106" s="6">
        <f>ROUND(+Pharmacy!V101,0)</f>
        <v>567</v>
      </c>
      <c r="F106" s="7">
        <f t="shared" si="3"/>
        <v>996.81</v>
      </c>
      <c r="G106" s="6">
        <f>ROUND(+Pharmacy!J203,0)</f>
        <v>482751</v>
      </c>
      <c r="H106" s="6">
        <f>ROUND(+Pharmacy!V203,0)</f>
        <v>547</v>
      </c>
      <c r="I106" s="7">
        <f t="shared" si="4"/>
        <v>882.54</v>
      </c>
      <c r="J106" s="7"/>
      <c r="K106" s="8">
        <f t="shared" si="5"/>
        <v>-0.1146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1.50390625" style="0" bestFit="1" customWidth="1"/>
    <col min="5" max="5" width="6.875" style="0" bestFit="1" customWidth="1"/>
    <col min="6" max="6" width="8.875" style="0" bestFit="1" customWidth="1"/>
    <col min="7" max="7" width="11.50390625" style="0" bestFit="1" customWidth="1"/>
    <col min="8" max="8" width="6.875" style="0" bestFit="1" customWidth="1"/>
    <col min="9" max="9" width="8.875" style="0" bestFit="1" customWidth="1"/>
    <col min="10" max="10" width="2.625" style="0" customWidth="1"/>
    <col min="11" max="11" width="9.125" style="0" bestFit="1" customWidth="1"/>
  </cols>
  <sheetData>
    <row r="1" spans="1:10" ht="12">
      <c r="A1" s="3" t="s">
        <v>22</v>
      </c>
      <c r="B1" s="4"/>
      <c r="C1" s="4"/>
      <c r="D1" s="4"/>
      <c r="E1" s="4"/>
      <c r="F1" s="4"/>
      <c r="G1" s="4"/>
      <c r="H1" s="4"/>
      <c r="I1" s="4"/>
      <c r="J1" s="4"/>
    </row>
    <row r="2" spans="1:11" ht="1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42</v>
      </c>
    </row>
    <row r="3" spans="1:11" ht="12">
      <c r="A3" s="4"/>
      <c r="B3" s="4"/>
      <c r="C3" s="4"/>
      <c r="D3" s="4"/>
      <c r="E3" s="4"/>
      <c r="F3" s="3"/>
      <c r="G3" s="4"/>
      <c r="H3" s="4"/>
      <c r="I3" s="4"/>
      <c r="J3" s="4"/>
      <c r="K3">
        <v>292</v>
      </c>
    </row>
    <row r="4" spans="1:10" ht="12">
      <c r="A4" s="3" t="s">
        <v>43</v>
      </c>
      <c r="B4" s="4"/>
      <c r="C4" s="4"/>
      <c r="D4" s="5"/>
      <c r="E4" s="4"/>
      <c r="F4" s="4"/>
      <c r="G4" s="4"/>
      <c r="H4" s="4"/>
      <c r="I4" s="4"/>
      <c r="J4" s="4"/>
    </row>
    <row r="5" spans="1:10" ht="12">
      <c r="A5" s="3" t="s">
        <v>23</v>
      </c>
      <c r="B5" s="4"/>
      <c r="C5" s="4"/>
      <c r="D5" s="4"/>
      <c r="E5" s="4"/>
      <c r="F5" s="4"/>
      <c r="G5" s="4"/>
      <c r="H5" s="4"/>
      <c r="I5" s="4"/>
      <c r="J5" s="4"/>
    </row>
    <row r="7" spans="5:9" ht="12">
      <c r="E7" s="21">
        <f>ROUND(+Pharmacy!D5,0)</f>
        <v>2008</v>
      </c>
      <c r="F7" s="2">
        <f>+E7</f>
        <v>2008</v>
      </c>
      <c r="G7" s="2"/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D8" s="1" t="s">
        <v>24</v>
      </c>
      <c r="F8" s="1" t="s">
        <v>2</v>
      </c>
      <c r="G8" s="1" t="s">
        <v>24</v>
      </c>
      <c r="I8" s="1" t="s">
        <v>2</v>
      </c>
      <c r="J8" s="1"/>
      <c r="K8" s="2" t="s">
        <v>72</v>
      </c>
    </row>
    <row r="9" spans="1:11" ht="12">
      <c r="A9" s="2"/>
      <c r="B9" s="2" t="s">
        <v>40</v>
      </c>
      <c r="C9" s="2" t="s">
        <v>41</v>
      </c>
      <c r="D9" s="1" t="s">
        <v>25</v>
      </c>
      <c r="E9" s="1" t="s">
        <v>4</v>
      </c>
      <c r="F9" s="1" t="s">
        <v>4</v>
      </c>
      <c r="G9" s="1" t="s">
        <v>25</v>
      </c>
      <c r="H9" s="1" t="s">
        <v>4</v>
      </c>
      <c r="I9" s="1" t="s">
        <v>4</v>
      </c>
      <c r="J9" s="1"/>
      <c r="K9" s="2" t="s">
        <v>73</v>
      </c>
    </row>
    <row r="10" spans="2:11" ht="12">
      <c r="B10">
        <f>+Pharmacy!A5</f>
        <v>1</v>
      </c>
      <c r="C10" t="str">
        <f>+Pharmacy!B5</f>
        <v>SWEDISH HEALTH SERVICES</v>
      </c>
      <c r="D10" s="6">
        <f>ROUND(SUM(Pharmacy!K5:L5),0)</f>
        <v>2380299</v>
      </c>
      <c r="E10" s="6">
        <f>ROUND(+Pharmacy!V5,0)</f>
        <v>64206</v>
      </c>
      <c r="F10" s="7">
        <f>IF(D10=0,"",IF(E10=0,"",ROUND(D10/E10,2)))</f>
        <v>37.07</v>
      </c>
      <c r="G10" s="6">
        <f>ROUND(SUM(Pharmacy!K107:L107),0)</f>
        <v>660233</v>
      </c>
      <c r="H10" s="6">
        <f>ROUND(+Pharmacy!V107,0)</f>
        <v>65434</v>
      </c>
      <c r="I10" s="7">
        <f>IF(G10=0,"",IF(H10=0,"",ROUND(G10/H10,2)))</f>
        <v>10.09</v>
      </c>
      <c r="J10" s="7"/>
      <c r="K10" s="8">
        <f>IF(D10=0,"",IF(E10=0,"",IF(G10=0,"",IF(H10=0,"",ROUND(I10/F10-1,4)))))</f>
        <v>-0.7278</v>
      </c>
    </row>
    <row r="11" spans="2:11" ht="12">
      <c r="B11">
        <f>+Pharmacy!A6</f>
        <v>3</v>
      </c>
      <c r="C11" t="str">
        <f>+Pharmacy!B6</f>
        <v>SWEDISH MEDICAL CENTER CHERRY HILL</v>
      </c>
      <c r="D11" s="6">
        <f>ROUND(SUM(Pharmacy!K6:L6),0)</f>
        <v>1142341</v>
      </c>
      <c r="E11" s="6">
        <f>ROUND(+Pharmacy!V6,0)</f>
        <v>25431</v>
      </c>
      <c r="F11" s="7">
        <f aca="true" t="shared" si="0" ref="F11:F74">IF(D11=0,"",IF(E11=0,"",ROUND(D11/E11,2)))</f>
        <v>44.92</v>
      </c>
      <c r="G11" s="6">
        <f>ROUND(SUM(Pharmacy!K108:L108),0)</f>
        <v>257062</v>
      </c>
      <c r="H11" s="6">
        <f>ROUND(+Pharmacy!V108,0)</f>
        <v>27098</v>
      </c>
      <c r="I11" s="7">
        <f aca="true" t="shared" si="1" ref="I11:I74">IF(G11=0,"",IF(H11=0,"",ROUND(G11/H11,2)))</f>
        <v>9.49</v>
      </c>
      <c r="J11" s="7"/>
      <c r="K11" s="8">
        <f aca="true" t="shared" si="2" ref="K11:K74">IF(D11=0,"",IF(E11=0,"",IF(G11=0,"",IF(H11=0,"",ROUND(I11/F11-1,4)))))</f>
        <v>-0.7887</v>
      </c>
    </row>
    <row r="12" spans="2:11" ht="12">
      <c r="B12">
        <f>+Pharmacy!A7</f>
        <v>8</v>
      </c>
      <c r="C12" t="str">
        <f>+Pharmacy!B7</f>
        <v>KLICKITAT VALLEY HOSPITAL</v>
      </c>
      <c r="D12" s="6">
        <f>ROUND(SUM(Pharmacy!K7:L7),0)</f>
        <v>115188</v>
      </c>
      <c r="E12" s="6">
        <f>ROUND(+Pharmacy!V7,0)</f>
        <v>1629</v>
      </c>
      <c r="F12" s="7">
        <f t="shared" si="0"/>
        <v>70.71</v>
      </c>
      <c r="G12" s="6">
        <f>ROUND(SUM(Pharmacy!K109:L109),0)</f>
        <v>45916</v>
      </c>
      <c r="H12" s="6">
        <f>ROUND(+Pharmacy!V109,0)</f>
        <v>1645</v>
      </c>
      <c r="I12" s="7">
        <f t="shared" si="1"/>
        <v>27.91</v>
      </c>
      <c r="J12" s="7"/>
      <c r="K12" s="8">
        <f t="shared" si="2"/>
        <v>-0.6053</v>
      </c>
    </row>
    <row r="13" spans="2:11" ht="12">
      <c r="B13">
        <f>+Pharmacy!A8</f>
        <v>10</v>
      </c>
      <c r="C13" t="str">
        <f>+Pharmacy!B8</f>
        <v>VIRGINIA MASON MEDICAL CENTER</v>
      </c>
      <c r="D13" s="6">
        <f>ROUND(SUM(Pharmacy!K8:L8),0)</f>
        <v>534082</v>
      </c>
      <c r="E13" s="6">
        <f>ROUND(+Pharmacy!V8,0)</f>
        <v>76904</v>
      </c>
      <c r="F13" s="7">
        <f t="shared" si="0"/>
        <v>6.94</v>
      </c>
      <c r="G13" s="6">
        <f>ROUND(SUM(Pharmacy!K110:L110),0)</f>
        <v>614488</v>
      </c>
      <c r="H13" s="6">
        <f>ROUND(+Pharmacy!V110,0)</f>
        <v>79237</v>
      </c>
      <c r="I13" s="7">
        <f t="shared" si="1"/>
        <v>7.76</v>
      </c>
      <c r="J13" s="7"/>
      <c r="K13" s="8">
        <f t="shared" si="2"/>
        <v>0.1182</v>
      </c>
    </row>
    <row r="14" spans="2:11" ht="12">
      <c r="B14">
        <f>+Pharmacy!A9</f>
        <v>14</v>
      </c>
      <c r="C14" t="str">
        <f>+Pharmacy!B9</f>
        <v>SEATTLE CHILDRENS HOSPITAL</v>
      </c>
      <c r="D14" s="6">
        <f>ROUND(SUM(Pharmacy!K9:L9),0)</f>
        <v>521739</v>
      </c>
      <c r="E14" s="6">
        <f>ROUND(+Pharmacy!V9,0)</f>
        <v>26512</v>
      </c>
      <c r="F14" s="7">
        <f t="shared" si="0"/>
        <v>19.68</v>
      </c>
      <c r="G14" s="6">
        <f>ROUND(SUM(Pharmacy!K111:L111),0)</f>
        <v>199219</v>
      </c>
      <c r="H14" s="6">
        <f>ROUND(+Pharmacy!V111,0)</f>
        <v>28361</v>
      </c>
      <c r="I14" s="7">
        <f t="shared" si="1"/>
        <v>7.02</v>
      </c>
      <c r="J14" s="7"/>
      <c r="K14" s="8">
        <f t="shared" si="2"/>
        <v>-0.6433</v>
      </c>
    </row>
    <row r="15" spans="2:11" ht="12">
      <c r="B15">
        <f>+Pharmacy!A10</f>
        <v>20</v>
      </c>
      <c r="C15" t="str">
        <f>+Pharmacy!B10</f>
        <v>GROUP HEALTH CENTRAL</v>
      </c>
      <c r="D15" s="6">
        <f>ROUND(SUM(Pharmacy!K10:L10),0)</f>
        <v>103691</v>
      </c>
      <c r="E15" s="6">
        <f>ROUND(+Pharmacy!V10,0)</f>
        <v>1208</v>
      </c>
      <c r="F15" s="7">
        <f t="shared" si="0"/>
        <v>85.84</v>
      </c>
      <c r="G15" s="6">
        <f>ROUND(SUM(Pharmacy!K112:L112),0)</f>
        <v>0</v>
      </c>
      <c r="H15" s="6">
        <f>ROUND(+Pharmacy!V112,0)</f>
        <v>1122</v>
      </c>
      <c r="I15" s="7">
        <f t="shared" si="1"/>
      </c>
      <c r="J15" s="7"/>
      <c r="K15" s="8">
        <f t="shared" si="2"/>
      </c>
    </row>
    <row r="16" spans="2:11" ht="12">
      <c r="B16">
        <f>+Pharmacy!A11</f>
        <v>21</v>
      </c>
      <c r="C16" t="str">
        <f>+Pharmacy!B11</f>
        <v>NEWPORT COMMUNITY HOSPITAL</v>
      </c>
      <c r="D16" s="6">
        <f>ROUND(SUM(Pharmacy!K11:L11),0)</f>
        <v>11188</v>
      </c>
      <c r="E16" s="6">
        <f>ROUND(+Pharmacy!V11,0)</f>
        <v>2926</v>
      </c>
      <c r="F16" s="7">
        <f t="shared" si="0"/>
        <v>3.82</v>
      </c>
      <c r="G16" s="6">
        <f>ROUND(SUM(Pharmacy!K113:L113),0)</f>
        <v>21687</v>
      </c>
      <c r="H16" s="6">
        <f>ROUND(+Pharmacy!V113,0)</f>
        <v>2664</v>
      </c>
      <c r="I16" s="7">
        <f t="shared" si="1"/>
        <v>8.14</v>
      </c>
      <c r="J16" s="7"/>
      <c r="K16" s="8">
        <f t="shared" si="2"/>
        <v>1.1309</v>
      </c>
    </row>
    <row r="17" spans="2:11" ht="12">
      <c r="B17">
        <f>+Pharmacy!A12</f>
        <v>22</v>
      </c>
      <c r="C17" t="str">
        <f>+Pharmacy!B12</f>
        <v>LOURDES MEDICAL CENTER</v>
      </c>
      <c r="D17" s="6">
        <f>ROUND(SUM(Pharmacy!K12:L12),0)</f>
        <v>139694</v>
      </c>
      <c r="E17" s="6">
        <f>ROUND(+Pharmacy!V12,0)</f>
        <v>4975</v>
      </c>
      <c r="F17" s="7">
        <f t="shared" si="0"/>
        <v>28.08</v>
      </c>
      <c r="G17" s="6">
        <f>ROUND(SUM(Pharmacy!K114:L114),0)</f>
        <v>1041</v>
      </c>
      <c r="H17" s="6">
        <f>ROUND(+Pharmacy!V114,0)</f>
        <v>4807</v>
      </c>
      <c r="I17" s="7">
        <f t="shared" si="1"/>
        <v>0.22</v>
      </c>
      <c r="J17" s="7"/>
      <c r="K17" s="8">
        <f t="shared" si="2"/>
        <v>-0.9922</v>
      </c>
    </row>
    <row r="18" spans="2:11" ht="12">
      <c r="B18">
        <f>+Pharmacy!A13</f>
        <v>23</v>
      </c>
      <c r="C18" t="str">
        <f>+Pharmacy!B13</f>
        <v>OKANOGAN-DOUGLAS DISTRICT HOSPITAL</v>
      </c>
      <c r="D18" s="6">
        <f>ROUND(SUM(Pharmacy!K13:L13),0)</f>
        <v>1588</v>
      </c>
      <c r="E18" s="6">
        <f>ROUND(+Pharmacy!V13,0)</f>
        <v>1506</v>
      </c>
      <c r="F18" s="7">
        <f t="shared" si="0"/>
        <v>1.05</v>
      </c>
      <c r="G18" s="6">
        <f>ROUND(SUM(Pharmacy!K115:L115),0)</f>
        <v>761</v>
      </c>
      <c r="H18" s="6">
        <f>ROUND(+Pharmacy!V115,0)</f>
        <v>1454</v>
      </c>
      <c r="I18" s="7">
        <f t="shared" si="1"/>
        <v>0.52</v>
      </c>
      <c r="J18" s="7"/>
      <c r="K18" s="8">
        <f t="shared" si="2"/>
        <v>-0.5048</v>
      </c>
    </row>
    <row r="19" spans="2:11" ht="12">
      <c r="B19">
        <f>+Pharmacy!A14</f>
        <v>26</v>
      </c>
      <c r="C19" t="str">
        <f>+Pharmacy!B14</f>
        <v>PEACEHEALTH SAINT JOHN MEDICAL CENTER</v>
      </c>
      <c r="D19" s="6">
        <f>ROUND(SUM(Pharmacy!K14:L14),0)</f>
        <v>116792</v>
      </c>
      <c r="E19" s="6">
        <f>ROUND(+Pharmacy!V14,0)</f>
        <v>23290</v>
      </c>
      <c r="F19" s="7">
        <f t="shared" si="0"/>
        <v>5.01</v>
      </c>
      <c r="G19" s="6">
        <f>ROUND(SUM(Pharmacy!K116:L116),0)</f>
        <v>94675</v>
      </c>
      <c r="H19" s="6">
        <f>ROUND(+Pharmacy!V116,0)</f>
        <v>24570</v>
      </c>
      <c r="I19" s="7">
        <f t="shared" si="1"/>
        <v>3.85</v>
      </c>
      <c r="J19" s="7"/>
      <c r="K19" s="8">
        <f t="shared" si="2"/>
        <v>-0.2315</v>
      </c>
    </row>
    <row r="20" spans="2:11" ht="12">
      <c r="B20">
        <f>+Pharmacy!A15</f>
        <v>29</v>
      </c>
      <c r="C20" t="str">
        <f>+Pharmacy!B15</f>
        <v>HARBORVIEW MEDICAL CENTER</v>
      </c>
      <c r="D20" s="6">
        <f>ROUND(SUM(Pharmacy!K15:L15),0)</f>
        <v>93697</v>
      </c>
      <c r="E20" s="6">
        <f>ROUND(+Pharmacy!V15,0)</f>
        <v>43532</v>
      </c>
      <c r="F20" s="7">
        <f t="shared" si="0"/>
        <v>2.15</v>
      </c>
      <c r="G20" s="6">
        <f>ROUND(SUM(Pharmacy!K117:L117),0)</f>
        <v>79341</v>
      </c>
      <c r="H20" s="6">
        <f>ROUND(+Pharmacy!V117,0)</f>
        <v>43020</v>
      </c>
      <c r="I20" s="7">
        <f t="shared" si="1"/>
        <v>1.84</v>
      </c>
      <c r="J20" s="7"/>
      <c r="K20" s="8">
        <f t="shared" si="2"/>
        <v>-0.1442</v>
      </c>
    </row>
    <row r="21" spans="2:11" ht="12">
      <c r="B21">
        <f>+Pharmacy!A16</f>
        <v>32</v>
      </c>
      <c r="C21" t="str">
        <f>+Pharmacy!B16</f>
        <v>SAINT JOSEPH MEDICAL CENTER</v>
      </c>
      <c r="D21" s="6">
        <f>ROUND(SUM(Pharmacy!K16:L16),0)</f>
        <v>1458003</v>
      </c>
      <c r="E21" s="6">
        <f>ROUND(+Pharmacy!V16,0)</f>
        <v>46717</v>
      </c>
      <c r="F21" s="7">
        <f t="shared" si="0"/>
        <v>31.21</v>
      </c>
      <c r="G21" s="6">
        <f>ROUND(SUM(Pharmacy!K118:L118),0)</f>
        <v>1214512</v>
      </c>
      <c r="H21" s="6">
        <f>ROUND(+Pharmacy!V118,0)</f>
        <v>43072</v>
      </c>
      <c r="I21" s="7">
        <f t="shared" si="1"/>
        <v>28.2</v>
      </c>
      <c r="J21" s="7"/>
      <c r="K21" s="8">
        <f t="shared" si="2"/>
        <v>-0.0964</v>
      </c>
    </row>
    <row r="22" spans="2:11" ht="12">
      <c r="B22">
        <f>+Pharmacy!A17</f>
        <v>35</v>
      </c>
      <c r="C22" t="str">
        <f>+Pharmacy!B17</f>
        <v>ENUMCLAW REGIONAL HOSPITAL</v>
      </c>
      <c r="D22" s="6">
        <f>ROUND(SUM(Pharmacy!K17:L17),0)</f>
        <v>125084</v>
      </c>
      <c r="E22" s="6">
        <f>ROUND(+Pharmacy!V17,0)</f>
        <v>3584</v>
      </c>
      <c r="F22" s="7">
        <f t="shared" si="0"/>
        <v>34.9</v>
      </c>
      <c r="G22" s="6">
        <f>ROUND(SUM(Pharmacy!K119:L119),0)</f>
        <v>89694</v>
      </c>
      <c r="H22" s="6">
        <f>ROUND(+Pharmacy!V119,0)</f>
        <v>3826</v>
      </c>
      <c r="I22" s="7">
        <f t="shared" si="1"/>
        <v>23.44</v>
      </c>
      <c r="J22" s="7"/>
      <c r="K22" s="8">
        <f t="shared" si="2"/>
        <v>-0.3284</v>
      </c>
    </row>
    <row r="23" spans="2:11" ht="12">
      <c r="B23">
        <f>+Pharmacy!A18</f>
        <v>37</v>
      </c>
      <c r="C23" t="str">
        <f>+Pharmacy!B18</f>
        <v>DEACONESS MEDICAL CENTER</v>
      </c>
      <c r="D23" s="6">
        <f>ROUND(SUM(Pharmacy!K18:L18),0)</f>
        <v>70770</v>
      </c>
      <c r="E23" s="6">
        <f>ROUND(+Pharmacy!V18,0)</f>
        <v>18891</v>
      </c>
      <c r="F23" s="7">
        <f t="shared" si="0"/>
        <v>3.75</v>
      </c>
      <c r="G23" s="6">
        <f>ROUND(SUM(Pharmacy!K120:L120),0)</f>
        <v>58982</v>
      </c>
      <c r="H23" s="6">
        <f>ROUND(+Pharmacy!V120,0)</f>
        <v>24058</v>
      </c>
      <c r="I23" s="7">
        <f t="shared" si="1"/>
        <v>2.45</v>
      </c>
      <c r="J23" s="7"/>
      <c r="K23" s="8">
        <f t="shared" si="2"/>
        <v>-0.3467</v>
      </c>
    </row>
    <row r="24" spans="2:11" ht="12">
      <c r="B24">
        <f>+Pharmacy!A19</f>
        <v>38</v>
      </c>
      <c r="C24" t="str">
        <f>+Pharmacy!B19</f>
        <v>OLYMPIC MEDICAL CENTER</v>
      </c>
      <c r="D24" s="6">
        <f>ROUND(SUM(Pharmacy!K19:L19),0)</f>
        <v>17680</v>
      </c>
      <c r="E24" s="6">
        <f>ROUND(+Pharmacy!V19,0)</f>
        <v>13147</v>
      </c>
      <c r="F24" s="7">
        <f t="shared" si="0"/>
        <v>1.34</v>
      </c>
      <c r="G24" s="6">
        <f>ROUND(SUM(Pharmacy!K121:L121),0)</f>
        <v>9567</v>
      </c>
      <c r="H24" s="6">
        <f>ROUND(+Pharmacy!V121,0)</f>
        <v>13521</v>
      </c>
      <c r="I24" s="7">
        <f t="shared" si="1"/>
        <v>0.71</v>
      </c>
      <c r="J24" s="7"/>
      <c r="K24" s="8">
        <f t="shared" si="2"/>
        <v>-0.4701</v>
      </c>
    </row>
    <row r="25" spans="2:11" ht="12">
      <c r="B25">
        <f>+Pharmacy!A20</f>
        <v>39</v>
      </c>
      <c r="C25" t="str">
        <f>+Pharmacy!B20</f>
        <v>KENNEWICK GENERAL HOSPITAL</v>
      </c>
      <c r="D25" s="6">
        <f>ROUND(SUM(Pharmacy!K20:L20),0)</f>
        <v>87467</v>
      </c>
      <c r="E25" s="6">
        <f>ROUND(+Pharmacy!V20,0)</f>
        <v>11240</v>
      </c>
      <c r="F25" s="7">
        <f t="shared" si="0"/>
        <v>7.78</v>
      </c>
      <c r="G25" s="6">
        <f>ROUND(SUM(Pharmacy!K122:L122),0)</f>
        <v>110793</v>
      </c>
      <c r="H25" s="6">
        <f>ROUND(+Pharmacy!V122,0)</f>
        <v>11618</v>
      </c>
      <c r="I25" s="7">
        <f t="shared" si="1"/>
        <v>9.54</v>
      </c>
      <c r="J25" s="7"/>
      <c r="K25" s="8">
        <f t="shared" si="2"/>
        <v>0.2262</v>
      </c>
    </row>
    <row r="26" spans="2:11" ht="12">
      <c r="B26">
        <f>+Pharmacy!A21</f>
        <v>43</v>
      </c>
      <c r="C26" t="str">
        <f>+Pharmacy!B21</f>
        <v>WALLA WALLA GENERAL HOSPITAL</v>
      </c>
      <c r="D26" s="6">
        <f>ROUND(SUM(Pharmacy!K21:L21),0)</f>
        <v>1534</v>
      </c>
      <c r="E26" s="6">
        <f>ROUND(+Pharmacy!V21,0)</f>
        <v>3984</v>
      </c>
      <c r="F26" s="7">
        <f t="shared" si="0"/>
        <v>0.39</v>
      </c>
      <c r="G26" s="6">
        <f>ROUND(SUM(Pharmacy!K123:L123),0)</f>
        <v>4701</v>
      </c>
      <c r="H26" s="6">
        <f>ROUND(+Pharmacy!V123,0)</f>
        <v>4221</v>
      </c>
      <c r="I26" s="7">
        <f t="shared" si="1"/>
        <v>1.11</v>
      </c>
      <c r="J26" s="7"/>
      <c r="K26" s="8">
        <f t="shared" si="2"/>
        <v>1.8462</v>
      </c>
    </row>
    <row r="27" spans="2:11" ht="12">
      <c r="B27">
        <f>+Pharmacy!A22</f>
        <v>45</v>
      </c>
      <c r="C27" t="str">
        <f>+Pharmacy!B22</f>
        <v>COLUMBIA BASIN HOSPITAL</v>
      </c>
      <c r="D27" s="6">
        <f>ROUND(SUM(Pharmacy!K22:L22),0)</f>
        <v>0</v>
      </c>
      <c r="E27" s="6">
        <f>ROUND(+Pharmacy!V22,0)</f>
        <v>1214</v>
      </c>
      <c r="F27" s="7">
        <f t="shared" si="0"/>
      </c>
      <c r="G27" s="6">
        <f>ROUND(SUM(Pharmacy!K124:L124),0)</f>
        <v>0</v>
      </c>
      <c r="H27" s="6">
        <f>ROUND(+Pharmacy!V124,0)</f>
        <v>1212</v>
      </c>
      <c r="I27" s="7">
        <f t="shared" si="1"/>
      </c>
      <c r="J27" s="7"/>
      <c r="K27" s="8">
        <f t="shared" si="2"/>
      </c>
    </row>
    <row r="28" spans="2:11" ht="12">
      <c r="B28">
        <f>+Pharmacy!A23</f>
        <v>46</v>
      </c>
      <c r="C28" t="str">
        <f>+Pharmacy!B23</f>
        <v>PROSSER MEMORIAL HOSPITAL</v>
      </c>
      <c r="D28" s="6">
        <f>ROUND(SUM(Pharmacy!K23:L23),0)</f>
        <v>237938</v>
      </c>
      <c r="E28" s="6">
        <f>ROUND(+Pharmacy!V23,0)</f>
        <v>2419</v>
      </c>
      <c r="F28" s="7">
        <f t="shared" si="0"/>
        <v>98.36</v>
      </c>
      <c r="G28" s="6">
        <f>ROUND(SUM(Pharmacy!K125:L125),0)</f>
        <v>267153</v>
      </c>
      <c r="H28" s="6">
        <f>ROUND(+Pharmacy!V125,0)</f>
        <v>1940</v>
      </c>
      <c r="I28" s="7">
        <f t="shared" si="1"/>
        <v>137.71</v>
      </c>
      <c r="J28" s="7"/>
      <c r="K28" s="8">
        <f t="shared" si="2"/>
        <v>0.4001</v>
      </c>
    </row>
    <row r="29" spans="2:11" ht="12">
      <c r="B29">
        <f>+Pharmacy!A24</f>
        <v>50</v>
      </c>
      <c r="C29" t="str">
        <f>+Pharmacy!B24</f>
        <v>PROVIDENCE SAINT MARY MEDICAL CENTER</v>
      </c>
      <c r="D29" s="6">
        <f>ROUND(SUM(Pharmacy!K24:L24),0)</f>
        <v>234264</v>
      </c>
      <c r="E29" s="6">
        <f>ROUND(+Pharmacy!V24,0)</f>
        <v>13790</v>
      </c>
      <c r="F29" s="7">
        <f t="shared" si="0"/>
        <v>16.99</v>
      </c>
      <c r="G29" s="6">
        <f>ROUND(SUM(Pharmacy!K126:L126),0)</f>
        <v>2891</v>
      </c>
      <c r="H29" s="6">
        <f>ROUND(+Pharmacy!V126,0)</f>
        <v>13198</v>
      </c>
      <c r="I29" s="7">
        <f t="shared" si="1"/>
        <v>0.22</v>
      </c>
      <c r="J29" s="7"/>
      <c r="K29" s="8">
        <f t="shared" si="2"/>
        <v>-0.9871</v>
      </c>
    </row>
    <row r="30" spans="2:11" ht="12">
      <c r="B30">
        <f>+Pharmacy!A25</f>
        <v>54</v>
      </c>
      <c r="C30" t="str">
        <f>+Pharmacy!B25</f>
        <v>FORKS COMMUNITY HOSPITAL</v>
      </c>
      <c r="D30" s="6">
        <f>ROUND(SUM(Pharmacy!K25:L25),0)</f>
        <v>11469</v>
      </c>
      <c r="E30" s="6">
        <f>ROUND(+Pharmacy!V25,0)</f>
        <v>2002</v>
      </c>
      <c r="F30" s="7">
        <f t="shared" si="0"/>
        <v>5.73</v>
      </c>
      <c r="G30" s="6">
        <f>ROUND(SUM(Pharmacy!K127:L127),0)</f>
        <v>14624</v>
      </c>
      <c r="H30" s="6">
        <f>ROUND(+Pharmacy!V127,0)</f>
        <v>1817</v>
      </c>
      <c r="I30" s="7">
        <f t="shared" si="1"/>
        <v>8.05</v>
      </c>
      <c r="J30" s="7"/>
      <c r="K30" s="8">
        <f t="shared" si="2"/>
        <v>0.4049</v>
      </c>
    </row>
    <row r="31" spans="2:11" ht="12">
      <c r="B31">
        <f>+Pharmacy!A26</f>
        <v>56</v>
      </c>
      <c r="C31" t="str">
        <f>+Pharmacy!B26</f>
        <v>WILLAPA HARBOR HOSPITAL</v>
      </c>
      <c r="D31" s="6">
        <f>ROUND(SUM(Pharmacy!K26:L26),0)</f>
        <v>5597</v>
      </c>
      <c r="E31" s="6">
        <f>ROUND(+Pharmacy!V26,0)</f>
        <v>1630</v>
      </c>
      <c r="F31" s="7">
        <f t="shared" si="0"/>
        <v>3.43</v>
      </c>
      <c r="G31" s="6">
        <f>ROUND(SUM(Pharmacy!K128:L128),0)</f>
        <v>2966</v>
      </c>
      <c r="H31" s="6">
        <f>ROUND(+Pharmacy!V128,0)</f>
        <v>1521</v>
      </c>
      <c r="I31" s="7">
        <f t="shared" si="1"/>
        <v>1.95</v>
      </c>
      <c r="J31" s="7"/>
      <c r="K31" s="8">
        <f t="shared" si="2"/>
        <v>-0.4315</v>
      </c>
    </row>
    <row r="32" spans="2:11" ht="12">
      <c r="B32">
        <f>+Pharmacy!A27</f>
        <v>58</v>
      </c>
      <c r="C32" t="str">
        <f>+Pharmacy!B27</f>
        <v>YAKIMA VALLEY MEMORIAL HOSPITAL</v>
      </c>
      <c r="D32" s="6">
        <f>ROUND(SUM(Pharmacy!K27:L27),0)</f>
        <v>359468</v>
      </c>
      <c r="E32" s="6">
        <f>ROUND(+Pharmacy!V27,0)</f>
        <v>31658</v>
      </c>
      <c r="F32" s="7">
        <f t="shared" si="0"/>
        <v>11.35</v>
      </c>
      <c r="G32" s="6">
        <f>ROUND(SUM(Pharmacy!K129:L129),0)</f>
        <v>436835</v>
      </c>
      <c r="H32" s="6">
        <f>ROUND(+Pharmacy!V129,0)</f>
        <v>33827</v>
      </c>
      <c r="I32" s="7">
        <f t="shared" si="1"/>
        <v>12.91</v>
      </c>
      <c r="J32" s="7"/>
      <c r="K32" s="8">
        <f t="shared" si="2"/>
        <v>0.1374</v>
      </c>
    </row>
    <row r="33" spans="2:11" ht="12">
      <c r="B33">
        <f>+Pharmacy!A28</f>
        <v>63</v>
      </c>
      <c r="C33" t="str">
        <f>+Pharmacy!B28</f>
        <v>GRAYS HARBOR COMMUNITY HOSPITAL</v>
      </c>
      <c r="D33" s="6">
        <f>ROUND(SUM(Pharmacy!K28:L28),0)</f>
        <v>241646</v>
      </c>
      <c r="E33" s="6">
        <f>ROUND(+Pharmacy!V28,0)</f>
        <v>11731</v>
      </c>
      <c r="F33" s="7">
        <f t="shared" si="0"/>
        <v>20.6</v>
      </c>
      <c r="G33" s="6">
        <f>ROUND(SUM(Pharmacy!K130:L130),0)</f>
        <v>416016</v>
      </c>
      <c r="H33" s="6">
        <f>ROUND(+Pharmacy!V130,0)</f>
        <v>12132</v>
      </c>
      <c r="I33" s="7">
        <f t="shared" si="1"/>
        <v>34.29</v>
      </c>
      <c r="J33" s="7"/>
      <c r="K33" s="8">
        <f t="shared" si="2"/>
        <v>0.6646</v>
      </c>
    </row>
    <row r="34" spans="2:11" ht="12">
      <c r="B34">
        <f>+Pharmacy!A29</f>
        <v>78</v>
      </c>
      <c r="C34" t="str">
        <f>+Pharmacy!B29</f>
        <v>SAMARITAN HOSPITAL</v>
      </c>
      <c r="D34" s="6">
        <f>ROUND(SUM(Pharmacy!K29:L29),0)</f>
        <v>4611</v>
      </c>
      <c r="E34" s="6">
        <f>ROUND(+Pharmacy!V29,0)</f>
        <v>6208</v>
      </c>
      <c r="F34" s="7">
        <f t="shared" si="0"/>
        <v>0.74</v>
      </c>
      <c r="G34" s="6">
        <f>ROUND(SUM(Pharmacy!K131:L131),0)</f>
        <v>4630</v>
      </c>
      <c r="H34" s="6">
        <f>ROUND(+Pharmacy!V131,0)</f>
        <v>6490</v>
      </c>
      <c r="I34" s="7">
        <f t="shared" si="1"/>
        <v>0.71</v>
      </c>
      <c r="J34" s="7"/>
      <c r="K34" s="8">
        <f t="shared" si="2"/>
        <v>-0.0405</v>
      </c>
    </row>
    <row r="35" spans="2:11" ht="12">
      <c r="B35">
        <f>+Pharmacy!A30</f>
        <v>79</v>
      </c>
      <c r="C35" t="str">
        <f>+Pharmacy!B30</f>
        <v>OCEAN BEACH HOSPITAL</v>
      </c>
      <c r="D35" s="6">
        <f>ROUND(SUM(Pharmacy!K30:L30),0)</f>
        <v>18974</v>
      </c>
      <c r="E35" s="6">
        <f>ROUND(+Pharmacy!V30,0)</f>
        <v>1836</v>
      </c>
      <c r="F35" s="7">
        <f t="shared" si="0"/>
        <v>10.33</v>
      </c>
      <c r="G35" s="6">
        <f>ROUND(SUM(Pharmacy!K132:L132),0)</f>
        <v>22312</v>
      </c>
      <c r="H35" s="6">
        <f>ROUND(+Pharmacy!V132,0)</f>
        <v>1549</v>
      </c>
      <c r="I35" s="7">
        <f t="shared" si="1"/>
        <v>14.4</v>
      </c>
      <c r="J35" s="7"/>
      <c r="K35" s="8">
        <f t="shared" si="2"/>
        <v>0.394</v>
      </c>
    </row>
    <row r="36" spans="2:11" ht="12">
      <c r="B36">
        <f>+Pharmacy!A31</f>
        <v>80</v>
      </c>
      <c r="C36" t="str">
        <f>+Pharmacy!B31</f>
        <v>ODESSA MEMORIAL HOSPITAL</v>
      </c>
      <c r="D36" s="6">
        <f>ROUND(SUM(Pharmacy!K31:L31),0)</f>
        <v>22346</v>
      </c>
      <c r="E36" s="6">
        <f>ROUND(+Pharmacy!V31,0)</f>
        <v>252</v>
      </c>
      <c r="F36" s="7">
        <f t="shared" si="0"/>
        <v>88.67</v>
      </c>
      <c r="G36" s="6">
        <f>ROUND(SUM(Pharmacy!K133:L133),0)</f>
        <v>57040</v>
      </c>
      <c r="H36" s="6">
        <f>ROUND(+Pharmacy!V133,0)</f>
        <v>237</v>
      </c>
      <c r="I36" s="7">
        <f t="shared" si="1"/>
        <v>240.68</v>
      </c>
      <c r="J36" s="7"/>
      <c r="K36" s="8">
        <f t="shared" si="2"/>
        <v>1.7143</v>
      </c>
    </row>
    <row r="37" spans="2:11" ht="12">
      <c r="B37">
        <f>+Pharmacy!A32</f>
        <v>81</v>
      </c>
      <c r="C37" t="str">
        <f>+Pharmacy!B32</f>
        <v>GOOD SAMARITAN HOSPITAL</v>
      </c>
      <c r="D37" s="6">
        <f>ROUND(SUM(Pharmacy!K32:L32),0)</f>
        <v>220333</v>
      </c>
      <c r="E37" s="6">
        <f>ROUND(+Pharmacy!V32,0)</f>
        <v>22063</v>
      </c>
      <c r="F37" s="7">
        <f t="shared" si="0"/>
        <v>9.99</v>
      </c>
      <c r="G37" s="6">
        <f>ROUND(SUM(Pharmacy!K134:L134),0)</f>
        <v>133339</v>
      </c>
      <c r="H37" s="6">
        <f>ROUND(+Pharmacy!V134,0)</f>
        <v>21554</v>
      </c>
      <c r="I37" s="7">
        <f t="shared" si="1"/>
        <v>6.19</v>
      </c>
      <c r="J37" s="7"/>
      <c r="K37" s="8">
        <f t="shared" si="2"/>
        <v>-0.3804</v>
      </c>
    </row>
    <row r="38" spans="2:11" ht="12">
      <c r="B38">
        <f>+Pharmacy!A33</f>
        <v>82</v>
      </c>
      <c r="C38" t="str">
        <f>+Pharmacy!B33</f>
        <v>GARFIELD COUNTY MEMORIAL HOSPITAL</v>
      </c>
      <c r="D38" s="6">
        <f>ROUND(SUM(Pharmacy!K33:L33),0)</f>
        <v>0</v>
      </c>
      <c r="E38" s="6">
        <f>ROUND(+Pharmacy!V33,0)</f>
        <v>224</v>
      </c>
      <c r="F38" s="7">
        <f t="shared" si="0"/>
      </c>
      <c r="G38" s="6">
        <f>ROUND(SUM(Pharmacy!K135:L135),0)</f>
        <v>0</v>
      </c>
      <c r="H38" s="6">
        <f>ROUND(+Pharmacy!V135,0)</f>
        <v>509</v>
      </c>
      <c r="I38" s="7">
        <f t="shared" si="1"/>
      </c>
      <c r="J38" s="7"/>
      <c r="K38" s="8">
        <f t="shared" si="2"/>
      </c>
    </row>
    <row r="39" spans="2:11" ht="12">
      <c r="B39">
        <f>+Pharmacy!A34</f>
        <v>84</v>
      </c>
      <c r="C39" t="str">
        <f>+Pharmacy!B34</f>
        <v>PROVIDENCE REGIONAL MEDICAL CENTER EVERETT</v>
      </c>
      <c r="D39" s="6">
        <f>ROUND(SUM(Pharmacy!K34:L34),0)</f>
        <v>60786</v>
      </c>
      <c r="E39" s="6">
        <f>ROUND(+Pharmacy!V34,0)</f>
        <v>47661</v>
      </c>
      <c r="F39" s="7">
        <f t="shared" si="0"/>
        <v>1.28</v>
      </c>
      <c r="G39" s="6">
        <f>ROUND(SUM(Pharmacy!K136:L136),0)</f>
        <v>67532</v>
      </c>
      <c r="H39" s="6">
        <f>ROUND(+Pharmacy!V136,0)</f>
        <v>52314</v>
      </c>
      <c r="I39" s="7">
        <f t="shared" si="1"/>
        <v>1.29</v>
      </c>
      <c r="J39" s="7"/>
      <c r="K39" s="8">
        <f t="shared" si="2"/>
        <v>0.0078</v>
      </c>
    </row>
    <row r="40" spans="2:11" ht="12">
      <c r="B40">
        <f>+Pharmacy!A35</f>
        <v>85</v>
      </c>
      <c r="C40" t="str">
        <f>+Pharmacy!B35</f>
        <v>JEFFERSON HEALTHCARE HOSPITAL</v>
      </c>
      <c r="D40" s="6">
        <f>ROUND(SUM(Pharmacy!K35:L35),0)</f>
        <v>938</v>
      </c>
      <c r="E40" s="6">
        <f>ROUND(+Pharmacy!V35,0)</f>
        <v>4378</v>
      </c>
      <c r="F40" s="7">
        <f t="shared" si="0"/>
        <v>0.21</v>
      </c>
      <c r="G40" s="6">
        <f>ROUND(SUM(Pharmacy!K137:L137),0)</f>
        <v>16753</v>
      </c>
      <c r="H40" s="6">
        <f>ROUND(+Pharmacy!V137,0)</f>
        <v>4690</v>
      </c>
      <c r="I40" s="7">
        <f t="shared" si="1"/>
        <v>3.57</v>
      </c>
      <c r="J40" s="7"/>
      <c r="K40" s="8">
        <f t="shared" si="2"/>
        <v>16</v>
      </c>
    </row>
    <row r="41" spans="2:11" ht="12">
      <c r="B41">
        <f>+Pharmacy!A36</f>
        <v>96</v>
      </c>
      <c r="C41" t="str">
        <f>+Pharmacy!B36</f>
        <v>SKYLINE HOSPITAL</v>
      </c>
      <c r="D41" s="6">
        <f>ROUND(SUM(Pharmacy!K36:L36),0)</f>
        <v>7745</v>
      </c>
      <c r="E41" s="6">
        <f>ROUND(+Pharmacy!V36,0)</f>
        <v>1264</v>
      </c>
      <c r="F41" s="7">
        <f t="shared" si="0"/>
        <v>6.13</v>
      </c>
      <c r="G41" s="6">
        <f>ROUND(SUM(Pharmacy!K138:L138),0)</f>
        <v>7195</v>
      </c>
      <c r="H41" s="6">
        <f>ROUND(+Pharmacy!V138,0)</f>
        <v>1369</v>
      </c>
      <c r="I41" s="7">
        <f t="shared" si="1"/>
        <v>5.26</v>
      </c>
      <c r="J41" s="7"/>
      <c r="K41" s="8">
        <f t="shared" si="2"/>
        <v>-0.1419</v>
      </c>
    </row>
    <row r="42" spans="2:11" ht="12">
      <c r="B42">
        <f>+Pharmacy!A37</f>
        <v>102</v>
      </c>
      <c r="C42" t="str">
        <f>+Pharmacy!B37</f>
        <v>YAKIMA REGIONAL MEDICAL AND CARDIAC CENTER</v>
      </c>
      <c r="D42" s="6">
        <f>ROUND(SUM(Pharmacy!K37:L37),0)</f>
        <v>3774</v>
      </c>
      <c r="E42" s="6">
        <f>ROUND(+Pharmacy!V37,0)</f>
        <v>13168</v>
      </c>
      <c r="F42" s="7">
        <f t="shared" si="0"/>
        <v>0.29</v>
      </c>
      <c r="G42" s="6">
        <f>ROUND(SUM(Pharmacy!K139:L139),0)</f>
        <v>6362</v>
      </c>
      <c r="H42" s="6">
        <f>ROUND(+Pharmacy!V139,0)</f>
        <v>12871</v>
      </c>
      <c r="I42" s="7">
        <f t="shared" si="1"/>
        <v>0.49</v>
      </c>
      <c r="J42" s="7"/>
      <c r="K42" s="8">
        <f t="shared" si="2"/>
        <v>0.6897</v>
      </c>
    </row>
    <row r="43" spans="2:11" ht="12">
      <c r="B43">
        <f>+Pharmacy!A38</f>
        <v>104</v>
      </c>
      <c r="C43" t="str">
        <f>+Pharmacy!B38</f>
        <v>VALLEY GENERAL HOSPITAL</v>
      </c>
      <c r="D43" s="6">
        <f>ROUND(SUM(Pharmacy!K38:L38),0)</f>
        <v>37569</v>
      </c>
      <c r="E43" s="6">
        <f>ROUND(+Pharmacy!V38,0)</f>
        <v>5790</v>
      </c>
      <c r="F43" s="7">
        <f t="shared" si="0"/>
        <v>6.49</v>
      </c>
      <c r="G43" s="6">
        <f>ROUND(SUM(Pharmacy!K140:L140),0)</f>
        <v>19105</v>
      </c>
      <c r="H43" s="6">
        <f>ROUND(+Pharmacy!V140,0)</f>
        <v>5972</v>
      </c>
      <c r="I43" s="7">
        <f t="shared" si="1"/>
        <v>3.2</v>
      </c>
      <c r="J43" s="7"/>
      <c r="K43" s="8">
        <f t="shared" si="2"/>
        <v>-0.5069</v>
      </c>
    </row>
    <row r="44" spans="2:11" ht="12">
      <c r="B44">
        <f>+Pharmacy!A39</f>
        <v>106</v>
      </c>
      <c r="C44" t="str">
        <f>+Pharmacy!B39</f>
        <v>CASCADE VALLEY HOSPITAL</v>
      </c>
      <c r="D44" s="6">
        <f>ROUND(SUM(Pharmacy!K39:L39),0)</f>
        <v>17111</v>
      </c>
      <c r="E44" s="6">
        <f>ROUND(+Pharmacy!V39,0)</f>
        <v>4926</v>
      </c>
      <c r="F44" s="7">
        <f t="shared" si="0"/>
        <v>3.47</v>
      </c>
      <c r="G44" s="6">
        <f>ROUND(SUM(Pharmacy!K141:L141),0)</f>
        <v>12367</v>
      </c>
      <c r="H44" s="6">
        <f>ROUND(+Pharmacy!V141,0)</f>
        <v>4607</v>
      </c>
      <c r="I44" s="7">
        <f t="shared" si="1"/>
        <v>2.68</v>
      </c>
      <c r="J44" s="7"/>
      <c r="K44" s="8">
        <f t="shared" si="2"/>
        <v>-0.2277</v>
      </c>
    </row>
    <row r="45" spans="2:11" ht="12">
      <c r="B45">
        <f>+Pharmacy!A40</f>
        <v>107</v>
      </c>
      <c r="C45" t="str">
        <f>+Pharmacy!B40</f>
        <v>NORTH VALLEY HOSPITAL</v>
      </c>
      <c r="D45" s="6">
        <f>ROUND(SUM(Pharmacy!K40:L40),0)</f>
        <v>24279</v>
      </c>
      <c r="E45" s="6">
        <f>ROUND(+Pharmacy!V40,0)</f>
        <v>2275</v>
      </c>
      <c r="F45" s="7">
        <f t="shared" si="0"/>
        <v>10.67</v>
      </c>
      <c r="G45" s="6">
        <f>ROUND(SUM(Pharmacy!K142:L142),0)</f>
        <v>-254</v>
      </c>
      <c r="H45" s="6">
        <f>ROUND(+Pharmacy!V142,0)</f>
        <v>2016</v>
      </c>
      <c r="I45" s="7">
        <f t="shared" si="1"/>
        <v>-0.13</v>
      </c>
      <c r="J45" s="7"/>
      <c r="K45" s="8">
        <f t="shared" si="2"/>
        <v>-1.0122</v>
      </c>
    </row>
    <row r="46" spans="2:11" ht="12">
      <c r="B46">
        <f>+Pharmacy!A41</f>
        <v>108</v>
      </c>
      <c r="C46" t="str">
        <f>+Pharmacy!B41</f>
        <v>TRI-STATE MEMORIAL HOSPITAL</v>
      </c>
      <c r="D46" s="6">
        <f>ROUND(SUM(Pharmacy!K41:L41),0)</f>
        <v>39341</v>
      </c>
      <c r="E46" s="6">
        <f>ROUND(+Pharmacy!V41,0)</f>
        <v>5384</v>
      </c>
      <c r="F46" s="7">
        <f t="shared" si="0"/>
        <v>7.31</v>
      </c>
      <c r="G46" s="6">
        <f>ROUND(SUM(Pharmacy!K143:L143),0)</f>
        <v>0</v>
      </c>
      <c r="H46" s="6">
        <f>ROUND(+Pharmacy!V143,0)</f>
        <v>0</v>
      </c>
      <c r="I46" s="7">
        <f t="shared" si="1"/>
      </c>
      <c r="J46" s="7"/>
      <c r="K46" s="8">
        <f t="shared" si="2"/>
      </c>
    </row>
    <row r="47" spans="2:11" ht="12">
      <c r="B47">
        <f>+Pharmacy!A42</f>
        <v>111</v>
      </c>
      <c r="C47" t="str">
        <f>+Pharmacy!B42</f>
        <v>EAST ADAMS RURAL HOSPITAL</v>
      </c>
      <c r="D47" s="6">
        <f>ROUND(SUM(Pharmacy!K42:L42),0)</f>
        <v>0</v>
      </c>
      <c r="E47" s="6">
        <f>ROUND(+Pharmacy!V42,0)</f>
        <v>521</v>
      </c>
      <c r="F47" s="7">
        <f t="shared" si="0"/>
      </c>
      <c r="G47" s="6">
        <f>ROUND(SUM(Pharmacy!K144:L144),0)</f>
        <v>0</v>
      </c>
      <c r="H47" s="6">
        <f>ROUND(+Pharmacy!V144,0)</f>
        <v>588</v>
      </c>
      <c r="I47" s="7">
        <f t="shared" si="1"/>
      </c>
      <c r="J47" s="7"/>
      <c r="K47" s="8">
        <f t="shared" si="2"/>
      </c>
    </row>
    <row r="48" spans="2:11" ht="12">
      <c r="B48">
        <f>+Pharmacy!A43</f>
        <v>125</v>
      </c>
      <c r="C48" t="str">
        <f>+Pharmacy!B43</f>
        <v>OTHELLO COMMUNITY HOSPITAL</v>
      </c>
      <c r="D48" s="6">
        <f>ROUND(SUM(Pharmacy!K43:L43),0)</f>
        <v>123797</v>
      </c>
      <c r="E48" s="6">
        <f>ROUND(+Pharmacy!V43,0)</f>
        <v>1899</v>
      </c>
      <c r="F48" s="7">
        <f t="shared" si="0"/>
        <v>65.19</v>
      </c>
      <c r="G48" s="6">
        <f>ROUND(SUM(Pharmacy!K145:L145),0)</f>
        <v>149983</v>
      </c>
      <c r="H48" s="6">
        <f>ROUND(+Pharmacy!V145,0)</f>
        <v>1895</v>
      </c>
      <c r="I48" s="7">
        <f t="shared" si="1"/>
        <v>79.15</v>
      </c>
      <c r="J48" s="7"/>
      <c r="K48" s="8">
        <f t="shared" si="2"/>
        <v>0.2141</v>
      </c>
    </row>
    <row r="49" spans="2:11" ht="12">
      <c r="B49">
        <f>+Pharmacy!A44</f>
        <v>126</v>
      </c>
      <c r="C49" t="str">
        <f>+Pharmacy!B44</f>
        <v>HIGHLINE MEDICAL CENTER</v>
      </c>
      <c r="D49" s="6">
        <f>ROUND(SUM(Pharmacy!K44:L44),0)</f>
        <v>48153</v>
      </c>
      <c r="E49" s="6">
        <f>ROUND(+Pharmacy!V44,0)</f>
        <v>20908</v>
      </c>
      <c r="F49" s="7">
        <f t="shared" si="0"/>
        <v>2.3</v>
      </c>
      <c r="G49" s="6">
        <f>ROUND(SUM(Pharmacy!K146:L146),0)</f>
        <v>58552</v>
      </c>
      <c r="H49" s="6">
        <f>ROUND(+Pharmacy!V146,0)</f>
        <v>21534</v>
      </c>
      <c r="I49" s="7">
        <f t="shared" si="1"/>
        <v>2.72</v>
      </c>
      <c r="J49" s="7"/>
      <c r="K49" s="8">
        <f t="shared" si="2"/>
        <v>0.1826</v>
      </c>
    </row>
    <row r="50" spans="2:11" ht="12">
      <c r="B50">
        <f>+Pharmacy!A45</f>
        <v>128</v>
      </c>
      <c r="C50" t="str">
        <f>+Pharmacy!B45</f>
        <v>UNIVERSITY OF WASHINGTON MEDICAL CENTER</v>
      </c>
      <c r="D50" s="6">
        <f>ROUND(SUM(Pharmacy!K45:L45),0)</f>
        <v>1029075</v>
      </c>
      <c r="E50" s="6">
        <f>ROUND(+Pharmacy!V45,0)</f>
        <v>48016</v>
      </c>
      <c r="F50" s="7">
        <f t="shared" si="0"/>
        <v>21.43</v>
      </c>
      <c r="G50" s="6">
        <f>ROUND(SUM(Pharmacy!K147:L147),0)</f>
        <v>997575</v>
      </c>
      <c r="H50" s="6">
        <f>ROUND(+Pharmacy!V147,0)</f>
        <v>48950</v>
      </c>
      <c r="I50" s="7">
        <f t="shared" si="1"/>
        <v>20.38</v>
      </c>
      <c r="J50" s="7"/>
      <c r="K50" s="8">
        <f t="shared" si="2"/>
        <v>-0.049</v>
      </c>
    </row>
    <row r="51" spans="2:11" ht="12">
      <c r="B51">
        <f>+Pharmacy!A46</f>
        <v>129</v>
      </c>
      <c r="C51" t="str">
        <f>+Pharmacy!B46</f>
        <v>QUINCY VALLEY MEDICAL CENTER</v>
      </c>
      <c r="D51" s="6">
        <f>ROUND(SUM(Pharmacy!K46:L46),0)</f>
        <v>42099</v>
      </c>
      <c r="E51" s="6">
        <f>ROUND(+Pharmacy!V46,0)</f>
        <v>501</v>
      </c>
      <c r="F51" s="7">
        <f t="shared" si="0"/>
        <v>84.03</v>
      </c>
      <c r="G51" s="6">
        <f>ROUND(SUM(Pharmacy!K148:L148),0)</f>
        <v>99021</v>
      </c>
      <c r="H51" s="6">
        <f>ROUND(+Pharmacy!V148,0)</f>
        <v>591</v>
      </c>
      <c r="I51" s="7">
        <f t="shared" si="1"/>
        <v>167.55</v>
      </c>
      <c r="J51" s="7"/>
      <c r="K51" s="8">
        <f t="shared" si="2"/>
        <v>0.9939</v>
      </c>
    </row>
    <row r="52" spans="2:11" ht="12">
      <c r="B52">
        <f>+Pharmacy!A47</f>
        <v>130</v>
      </c>
      <c r="C52" t="str">
        <f>+Pharmacy!B47</f>
        <v>NORTHWEST HOSPITAL &amp; MEDICAL CENTER</v>
      </c>
      <c r="D52" s="6">
        <f>ROUND(SUM(Pharmacy!K47:L47),0)</f>
        <v>29381</v>
      </c>
      <c r="E52" s="6">
        <f>ROUND(+Pharmacy!V47,0)</f>
        <v>23626</v>
      </c>
      <c r="F52" s="7">
        <f t="shared" si="0"/>
        <v>1.24</v>
      </c>
      <c r="G52" s="6">
        <f>ROUND(SUM(Pharmacy!K149:L149),0)</f>
        <v>26858</v>
      </c>
      <c r="H52" s="6">
        <f>ROUND(+Pharmacy!V149,0)</f>
        <v>24107</v>
      </c>
      <c r="I52" s="7">
        <f t="shared" si="1"/>
        <v>1.11</v>
      </c>
      <c r="J52" s="7"/>
      <c r="K52" s="8">
        <f t="shared" si="2"/>
        <v>-0.1048</v>
      </c>
    </row>
    <row r="53" spans="2:11" ht="12">
      <c r="B53">
        <f>+Pharmacy!A48</f>
        <v>131</v>
      </c>
      <c r="C53" t="str">
        <f>+Pharmacy!B48</f>
        <v>OVERLAKE HOSPITAL MEDICAL CENTER</v>
      </c>
      <c r="D53" s="6">
        <f>ROUND(SUM(Pharmacy!K48:L48),0)</f>
        <v>139157</v>
      </c>
      <c r="E53" s="6">
        <f>ROUND(+Pharmacy!V48,0)</f>
        <v>36964</v>
      </c>
      <c r="F53" s="7">
        <f t="shared" si="0"/>
        <v>3.76</v>
      </c>
      <c r="G53" s="6">
        <f>ROUND(SUM(Pharmacy!K150:L150),0)</f>
        <v>120277</v>
      </c>
      <c r="H53" s="6">
        <f>ROUND(+Pharmacy!V150,0)</f>
        <v>40193</v>
      </c>
      <c r="I53" s="7">
        <f t="shared" si="1"/>
        <v>2.99</v>
      </c>
      <c r="J53" s="7"/>
      <c r="K53" s="8">
        <f t="shared" si="2"/>
        <v>-0.2048</v>
      </c>
    </row>
    <row r="54" spans="2:11" ht="12">
      <c r="B54">
        <f>+Pharmacy!A49</f>
        <v>132</v>
      </c>
      <c r="C54" t="str">
        <f>+Pharmacy!B49</f>
        <v>SAINT CLARE HOSPITAL</v>
      </c>
      <c r="D54" s="6">
        <f>ROUND(SUM(Pharmacy!K49:L49),0)</f>
        <v>486335</v>
      </c>
      <c r="E54" s="6">
        <f>ROUND(+Pharmacy!V49,0)</f>
        <v>11965</v>
      </c>
      <c r="F54" s="7">
        <f t="shared" si="0"/>
        <v>40.65</v>
      </c>
      <c r="G54" s="6">
        <f>ROUND(SUM(Pharmacy!K151:L151),0)</f>
        <v>311985</v>
      </c>
      <c r="H54" s="6">
        <f>ROUND(+Pharmacy!V151,0)</f>
        <v>12684</v>
      </c>
      <c r="I54" s="7">
        <f t="shared" si="1"/>
        <v>24.6</v>
      </c>
      <c r="J54" s="7"/>
      <c r="K54" s="8">
        <f t="shared" si="2"/>
        <v>-0.3948</v>
      </c>
    </row>
    <row r="55" spans="2:11" ht="12">
      <c r="B55">
        <f>+Pharmacy!A50</f>
        <v>134</v>
      </c>
      <c r="C55" t="str">
        <f>+Pharmacy!B50</f>
        <v>ISLAND HOSPITAL</v>
      </c>
      <c r="D55" s="6">
        <f>ROUND(SUM(Pharmacy!K50:L50),0)</f>
        <v>127267</v>
      </c>
      <c r="E55" s="6">
        <f>ROUND(+Pharmacy!V50,0)</f>
        <v>7752</v>
      </c>
      <c r="F55" s="7">
        <f t="shared" si="0"/>
        <v>16.42</v>
      </c>
      <c r="G55" s="6">
        <f>ROUND(SUM(Pharmacy!K152:L152),0)</f>
        <v>77006</v>
      </c>
      <c r="H55" s="6">
        <f>ROUND(+Pharmacy!V152,0)</f>
        <v>8079</v>
      </c>
      <c r="I55" s="7">
        <f t="shared" si="1"/>
        <v>9.53</v>
      </c>
      <c r="J55" s="7"/>
      <c r="K55" s="8">
        <f t="shared" si="2"/>
        <v>-0.4196</v>
      </c>
    </row>
    <row r="56" spans="2:11" ht="12">
      <c r="B56">
        <f>+Pharmacy!A51</f>
        <v>137</v>
      </c>
      <c r="C56" t="str">
        <f>+Pharmacy!B51</f>
        <v>LINCOLN HOSPITAL</v>
      </c>
      <c r="D56" s="6">
        <f>ROUND(SUM(Pharmacy!K51:L51),0)</f>
        <v>36257</v>
      </c>
      <c r="E56" s="6">
        <f>ROUND(+Pharmacy!V51,0)</f>
        <v>289</v>
      </c>
      <c r="F56" s="7">
        <f t="shared" si="0"/>
        <v>125.46</v>
      </c>
      <c r="G56" s="6">
        <f>ROUND(SUM(Pharmacy!K153:L153),0)</f>
        <v>13604</v>
      </c>
      <c r="H56" s="6">
        <f>ROUND(+Pharmacy!V153,0)</f>
        <v>1252</v>
      </c>
      <c r="I56" s="7">
        <f t="shared" si="1"/>
        <v>10.87</v>
      </c>
      <c r="J56" s="7"/>
      <c r="K56" s="8">
        <f t="shared" si="2"/>
        <v>-0.9134</v>
      </c>
    </row>
    <row r="57" spans="2:11" ht="12">
      <c r="B57">
        <f>+Pharmacy!A52</f>
        <v>138</v>
      </c>
      <c r="C57" t="str">
        <f>+Pharmacy!B52</f>
        <v>SWEDISH EDMONDS</v>
      </c>
      <c r="D57" s="6">
        <f>ROUND(SUM(Pharmacy!K52:L52),0)</f>
        <v>63273</v>
      </c>
      <c r="E57" s="6">
        <f>ROUND(+Pharmacy!V52,0)</f>
        <v>15861</v>
      </c>
      <c r="F57" s="7">
        <f t="shared" si="0"/>
        <v>3.99</v>
      </c>
      <c r="G57" s="6">
        <f>ROUND(SUM(Pharmacy!K154:L154),0)</f>
        <v>148773</v>
      </c>
      <c r="H57" s="6">
        <f>ROUND(+Pharmacy!V154,0)</f>
        <v>15975</v>
      </c>
      <c r="I57" s="7">
        <f t="shared" si="1"/>
        <v>9.31</v>
      </c>
      <c r="J57" s="7"/>
      <c r="K57" s="8">
        <f t="shared" si="2"/>
        <v>1.3333</v>
      </c>
    </row>
    <row r="58" spans="2:11" ht="12">
      <c r="B58">
        <f>+Pharmacy!A53</f>
        <v>139</v>
      </c>
      <c r="C58" t="str">
        <f>+Pharmacy!B53</f>
        <v>PROVIDENCE HOLY FAMILY HOSPITAL</v>
      </c>
      <c r="D58" s="6">
        <f>ROUND(SUM(Pharmacy!K53:L53),0)</f>
        <v>29069</v>
      </c>
      <c r="E58" s="6">
        <f>ROUND(+Pharmacy!V53,0)</f>
        <v>21255</v>
      </c>
      <c r="F58" s="7">
        <f t="shared" si="0"/>
        <v>1.37</v>
      </c>
      <c r="G58" s="6">
        <f>ROUND(SUM(Pharmacy!K155:L155),0)</f>
        <v>47680</v>
      </c>
      <c r="H58" s="6">
        <f>ROUND(+Pharmacy!V155,0)</f>
        <v>22355</v>
      </c>
      <c r="I58" s="7">
        <f t="shared" si="1"/>
        <v>2.13</v>
      </c>
      <c r="J58" s="7"/>
      <c r="K58" s="8">
        <f t="shared" si="2"/>
        <v>0.5547</v>
      </c>
    </row>
    <row r="59" spans="2:11" ht="12">
      <c r="B59">
        <f>+Pharmacy!A54</f>
        <v>140</v>
      </c>
      <c r="C59" t="str">
        <f>+Pharmacy!B54</f>
        <v>KITTITAS VALLEY HOSPITAL</v>
      </c>
      <c r="D59" s="6">
        <f>ROUND(SUM(Pharmacy!K54:L54),0)</f>
        <v>34843</v>
      </c>
      <c r="E59" s="6">
        <f>ROUND(+Pharmacy!V54,0)</f>
        <v>4055</v>
      </c>
      <c r="F59" s="7">
        <f t="shared" si="0"/>
        <v>8.59</v>
      </c>
      <c r="G59" s="6">
        <f>ROUND(SUM(Pharmacy!K156:L156),0)</f>
        <v>38300</v>
      </c>
      <c r="H59" s="6">
        <f>ROUND(+Pharmacy!V156,0)</f>
        <v>4400</v>
      </c>
      <c r="I59" s="7">
        <f t="shared" si="1"/>
        <v>8.7</v>
      </c>
      <c r="J59" s="7"/>
      <c r="K59" s="8">
        <f t="shared" si="2"/>
        <v>0.0128</v>
      </c>
    </row>
    <row r="60" spans="2:11" ht="12">
      <c r="B60">
        <f>+Pharmacy!A55</f>
        <v>141</v>
      </c>
      <c r="C60" t="str">
        <f>+Pharmacy!B55</f>
        <v>DAYTON GENERAL HOSPITAL</v>
      </c>
      <c r="D60" s="6">
        <f>ROUND(SUM(Pharmacy!K55:L55),0)</f>
        <v>36271</v>
      </c>
      <c r="E60" s="6">
        <f>ROUND(+Pharmacy!V55,0)</f>
        <v>494</v>
      </c>
      <c r="F60" s="7">
        <f t="shared" si="0"/>
        <v>73.42</v>
      </c>
      <c r="G60" s="6">
        <f>ROUND(SUM(Pharmacy!K157:L157),0)</f>
        <v>0</v>
      </c>
      <c r="H60" s="6">
        <f>ROUND(+Pharmacy!V157,0)</f>
        <v>0</v>
      </c>
      <c r="I60" s="7">
        <f t="shared" si="1"/>
      </c>
      <c r="J60" s="7"/>
      <c r="K60" s="8">
        <f t="shared" si="2"/>
      </c>
    </row>
    <row r="61" spans="2:11" ht="12">
      <c r="B61">
        <f>+Pharmacy!A56</f>
        <v>142</v>
      </c>
      <c r="C61" t="str">
        <f>+Pharmacy!B56</f>
        <v>HARRISON MEDICAL CENTER</v>
      </c>
      <c r="D61" s="6">
        <f>ROUND(SUM(Pharmacy!K56:L56),0)</f>
        <v>348357</v>
      </c>
      <c r="E61" s="6">
        <f>ROUND(+Pharmacy!V56,0)</f>
        <v>28659</v>
      </c>
      <c r="F61" s="7">
        <f t="shared" si="0"/>
        <v>12.16</v>
      </c>
      <c r="G61" s="6">
        <f>ROUND(SUM(Pharmacy!K158:L158),0)</f>
        <v>1123593</v>
      </c>
      <c r="H61" s="6">
        <f>ROUND(+Pharmacy!V158,0)</f>
        <v>28694</v>
      </c>
      <c r="I61" s="7">
        <f t="shared" si="1"/>
        <v>39.16</v>
      </c>
      <c r="J61" s="7"/>
      <c r="K61" s="8">
        <f t="shared" si="2"/>
        <v>2.2204</v>
      </c>
    </row>
    <row r="62" spans="2:11" ht="12">
      <c r="B62">
        <f>+Pharmacy!A57</f>
        <v>145</v>
      </c>
      <c r="C62" t="str">
        <f>+Pharmacy!B57</f>
        <v>PEACEHEALTH SAINT JOSEPH HOSPITAL</v>
      </c>
      <c r="D62" s="6">
        <f>ROUND(SUM(Pharmacy!K57:L57),0)</f>
        <v>83347</v>
      </c>
      <c r="E62" s="6">
        <f>ROUND(+Pharmacy!V57,0)</f>
        <v>30005</v>
      </c>
      <c r="F62" s="7">
        <f t="shared" si="0"/>
        <v>2.78</v>
      </c>
      <c r="G62" s="6">
        <f>ROUND(SUM(Pharmacy!K159:L159),0)</f>
        <v>76177</v>
      </c>
      <c r="H62" s="6">
        <f>ROUND(+Pharmacy!V159,0)</f>
        <v>32043</v>
      </c>
      <c r="I62" s="7">
        <f t="shared" si="1"/>
        <v>2.38</v>
      </c>
      <c r="J62" s="7"/>
      <c r="K62" s="8">
        <f t="shared" si="2"/>
        <v>-0.1439</v>
      </c>
    </row>
    <row r="63" spans="2:11" ht="12">
      <c r="B63">
        <f>+Pharmacy!A58</f>
        <v>147</v>
      </c>
      <c r="C63" t="str">
        <f>+Pharmacy!B58</f>
        <v>MID VALLEY HOSPITAL</v>
      </c>
      <c r="D63" s="6">
        <f>ROUND(SUM(Pharmacy!K58:L58),0)</f>
        <v>94560</v>
      </c>
      <c r="E63" s="6">
        <f>ROUND(+Pharmacy!V58,0)</f>
        <v>3063</v>
      </c>
      <c r="F63" s="7">
        <f t="shared" si="0"/>
        <v>30.87</v>
      </c>
      <c r="G63" s="6">
        <f>ROUND(SUM(Pharmacy!K160:L160),0)</f>
        <v>199749</v>
      </c>
      <c r="H63" s="6">
        <f>ROUND(+Pharmacy!V160,0)</f>
        <v>3023</v>
      </c>
      <c r="I63" s="7">
        <f t="shared" si="1"/>
        <v>66.08</v>
      </c>
      <c r="J63" s="7"/>
      <c r="K63" s="8">
        <f t="shared" si="2"/>
        <v>1.1406</v>
      </c>
    </row>
    <row r="64" spans="2:11" ht="12">
      <c r="B64">
        <f>+Pharmacy!A59</f>
        <v>148</v>
      </c>
      <c r="C64" t="str">
        <f>+Pharmacy!B59</f>
        <v>KINDRED HOSPITAL - SEATTLE</v>
      </c>
      <c r="D64" s="6">
        <f>ROUND(SUM(Pharmacy!K59:L59),0)</f>
        <v>616554</v>
      </c>
      <c r="E64" s="6">
        <f>ROUND(+Pharmacy!V59,0)</f>
        <v>897</v>
      </c>
      <c r="F64" s="7">
        <f t="shared" si="0"/>
        <v>687.35</v>
      </c>
      <c r="G64" s="6">
        <f>ROUND(SUM(Pharmacy!K161:L161),0)</f>
        <v>588172</v>
      </c>
      <c r="H64" s="6">
        <f>ROUND(+Pharmacy!V161,0)</f>
        <v>937</v>
      </c>
      <c r="I64" s="7">
        <f t="shared" si="1"/>
        <v>627.72</v>
      </c>
      <c r="J64" s="7"/>
      <c r="K64" s="8">
        <f t="shared" si="2"/>
        <v>-0.0868</v>
      </c>
    </row>
    <row r="65" spans="2:11" ht="12">
      <c r="B65">
        <f>+Pharmacy!A60</f>
        <v>150</v>
      </c>
      <c r="C65" t="str">
        <f>+Pharmacy!B60</f>
        <v>COULEE COMMUNITY HOSPITAL</v>
      </c>
      <c r="D65" s="6">
        <f>ROUND(SUM(Pharmacy!K60:L60),0)</f>
        <v>32004</v>
      </c>
      <c r="E65" s="6">
        <f>ROUND(+Pharmacy!V60,0)</f>
        <v>1330</v>
      </c>
      <c r="F65" s="7">
        <f t="shared" si="0"/>
        <v>24.06</v>
      </c>
      <c r="G65" s="6">
        <f>ROUND(SUM(Pharmacy!K162:L162),0)</f>
        <v>33212</v>
      </c>
      <c r="H65" s="6">
        <f>ROUND(+Pharmacy!V162,0)</f>
        <v>2219</v>
      </c>
      <c r="I65" s="7">
        <f t="shared" si="1"/>
        <v>14.97</v>
      </c>
      <c r="J65" s="7"/>
      <c r="K65" s="8">
        <f t="shared" si="2"/>
        <v>-0.3778</v>
      </c>
    </row>
    <row r="66" spans="2:11" ht="12">
      <c r="B66">
        <f>+Pharmacy!A61</f>
        <v>152</v>
      </c>
      <c r="C66" t="str">
        <f>+Pharmacy!B61</f>
        <v>MASON GENERAL HOSPITAL</v>
      </c>
      <c r="D66" s="6">
        <f>ROUND(SUM(Pharmacy!K61:L61),0)</f>
        <v>34075</v>
      </c>
      <c r="E66" s="6">
        <f>ROUND(+Pharmacy!V61,0)</f>
        <v>4449</v>
      </c>
      <c r="F66" s="7">
        <f t="shared" si="0"/>
        <v>7.66</v>
      </c>
      <c r="G66" s="6">
        <f>ROUND(SUM(Pharmacy!K163:L163),0)</f>
        <v>42332</v>
      </c>
      <c r="H66" s="6">
        <f>ROUND(+Pharmacy!V163,0)</f>
        <v>4267</v>
      </c>
      <c r="I66" s="7">
        <f t="shared" si="1"/>
        <v>9.92</v>
      </c>
      <c r="J66" s="7"/>
      <c r="K66" s="8">
        <f t="shared" si="2"/>
        <v>0.295</v>
      </c>
    </row>
    <row r="67" spans="2:11" ht="12">
      <c r="B67">
        <f>+Pharmacy!A62</f>
        <v>153</v>
      </c>
      <c r="C67" t="str">
        <f>+Pharmacy!B62</f>
        <v>WHITMAN HOSPITAL AND MEDICAL CENTER</v>
      </c>
      <c r="D67" s="6">
        <f>ROUND(SUM(Pharmacy!K62:L62),0)</f>
        <v>106664</v>
      </c>
      <c r="E67" s="6">
        <f>ROUND(+Pharmacy!V62,0)</f>
        <v>1717</v>
      </c>
      <c r="F67" s="7">
        <f t="shared" si="0"/>
        <v>62.12</v>
      </c>
      <c r="G67" s="6">
        <f>ROUND(SUM(Pharmacy!K164:L164),0)</f>
        <v>127434</v>
      </c>
      <c r="H67" s="6">
        <f>ROUND(+Pharmacy!V164,0)</f>
        <v>1813</v>
      </c>
      <c r="I67" s="7">
        <f t="shared" si="1"/>
        <v>70.29</v>
      </c>
      <c r="J67" s="7"/>
      <c r="K67" s="8">
        <f t="shared" si="2"/>
        <v>0.1315</v>
      </c>
    </row>
    <row r="68" spans="2:11" ht="12">
      <c r="B68">
        <f>+Pharmacy!A63</f>
        <v>155</v>
      </c>
      <c r="C68" t="str">
        <f>+Pharmacy!B63</f>
        <v>VALLEY MEDICAL CENTER</v>
      </c>
      <c r="D68" s="6">
        <f>ROUND(SUM(Pharmacy!K63:L63),0)</f>
        <v>143879</v>
      </c>
      <c r="E68" s="6">
        <f>ROUND(+Pharmacy!V63,0)</f>
        <v>34477</v>
      </c>
      <c r="F68" s="7">
        <f t="shared" si="0"/>
        <v>4.17</v>
      </c>
      <c r="G68" s="6">
        <f>ROUND(SUM(Pharmacy!K165:L165),0)</f>
        <v>127689</v>
      </c>
      <c r="H68" s="6">
        <f>ROUND(+Pharmacy!V165,0)</f>
        <v>34729</v>
      </c>
      <c r="I68" s="7">
        <f t="shared" si="1"/>
        <v>3.68</v>
      </c>
      <c r="J68" s="7"/>
      <c r="K68" s="8">
        <f t="shared" si="2"/>
        <v>-0.1175</v>
      </c>
    </row>
    <row r="69" spans="2:11" ht="12">
      <c r="B69">
        <f>+Pharmacy!A64</f>
        <v>156</v>
      </c>
      <c r="C69" t="str">
        <f>+Pharmacy!B64</f>
        <v>WHIDBEY GENERAL HOSPITAL</v>
      </c>
      <c r="D69" s="6">
        <f>ROUND(SUM(Pharmacy!K64:L64),0)</f>
        <v>113532</v>
      </c>
      <c r="E69" s="6">
        <f>ROUND(+Pharmacy!V64,0)</f>
        <v>7230</v>
      </c>
      <c r="F69" s="7">
        <f t="shared" si="0"/>
        <v>15.7</v>
      </c>
      <c r="G69" s="6">
        <f>ROUND(SUM(Pharmacy!K166:L166),0)</f>
        <v>8580</v>
      </c>
      <c r="H69" s="6">
        <f>ROUND(+Pharmacy!V166,0)</f>
        <v>6463</v>
      </c>
      <c r="I69" s="7">
        <f t="shared" si="1"/>
        <v>1.33</v>
      </c>
      <c r="J69" s="7"/>
      <c r="K69" s="8">
        <f t="shared" si="2"/>
        <v>-0.9153</v>
      </c>
    </row>
    <row r="70" spans="2:11" ht="12">
      <c r="B70">
        <f>+Pharmacy!A65</f>
        <v>157</v>
      </c>
      <c r="C70" t="str">
        <f>+Pharmacy!B65</f>
        <v>SAINT LUKES REHABILIATION INSTITUTE</v>
      </c>
      <c r="D70" s="6">
        <f>ROUND(SUM(Pharmacy!K65:L65),0)</f>
        <v>5666</v>
      </c>
      <c r="E70" s="6">
        <f>ROUND(+Pharmacy!V65,0)</f>
        <v>2799</v>
      </c>
      <c r="F70" s="7">
        <f t="shared" si="0"/>
        <v>2.02</v>
      </c>
      <c r="G70" s="6">
        <f>ROUND(SUM(Pharmacy!K167:L167),0)</f>
        <v>6385</v>
      </c>
      <c r="H70" s="6">
        <f>ROUND(+Pharmacy!V167,0)</f>
        <v>2947</v>
      </c>
      <c r="I70" s="7">
        <f t="shared" si="1"/>
        <v>2.17</v>
      </c>
      <c r="J70" s="7"/>
      <c r="K70" s="8">
        <f t="shared" si="2"/>
        <v>0.0743</v>
      </c>
    </row>
    <row r="71" spans="2:11" ht="12">
      <c r="B71">
        <f>+Pharmacy!A66</f>
        <v>158</v>
      </c>
      <c r="C71" t="str">
        <f>+Pharmacy!B66</f>
        <v>CASCADE MEDICAL CENTER</v>
      </c>
      <c r="D71" s="6">
        <f>ROUND(SUM(Pharmacy!K66:L66),0)</f>
        <v>0</v>
      </c>
      <c r="E71" s="6">
        <f>ROUND(+Pharmacy!V66,0)</f>
        <v>1358</v>
      </c>
      <c r="F71" s="7">
        <f t="shared" si="0"/>
      </c>
      <c r="G71" s="6">
        <f>ROUND(SUM(Pharmacy!K168:L168),0)</f>
        <v>67376</v>
      </c>
      <c r="H71" s="6">
        <f>ROUND(+Pharmacy!V168,0)</f>
        <v>614</v>
      </c>
      <c r="I71" s="7">
        <f t="shared" si="1"/>
        <v>109.73</v>
      </c>
      <c r="J71" s="7"/>
      <c r="K71" s="8">
        <f t="shared" si="2"/>
      </c>
    </row>
    <row r="72" spans="2:11" ht="12">
      <c r="B72">
        <f>+Pharmacy!A67</f>
        <v>159</v>
      </c>
      <c r="C72" t="str">
        <f>+Pharmacy!B67</f>
        <v>PROVIDENCE SAINT PETER HOSPITAL</v>
      </c>
      <c r="D72" s="6">
        <f>ROUND(SUM(Pharmacy!K67:L67),0)</f>
        <v>211473</v>
      </c>
      <c r="E72" s="6">
        <f>ROUND(+Pharmacy!V67,0)</f>
        <v>33572</v>
      </c>
      <c r="F72" s="7">
        <f t="shared" si="0"/>
        <v>6.3</v>
      </c>
      <c r="G72" s="6">
        <f>ROUND(SUM(Pharmacy!K169:L169),0)</f>
        <v>244200</v>
      </c>
      <c r="H72" s="6">
        <f>ROUND(+Pharmacy!V169,0)</f>
        <v>34768</v>
      </c>
      <c r="I72" s="7">
        <f t="shared" si="1"/>
        <v>7.02</v>
      </c>
      <c r="J72" s="7"/>
      <c r="K72" s="8">
        <f t="shared" si="2"/>
        <v>0.1143</v>
      </c>
    </row>
    <row r="73" spans="2:11" ht="12">
      <c r="B73">
        <f>+Pharmacy!A68</f>
        <v>161</v>
      </c>
      <c r="C73" t="str">
        <f>+Pharmacy!B68</f>
        <v>KADLEC REGIONAL MEDICAL CENTER</v>
      </c>
      <c r="D73" s="6">
        <f>ROUND(SUM(Pharmacy!K68:L68),0)</f>
        <v>241238</v>
      </c>
      <c r="E73" s="6">
        <f>ROUND(+Pharmacy!V68,0)</f>
        <v>27113</v>
      </c>
      <c r="F73" s="7">
        <f t="shared" si="0"/>
        <v>8.9</v>
      </c>
      <c r="G73" s="6">
        <f>ROUND(SUM(Pharmacy!K170:L170),0)</f>
        <v>254769</v>
      </c>
      <c r="H73" s="6">
        <f>ROUND(+Pharmacy!V170,0)</f>
        <v>28692</v>
      </c>
      <c r="I73" s="7">
        <f t="shared" si="1"/>
        <v>8.88</v>
      </c>
      <c r="J73" s="7"/>
      <c r="K73" s="8">
        <f t="shared" si="2"/>
        <v>-0.0022</v>
      </c>
    </row>
    <row r="74" spans="2:11" ht="12">
      <c r="B74">
        <f>+Pharmacy!A69</f>
        <v>162</v>
      </c>
      <c r="C74" t="str">
        <f>+Pharmacy!B69</f>
        <v>PROVIDENCE SACRED HEART MEDICAL CENTER</v>
      </c>
      <c r="D74" s="6">
        <f>ROUND(SUM(Pharmacy!K69:L69),0)</f>
        <v>535542</v>
      </c>
      <c r="E74" s="6">
        <f>ROUND(+Pharmacy!V69,0)</f>
        <v>59724</v>
      </c>
      <c r="F74" s="7">
        <f t="shared" si="0"/>
        <v>8.97</v>
      </c>
      <c r="G74" s="6">
        <f>ROUND(SUM(Pharmacy!K171:L171),0)</f>
        <v>420562</v>
      </c>
      <c r="H74" s="6">
        <f>ROUND(+Pharmacy!V171,0)</f>
        <v>64334</v>
      </c>
      <c r="I74" s="7">
        <f t="shared" si="1"/>
        <v>6.54</v>
      </c>
      <c r="J74" s="7"/>
      <c r="K74" s="8">
        <f t="shared" si="2"/>
        <v>-0.2709</v>
      </c>
    </row>
    <row r="75" spans="2:11" ht="12">
      <c r="B75">
        <f>+Pharmacy!A70</f>
        <v>164</v>
      </c>
      <c r="C75" t="str">
        <f>+Pharmacy!B70</f>
        <v>EVERGREEN HOSPITAL MEDICAL CENTER</v>
      </c>
      <c r="D75" s="6">
        <f>ROUND(SUM(Pharmacy!K70:L70),0)</f>
        <v>462348</v>
      </c>
      <c r="E75" s="6">
        <f>ROUND(+Pharmacy!V70,0)</f>
        <v>31048</v>
      </c>
      <c r="F75" s="7">
        <f aca="true" t="shared" si="3" ref="F75:F106">IF(D75=0,"",IF(E75=0,"",ROUND(D75/E75,2)))</f>
        <v>14.89</v>
      </c>
      <c r="G75" s="6">
        <f>ROUND(SUM(Pharmacy!K172:L172),0)</f>
        <v>557791</v>
      </c>
      <c r="H75" s="6">
        <f>ROUND(+Pharmacy!V172,0)</f>
        <v>31549</v>
      </c>
      <c r="I75" s="7">
        <f aca="true" t="shared" si="4" ref="I75:I106">IF(G75=0,"",IF(H75=0,"",ROUND(G75/H75,2)))</f>
        <v>17.68</v>
      </c>
      <c r="J75" s="7"/>
      <c r="K75" s="8">
        <f aca="true" t="shared" si="5" ref="K75:K106">IF(D75=0,"",IF(E75=0,"",IF(G75=0,"",IF(H75=0,"",ROUND(I75/F75-1,4)))))</f>
        <v>0.1874</v>
      </c>
    </row>
    <row r="76" spans="2:11" ht="12">
      <c r="B76">
        <f>+Pharmacy!A71</f>
        <v>165</v>
      </c>
      <c r="C76" t="str">
        <f>+Pharmacy!B71</f>
        <v>LAKE CHELAN COMMUNITY HOSPITAL</v>
      </c>
      <c r="D76" s="6">
        <f>ROUND(SUM(Pharmacy!K71:L71),0)</f>
        <v>63104</v>
      </c>
      <c r="E76" s="6">
        <f>ROUND(+Pharmacy!V71,0)</f>
        <v>1459</v>
      </c>
      <c r="F76" s="7">
        <f t="shared" si="3"/>
        <v>43.25</v>
      </c>
      <c r="G76" s="6">
        <f>ROUND(SUM(Pharmacy!K173:L173),0)</f>
        <v>127741</v>
      </c>
      <c r="H76" s="6">
        <f>ROUND(+Pharmacy!V173,0)</f>
        <v>1701</v>
      </c>
      <c r="I76" s="7">
        <f t="shared" si="4"/>
        <v>75.1</v>
      </c>
      <c r="J76" s="7"/>
      <c r="K76" s="8">
        <f t="shared" si="5"/>
        <v>0.7364</v>
      </c>
    </row>
    <row r="77" spans="2:11" ht="12">
      <c r="B77">
        <f>+Pharmacy!A72</f>
        <v>167</v>
      </c>
      <c r="C77" t="str">
        <f>+Pharmacy!B72</f>
        <v>FERRY COUNTY MEMORIAL HOSPITAL</v>
      </c>
      <c r="D77" s="6">
        <f>ROUND(SUM(Pharmacy!K72:L72),0)</f>
        <v>0</v>
      </c>
      <c r="E77" s="6">
        <f>ROUND(+Pharmacy!V72,0)</f>
        <v>560</v>
      </c>
      <c r="F77" s="7">
        <f t="shared" si="3"/>
      </c>
      <c r="G77" s="6">
        <f>ROUND(SUM(Pharmacy!K174:L174),0)</f>
        <v>0</v>
      </c>
      <c r="H77" s="6">
        <f>ROUND(+Pharmacy!V174,0)</f>
        <v>595</v>
      </c>
      <c r="I77" s="7">
        <f t="shared" si="4"/>
      </c>
      <c r="J77" s="7"/>
      <c r="K77" s="8">
        <f t="shared" si="5"/>
      </c>
    </row>
    <row r="78" spans="2:11" ht="12">
      <c r="B78">
        <f>+Pharmacy!A73</f>
        <v>168</v>
      </c>
      <c r="C78" t="str">
        <f>+Pharmacy!B73</f>
        <v>CENTRAL WASHINGTON HOSPITAL</v>
      </c>
      <c r="D78" s="6">
        <f>ROUND(SUM(Pharmacy!K73:L73),0)</f>
        <v>182197</v>
      </c>
      <c r="E78" s="6">
        <f>ROUND(+Pharmacy!V73,0)</f>
        <v>18831</v>
      </c>
      <c r="F78" s="7">
        <f t="shared" si="3"/>
        <v>9.68</v>
      </c>
      <c r="G78" s="6">
        <f>ROUND(SUM(Pharmacy!K175:L175),0)</f>
        <v>260499</v>
      </c>
      <c r="H78" s="6">
        <f>ROUND(+Pharmacy!V175,0)</f>
        <v>17915</v>
      </c>
      <c r="I78" s="7">
        <f t="shared" si="4"/>
        <v>14.54</v>
      </c>
      <c r="J78" s="7"/>
      <c r="K78" s="8">
        <f t="shared" si="5"/>
        <v>0.5021</v>
      </c>
    </row>
    <row r="79" spans="2:11" ht="12">
      <c r="B79">
        <f>+Pharmacy!A74</f>
        <v>169</v>
      </c>
      <c r="C79" t="str">
        <f>+Pharmacy!B74</f>
        <v>GROUP HEALTH EASTSIDE</v>
      </c>
      <c r="D79" s="6">
        <f>ROUND(SUM(Pharmacy!K74:L74),0)</f>
        <v>178884</v>
      </c>
      <c r="E79" s="6">
        <f>ROUND(+Pharmacy!V74,0)</f>
        <v>1590</v>
      </c>
      <c r="F79" s="7">
        <f t="shared" si="3"/>
        <v>112.51</v>
      </c>
      <c r="G79" s="6">
        <f>ROUND(SUM(Pharmacy!K176:L176),0)</f>
        <v>0</v>
      </c>
      <c r="H79" s="6">
        <f>ROUND(+Pharmacy!V176,0)</f>
        <v>0</v>
      </c>
      <c r="I79" s="7">
        <f t="shared" si="4"/>
      </c>
      <c r="J79" s="7"/>
      <c r="K79" s="8">
        <f t="shared" si="5"/>
      </c>
    </row>
    <row r="80" spans="2:11" ht="12">
      <c r="B80">
        <f>+Pharmacy!A75</f>
        <v>170</v>
      </c>
      <c r="C80" t="str">
        <f>+Pharmacy!B75</f>
        <v>SOUTHWEST WASHINGTON MEDICAL CENTER</v>
      </c>
      <c r="D80" s="6">
        <f>ROUND(SUM(Pharmacy!K75:L75),0)</f>
        <v>85726</v>
      </c>
      <c r="E80" s="6">
        <f>ROUND(+Pharmacy!V75,0)</f>
        <v>44834</v>
      </c>
      <c r="F80" s="7">
        <f t="shared" si="3"/>
        <v>1.91</v>
      </c>
      <c r="G80" s="6">
        <f>ROUND(SUM(Pharmacy!K177:L177),0)</f>
        <v>95519</v>
      </c>
      <c r="H80" s="6">
        <f>ROUND(+Pharmacy!V177,0)</f>
        <v>49418</v>
      </c>
      <c r="I80" s="7">
        <f t="shared" si="4"/>
        <v>1.93</v>
      </c>
      <c r="J80" s="7"/>
      <c r="K80" s="8">
        <f t="shared" si="5"/>
        <v>0.0105</v>
      </c>
    </row>
    <row r="81" spans="2:11" ht="12">
      <c r="B81">
        <f>+Pharmacy!A76</f>
        <v>172</v>
      </c>
      <c r="C81" t="str">
        <f>+Pharmacy!B76</f>
        <v>PULLMAN REGIONAL HOSPITAL</v>
      </c>
      <c r="D81" s="6">
        <f>ROUND(SUM(Pharmacy!K76:L76),0)</f>
        <v>2613</v>
      </c>
      <c r="E81" s="6">
        <f>ROUND(+Pharmacy!V76,0)</f>
        <v>3616</v>
      </c>
      <c r="F81" s="7">
        <f t="shared" si="3"/>
        <v>0.72</v>
      </c>
      <c r="G81" s="6">
        <f>ROUND(SUM(Pharmacy!K178:L178),0)</f>
        <v>2613</v>
      </c>
      <c r="H81" s="6">
        <f>ROUND(+Pharmacy!V178,0)</f>
        <v>3480</v>
      </c>
      <c r="I81" s="7">
        <f t="shared" si="4"/>
        <v>0.75</v>
      </c>
      <c r="J81" s="7"/>
      <c r="K81" s="8">
        <f t="shared" si="5"/>
        <v>0.0417</v>
      </c>
    </row>
    <row r="82" spans="2:11" ht="12">
      <c r="B82">
        <f>+Pharmacy!A77</f>
        <v>173</v>
      </c>
      <c r="C82" t="str">
        <f>+Pharmacy!B77</f>
        <v>MORTON GENERAL HOSPITAL</v>
      </c>
      <c r="D82" s="6">
        <f>ROUND(SUM(Pharmacy!K77:L77),0)</f>
        <v>650</v>
      </c>
      <c r="E82" s="6">
        <f>ROUND(+Pharmacy!V77,0)</f>
        <v>1442</v>
      </c>
      <c r="F82" s="7">
        <f t="shared" si="3"/>
        <v>0.45</v>
      </c>
      <c r="G82" s="6">
        <f>ROUND(SUM(Pharmacy!K179:L179),0)</f>
        <v>600</v>
      </c>
      <c r="H82" s="6">
        <f>ROUND(+Pharmacy!V179,0)</f>
        <v>1566</v>
      </c>
      <c r="I82" s="7">
        <f t="shared" si="4"/>
        <v>0.38</v>
      </c>
      <c r="J82" s="7"/>
      <c r="K82" s="8">
        <f t="shared" si="5"/>
        <v>-0.1556</v>
      </c>
    </row>
    <row r="83" spans="2:11" ht="12">
      <c r="B83">
        <f>+Pharmacy!A78</f>
        <v>175</v>
      </c>
      <c r="C83" t="str">
        <f>+Pharmacy!B78</f>
        <v>MARY BRIDGE CHILDRENS HEALTH CENTER</v>
      </c>
      <c r="D83" s="6">
        <f>ROUND(SUM(Pharmacy!K78:L78),0)</f>
        <v>3839728</v>
      </c>
      <c r="E83" s="6">
        <f>ROUND(+Pharmacy!V78,0)</f>
        <v>9049</v>
      </c>
      <c r="F83" s="7">
        <f t="shared" si="3"/>
        <v>424.33</v>
      </c>
      <c r="G83" s="6">
        <f>ROUND(SUM(Pharmacy!K180:L180),0)</f>
        <v>4131710</v>
      </c>
      <c r="H83" s="6">
        <f>ROUND(+Pharmacy!V180,0)</f>
        <v>8663</v>
      </c>
      <c r="I83" s="7">
        <f t="shared" si="4"/>
        <v>476.94</v>
      </c>
      <c r="J83" s="7"/>
      <c r="K83" s="8">
        <f t="shared" si="5"/>
        <v>0.124</v>
      </c>
    </row>
    <row r="84" spans="2:11" ht="12">
      <c r="B84">
        <f>+Pharmacy!A79</f>
        <v>176</v>
      </c>
      <c r="C84" t="str">
        <f>+Pharmacy!B79</f>
        <v>TACOMA GENERAL ALLENMORE HOSPITAL</v>
      </c>
      <c r="D84" s="6">
        <f>ROUND(SUM(Pharmacy!K79:L79),0)</f>
        <v>344390</v>
      </c>
      <c r="E84" s="6">
        <f>ROUND(+Pharmacy!V79,0)</f>
        <v>44461</v>
      </c>
      <c r="F84" s="7">
        <f t="shared" si="3"/>
        <v>7.75</v>
      </c>
      <c r="G84" s="6">
        <f>ROUND(SUM(Pharmacy!K181:L181),0)</f>
        <v>278687</v>
      </c>
      <c r="H84" s="6">
        <f>ROUND(+Pharmacy!V181,0)</f>
        <v>43169</v>
      </c>
      <c r="I84" s="7">
        <f t="shared" si="4"/>
        <v>6.46</v>
      </c>
      <c r="J84" s="7"/>
      <c r="K84" s="8">
        <f t="shared" si="5"/>
        <v>-0.1665</v>
      </c>
    </row>
    <row r="85" spans="2:11" ht="12">
      <c r="B85">
        <f>+Pharmacy!A80</f>
        <v>178</v>
      </c>
      <c r="C85" t="str">
        <f>+Pharmacy!B80</f>
        <v>DEER PARK HOSPITAL</v>
      </c>
      <c r="D85" s="6">
        <f>ROUND(SUM(Pharmacy!K80:L80),0)</f>
        <v>72</v>
      </c>
      <c r="E85" s="6">
        <f>ROUND(+Pharmacy!V80,0)</f>
        <v>77</v>
      </c>
      <c r="F85" s="7">
        <f t="shared" si="3"/>
        <v>0.94</v>
      </c>
      <c r="G85" s="6">
        <f>ROUND(SUM(Pharmacy!K182:L182),0)</f>
        <v>0</v>
      </c>
      <c r="H85" s="6">
        <f>ROUND(+Pharmacy!V182,0)</f>
        <v>0</v>
      </c>
      <c r="I85" s="7">
        <f t="shared" si="4"/>
      </c>
      <c r="J85" s="7"/>
      <c r="K85" s="8">
        <f t="shared" si="5"/>
      </c>
    </row>
    <row r="86" spans="2:11" ht="12">
      <c r="B86">
        <f>+Pharmacy!A81</f>
        <v>180</v>
      </c>
      <c r="C86" t="str">
        <f>+Pharmacy!B81</f>
        <v>VALLEY HOSPITAL AND MEDICAL CENTER</v>
      </c>
      <c r="D86" s="6">
        <f>ROUND(SUM(Pharmacy!K81:L81),0)</f>
        <v>1887</v>
      </c>
      <c r="E86" s="6">
        <f>ROUND(+Pharmacy!V81,0)</f>
        <v>6682</v>
      </c>
      <c r="F86" s="7">
        <f t="shared" si="3"/>
        <v>0.28</v>
      </c>
      <c r="G86" s="6">
        <f>ROUND(SUM(Pharmacy!K183:L183),0)</f>
        <v>1615</v>
      </c>
      <c r="H86" s="6">
        <f>ROUND(+Pharmacy!V183,0)</f>
        <v>9834</v>
      </c>
      <c r="I86" s="7">
        <f t="shared" si="4"/>
        <v>0.16</v>
      </c>
      <c r="J86" s="7"/>
      <c r="K86" s="8">
        <f t="shared" si="5"/>
        <v>-0.4286</v>
      </c>
    </row>
    <row r="87" spans="2:11" ht="12">
      <c r="B87">
        <f>+Pharmacy!A82</f>
        <v>183</v>
      </c>
      <c r="C87" t="str">
        <f>+Pharmacy!B82</f>
        <v>AUBURN REGIONAL MEDICAL CENTER</v>
      </c>
      <c r="D87" s="6">
        <f>ROUND(SUM(Pharmacy!K82:L82),0)</f>
        <v>5980</v>
      </c>
      <c r="E87" s="6">
        <f>ROUND(+Pharmacy!V82,0)</f>
        <v>13816</v>
      </c>
      <c r="F87" s="7">
        <f t="shared" si="3"/>
        <v>0.43</v>
      </c>
      <c r="G87" s="6">
        <f>ROUND(SUM(Pharmacy!K184:L184),0)</f>
        <v>4859</v>
      </c>
      <c r="H87" s="6">
        <f>ROUND(+Pharmacy!V184,0)</f>
        <v>12971</v>
      </c>
      <c r="I87" s="7">
        <f t="shared" si="4"/>
        <v>0.37</v>
      </c>
      <c r="J87" s="7"/>
      <c r="K87" s="8">
        <f t="shared" si="5"/>
        <v>-0.1395</v>
      </c>
    </row>
    <row r="88" spans="2:11" ht="12">
      <c r="B88">
        <f>+Pharmacy!A83</f>
        <v>186</v>
      </c>
      <c r="C88" t="str">
        <f>+Pharmacy!B83</f>
        <v>MARK REED HOSPITAL</v>
      </c>
      <c r="D88" s="6">
        <f>ROUND(SUM(Pharmacy!K83:L83),0)</f>
        <v>227</v>
      </c>
      <c r="E88" s="6">
        <f>ROUND(+Pharmacy!V83,0)</f>
        <v>1135</v>
      </c>
      <c r="F88" s="7">
        <f t="shared" si="3"/>
        <v>0.2</v>
      </c>
      <c r="G88" s="6">
        <f>ROUND(SUM(Pharmacy!K185:L185),0)</f>
        <v>374</v>
      </c>
      <c r="H88" s="6">
        <f>ROUND(+Pharmacy!V185,0)</f>
        <v>669</v>
      </c>
      <c r="I88" s="7">
        <f t="shared" si="4"/>
        <v>0.56</v>
      </c>
      <c r="J88" s="7"/>
      <c r="K88" s="8">
        <f t="shared" si="5"/>
        <v>1.8</v>
      </c>
    </row>
    <row r="89" spans="2:11" ht="12">
      <c r="B89">
        <f>+Pharmacy!A84</f>
        <v>191</v>
      </c>
      <c r="C89" t="str">
        <f>+Pharmacy!B84</f>
        <v>PROVIDENCE CENTRALIA HOSPITAL</v>
      </c>
      <c r="D89" s="6">
        <f>ROUND(SUM(Pharmacy!K84:L84),0)</f>
        <v>30459</v>
      </c>
      <c r="E89" s="6">
        <f>ROUND(+Pharmacy!V84,0)</f>
        <v>11160</v>
      </c>
      <c r="F89" s="7">
        <f t="shared" si="3"/>
        <v>2.73</v>
      </c>
      <c r="G89" s="6">
        <f>ROUND(SUM(Pharmacy!K186:L186),0)</f>
        <v>30903</v>
      </c>
      <c r="H89" s="6">
        <f>ROUND(+Pharmacy!V186,0)</f>
        <v>10112</v>
      </c>
      <c r="I89" s="7">
        <f t="shared" si="4"/>
        <v>3.06</v>
      </c>
      <c r="J89" s="7"/>
      <c r="K89" s="8">
        <f t="shared" si="5"/>
        <v>0.1209</v>
      </c>
    </row>
    <row r="90" spans="2:11" ht="12">
      <c r="B90">
        <f>+Pharmacy!A85</f>
        <v>193</v>
      </c>
      <c r="C90" t="str">
        <f>+Pharmacy!B85</f>
        <v>PROVIDENCE MOUNT CARMEL HOSPITAL</v>
      </c>
      <c r="D90" s="6">
        <f>ROUND(SUM(Pharmacy!K85:L85),0)</f>
        <v>601</v>
      </c>
      <c r="E90" s="6">
        <f>ROUND(+Pharmacy!V85,0)</f>
        <v>3267</v>
      </c>
      <c r="F90" s="7">
        <f t="shared" si="3"/>
        <v>0.18</v>
      </c>
      <c r="G90" s="6">
        <f>ROUND(SUM(Pharmacy!K187:L187),0)</f>
        <v>6942</v>
      </c>
      <c r="H90" s="6">
        <f>ROUND(+Pharmacy!V187,0)</f>
        <v>3245</v>
      </c>
      <c r="I90" s="7">
        <f t="shared" si="4"/>
        <v>2.14</v>
      </c>
      <c r="J90" s="7"/>
      <c r="K90" s="8">
        <f t="shared" si="5"/>
        <v>10.8889</v>
      </c>
    </row>
    <row r="91" spans="2:11" ht="12">
      <c r="B91">
        <f>+Pharmacy!A86</f>
        <v>194</v>
      </c>
      <c r="C91" t="str">
        <f>+Pharmacy!B86</f>
        <v>PROVIDENCE SAINT JOSEPHS HOSPITAL</v>
      </c>
      <c r="D91" s="6">
        <f>ROUND(SUM(Pharmacy!K86:L86),0)</f>
        <v>25644</v>
      </c>
      <c r="E91" s="6">
        <f>ROUND(+Pharmacy!V86,0)</f>
        <v>1530</v>
      </c>
      <c r="F91" s="7">
        <f t="shared" si="3"/>
        <v>16.76</v>
      </c>
      <c r="G91" s="6">
        <f>ROUND(SUM(Pharmacy!K188:L188),0)</f>
        <v>71841</v>
      </c>
      <c r="H91" s="6">
        <f>ROUND(+Pharmacy!V188,0)</f>
        <v>1130</v>
      </c>
      <c r="I91" s="7">
        <f t="shared" si="4"/>
        <v>63.58</v>
      </c>
      <c r="J91" s="7"/>
      <c r="K91" s="8">
        <f t="shared" si="5"/>
        <v>2.7936</v>
      </c>
    </row>
    <row r="92" spans="2:11" ht="12">
      <c r="B92">
        <f>+Pharmacy!A87</f>
        <v>195</v>
      </c>
      <c r="C92" t="str">
        <f>+Pharmacy!B87</f>
        <v>SNOQUALMIE VALLEY HOSPITAL</v>
      </c>
      <c r="D92" s="6">
        <f>ROUND(SUM(Pharmacy!K87:L87),0)</f>
        <v>280</v>
      </c>
      <c r="E92" s="6">
        <f>ROUND(+Pharmacy!V87,0)</f>
        <v>1252</v>
      </c>
      <c r="F92" s="7">
        <f t="shared" si="3"/>
        <v>0.22</v>
      </c>
      <c r="G92" s="6">
        <f>ROUND(SUM(Pharmacy!K189:L189),0)</f>
        <v>1189</v>
      </c>
      <c r="H92" s="6">
        <f>ROUND(+Pharmacy!V189,0)</f>
        <v>505</v>
      </c>
      <c r="I92" s="7">
        <f t="shared" si="4"/>
        <v>2.35</v>
      </c>
      <c r="J92" s="7"/>
      <c r="K92" s="8">
        <f t="shared" si="5"/>
        <v>9.6818</v>
      </c>
    </row>
    <row r="93" spans="2:11" ht="12">
      <c r="B93">
        <f>+Pharmacy!A88</f>
        <v>197</v>
      </c>
      <c r="C93" t="str">
        <f>+Pharmacy!B88</f>
        <v>CAPITAL MEDICAL CENTER</v>
      </c>
      <c r="D93" s="6">
        <f>ROUND(SUM(Pharmacy!K88:L88),0)</f>
        <v>1088</v>
      </c>
      <c r="E93" s="6">
        <f>ROUND(+Pharmacy!V88,0)</f>
        <v>7450</v>
      </c>
      <c r="F93" s="7">
        <f t="shared" si="3"/>
        <v>0.15</v>
      </c>
      <c r="G93" s="6">
        <f>ROUND(SUM(Pharmacy!K190:L190),0)</f>
        <v>2622</v>
      </c>
      <c r="H93" s="6">
        <f>ROUND(+Pharmacy!V190,0)</f>
        <v>8572</v>
      </c>
      <c r="I93" s="7">
        <f t="shared" si="4"/>
        <v>0.31</v>
      </c>
      <c r="J93" s="7"/>
      <c r="K93" s="8">
        <f t="shared" si="5"/>
        <v>1.0667</v>
      </c>
    </row>
    <row r="94" spans="2:11" ht="12">
      <c r="B94">
        <f>+Pharmacy!A89</f>
        <v>198</v>
      </c>
      <c r="C94" t="str">
        <f>+Pharmacy!B89</f>
        <v>SUNNYSIDE COMMUNITY HOSPITAL</v>
      </c>
      <c r="D94" s="6">
        <f>ROUND(SUM(Pharmacy!K89:L89),0)</f>
        <v>29704</v>
      </c>
      <c r="E94" s="6">
        <f>ROUND(+Pharmacy!V89,0)</f>
        <v>3954</v>
      </c>
      <c r="F94" s="7">
        <f t="shared" si="3"/>
        <v>7.51</v>
      </c>
      <c r="G94" s="6">
        <f>ROUND(SUM(Pharmacy!K191:L191),0)</f>
        <v>27294</v>
      </c>
      <c r="H94" s="6">
        <f>ROUND(+Pharmacy!V191,0)</f>
        <v>4341</v>
      </c>
      <c r="I94" s="7">
        <f t="shared" si="4"/>
        <v>6.29</v>
      </c>
      <c r="J94" s="7"/>
      <c r="K94" s="8">
        <f t="shared" si="5"/>
        <v>-0.1625</v>
      </c>
    </row>
    <row r="95" spans="2:11" ht="12">
      <c r="B95">
        <f>+Pharmacy!A90</f>
        <v>199</v>
      </c>
      <c r="C95" t="str">
        <f>+Pharmacy!B90</f>
        <v>TOPPENISH COMMUNITY HOSPITAL</v>
      </c>
      <c r="D95" s="6">
        <f>ROUND(SUM(Pharmacy!K90:L90),0)</f>
        <v>385</v>
      </c>
      <c r="E95" s="6">
        <f>ROUND(+Pharmacy!V90,0)</f>
        <v>3331</v>
      </c>
      <c r="F95" s="7">
        <f t="shared" si="3"/>
        <v>0.12</v>
      </c>
      <c r="G95" s="6">
        <f>ROUND(SUM(Pharmacy!K192:L192),0)</f>
        <v>2671</v>
      </c>
      <c r="H95" s="6">
        <f>ROUND(+Pharmacy!V192,0)</f>
        <v>3487</v>
      </c>
      <c r="I95" s="7">
        <f t="shared" si="4"/>
        <v>0.77</v>
      </c>
      <c r="J95" s="7"/>
      <c r="K95" s="8">
        <f t="shared" si="5"/>
        <v>5.4167</v>
      </c>
    </row>
    <row r="96" spans="2:11" ht="12">
      <c r="B96">
        <f>+Pharmacy!A91</f>
        <v>201</v>
      </c>
      <c r="C96" t="str">
        <f>+Pharmacy!B91</f>
        <v>SAINT FRANCIS COMMUNITY HOSPITAL</v>
      </c>
      <c r="D96" s="6">
        <f>ROUND(SUM(Pharmacy!K91:L91),0)</f>
        <v>241023</v>
      </c>
      <c r="E96" s="6">
        <f>ROUND(+Pharmacy!V91,0)</f>
        <v>15555</v>
      </c>
      <c r="F96" s="7">
        <f t="shared" si="3"/>
        <v>15.49</v>
      </c>
      <c r="G96" s="6">
        <f>ROUND(SUM(Pharmacy!K193:L193),0)</f>
        <v>304604</v>
      </c>
      <c r="H96" s="6">
        <f>ROUND(+Pharmacy!V193,0)</f>
        <v>16257</v>
      </c>
      <c r="I96" s="7">
        <f t="shared" si="4"/>
        <v>18.74</v>
      </c>
      <c r="J96" s="7"/>
      <c r="K96" s="8">
        <f t="shared" si="5"/>
        <v>0.2098</v>
      </c>
    </row>
    <row r="97" spans="2:11" ht="12">
      <c r="B97">
        <f>+Pharmacy!A92</f>
        <v>202</v>
      </c>
      <c r="C97" t="str">
        <f>+Pharmacy!B92</f>
        <v>REGIONAL HOSP. FOR RESP. &amp; COMPLEX CARE</v>
      </c>
      <c r="D97" s="6">
        <f>ROUND(SUM(Pharmacy!K92:L92),0)</f>
        <v>4175980</v>
      </c>
      <c r="E97" s="6">
        <f>ROUND(+Pharmacy!V92,0)</f>
        <v>776</v>
      </c>
      <c r="F97" s="7">
        <f t="shared" si="3"/>
        <v>5381.42</v>
      </c>
      <c r="G97" s="6">
        <f>ROUND(SUM(Pharmacy!K194:L194),0)</f>
        <v>3856601</v>
      </c>
      <c r="H97" s="6">
        <f>ROUND(+Pharmacy!V194,0)</f>
        <v>897</v>
      </c>
      <c r="I97" s="7">
        <f t="shared" si="4"/>
        <v>4299.44</v>
      </c>
      <c r="J97" s="7"/>
      <c r="K97" s="8">
        <f t="shared" si="5"/>
        <v>-0.2011</v>
      </c>
    </row>
    <row r="98" spans="2:11" ht="12">
      <c r="B98">
        <f>+Pharmacy!A93</f>
        <v>204</v>
      </c>
      <c r="C98" t="str">
        <f>+Pharmacy!B93</f>
        <v>SEATTLE CANCER CARE ALLIANCE</v>
      </c>
      <c r="D98" s="6">
        <f>ROUND(SUM(Pharmacy!K93:L93),0)</f>
        <v>3626090</v>
      </c>
      <c r="E98" s="6">
        <f>ROUND(+Pharmacy!V93,0)</f>
        <v>12695</v>
      </c>
      <c r="F98" s="7">
        <f t="shared" si="3"/>
        <v>285.63</v>
      </c>
      <c r="G98" s="6">
        <f>ROUND(SUM(Pharmacy!K195:L195),0)</f>
        <v>3681965</v>
      </c>
      <c r="H98" s="6">
        <f>ROUND(+Pharmacy!V195,0)</f>
        <v>12672</v>
      </c>
      <c r="I98" s="7">
        <f t="shared" si="4"/>
        <v>290.56</v>
      </c>
      <c r="J98" s="7"/>
      <c r="K98" s="8">
        <f t="shared" si="5"/>
        <v>0.0173</v>
      </c>
    </row>
    <row r="99" spans="2:11" ht="12">
      <c r="B99">
        <f>+Pharmacy!A94</f>
        <v>205</v>
      </c>
      <c r="C99" t="str">
        <f>+Pharmacy!B94</f>
        <v>WENATCHEE VALLEY MEDICAL CENTER</v>
      </c>
      <c r="D99" s="6">
        <f>ROUND(SUM(Pharmacy!K94:L94),0)</f>
        <v>101549</v>
      </c>
      <c r="E99" s="6">
        <f>ROUND(+Pharmacy!V94,0)</f>
        <v>7232</v>
      </c>
      <c r="F99" s="7">
        <f t="shared" si="3"/>
        <v>14.04</v>
      </c>
      <c r="G99" s="6">
        <f>ROUND(SUM(Pharmacy!K196:L196),0)</f>
        <v>143498</v>
      </c>
      <c r="H99" s="6">
        <f>ROUND(+Pharmacy!V196,0)</f>
        <v>9260</v>
      </c>
      <c r="I99" s="7">
        <f t="shared" si="4"/>
        <v>15.5</v>
      </c>
      <c r="J99" s="7"/>
      <c r="K99" s="8">
        <f t="shared" si="5"/>
        <v>0.104</v>
      </c>
    </row>
    <row r="100" spans="2:11" ht="12">
      <c r="B100">
        <f>+Pharmacy!A95</f>
        <v>206</v>
      </c>
      <c r="C100" t="str">
        <f>+Pharmacy!B95</f>
        <v>UNITED GENERAL HOSPITAL</v>
      </c>
      <c r="D100" s="6">
        <f>ROUND(SUM(Pharmacy!K95:L95),0)</f>
        <v>80437</v>
      </c>
      <c r="E100" s="6">
        <f>ROUND(+Pharmacy!V95,0)</f>
        <v>4763</v>
      </c>
      <c r="F100" s="7">
        <f t="shared" si="3"/>
        <v>16.89</v>
      </c>
      <c r="G100" s="6">
        <f>ROUND(SUM(Pharmacy!K197:L197),0)</f>
        <v>101604</v>
      </c>
      <c r="H100" s="6">
        <f>ROUND(+Pharmacy!V197,0)</f>
        <v>5095</v>
      </c>
      <c r="I100" s="7">
        <f t="shared" si="4"/>
        <v>19.94</v>
      </c>
      <c r="J100" s="7"/>
      <c r="K100" s="8">
        <f t="shared" si="5"/>
        <v>0.1806</v>
      </c>
    </row>
    <row r="101" spans="2:11" ht="12">
      <c r="B101">
        <f>+Pharmacy!A96</f>
        <v>207</v>
      </c>
      <c r="C101" t="str">
        <f>+Pharmacy!B96</f>
        <v>SKAGIT VALLEY HOSPITAL</v>
      </c>
      <c r="D101" s="6">
        <f>ROUND(SUM(Pharmacy!K96:L96),0)</f>
        <v>17321</v>
      </c>
      <c r="E101" s="6">
        <f>ROUND(+Pharmacy!V96,0)</f>
        <v>16033</v>
      </c>
      <c r="F101" s="7">
        <f t="shared" si="3"/>
        <v>1.08</v>
      </c>
      <c r="G101" s="6">
        <f>ROUND(SUM(Pharmacy!K198:L198),0)</f>
        <v>83737</v>
      </c>
      <c r="H101" s="6">
        <f>ROUND(+Pharmacy!V198,0)</f>
        <v>15909</v>
      </c>
      <c r="I101" s="7">
        <f t="shared" si="4"/>
        <v>5.26</v>
      </c>
      <c r="J101" s="7"/>
      <c r="K101" s="8">
        <f t="shared" si="5"/>
        <v>3.8704</v>
      </c>
    </row>
    <row r="102" spans="2:11" ht="12">
      <c r="B102">
        <f>+Pharmacy!A97</f>
        <v>208</v>
      </c>
      <c r="C102" t="str">
        <f>+Pharmacy!B97</f>
        <v>LEGACY SALMON CREEK HOSPITAL</v>
      </c>
      <c r="D102" s="6">
        <f>ROUND(SUM(Pharmacy!K97:L97),0)</f>
        <v>68284</v>
      </c>
      <c r="E102" s="6">
        <f>ROUND(+Pharmacy!V97,0)</f>
        <v>13830</v>
      </c>
      <c r="F102" s="7">
        <f t="shared" si="3"/>
        <v>4.94</v>
      </c>
      <c r="G102" s="6">
        <f>ROUND(SUM(Pharmacy!K199:L199),0)</f>
        <v>78198</v>
      </c>
      <c r="H102" s="6">
        <f>ROUND(+Pharmacy!V199,0)</f>
        <v>15387</v>
      </c>
      <c r="I102" s="7">
        <f t="shared" si="4"/>
        <v>5.08</v>
      </c>
      <c r="J102" s="7"/>
      <c r="K102" s="8">
        <f t="shared" si="5"/>
        <v>0.0283</v>
      </c>
    </row>
    <row r="103" spans="2:11" ht="12">
      <c r="B103">
        <f>+Pharmacy!A98</f>
        <v>209</v>
      </c>
      <c r="C103" t="str">
        <f>+Pharmacy!B98</f>
        <v>SAINT ANTHONY HOSPITAL</v>
      </c>
      <c r="D103" s="6">
        <f>ROUND(SUM(Pharmacy!K98:L98),0)</f>
        <v>0</v>
      </c>
      <c r="E103" s="6">
        <f>ROUND(+Pharmacy!V98,0)</f>
        <v>0</v>
      </c>
      <c r="F103" s="7">
        <f t="shared" si="3"/>
      </c>
      <c r="G103" s="6">
        <f>ROUND(SUM(Pharmacy!K200:L200),0)</f>
        <v>27838</v>
      </c>
      <c r="H103" s="6">
        <f>ROUND(+Pharmacy!V200,0)</f>
        <v>1638</v>
      </c>
      <c r="I103" s="7">
        <f t="shared" si="4"/>
        <v>17</v>
      </c>
      <c r="J103" s="7"/>
      <c r="K103" s="8">
        <f t="shared" si="5"/>
      </c>
    </row>
    <row r="104" spans="2:11" ht="12">
      <c r="B104">
        <f>+Pharmacy!A99</f>
        <v>904</v>
      </c>
      <c r="C104" t="str">
        <f>+Pharmacy!B99</f>
        <v>BHC FAIRFAX HOSPITAL</v>
      </c>
      <c r="D104" s="6">
        <f>ROUND(SUM(Pharmacy!K99:L99),0)</f>
        <v>52571</v>
      </c>
      <c r="E104" s="6">
        <f>ROUND(+Pharmacy!V99,0)</f>
        <v>2105</v>
      </c>
      <c r="F104" s="7">
        <f t="shared" si="3"/>
        <v>24.97</v>
      </c>
      <c r="G104" s="6">
        <f>ROUND(SUM(Pharmacy!K201:L201),0)</f>
        <v>13012</v>
      </c>
      <c r="H104" s="6">
        <f>ROUND(+Pharmacy!V201,0)</f>
        <v>2056</v>
      </c>
      <c r="I104" s="7">
        <f t="shared" si="4"/>
        <v>6.33</v>
      </c>
      <c r="J104" s="7"/>
      <c r="K104" s="8">
        <f t="shared" si="5"/>
        <v>-0.7465</v>
      </c>
    </row>
    <row r="105" spans="2:11" ht="12">
      <c r="B105">
        <f>+Pharmacy!A100</f>
        <v>915</v>
      </c>
      <c r="C105" t="str">
        <f>+Pharmacy!B100</f>
        <v>LOURDES COUNSELING CENTER</v>
      </c>
      <c r="D105" s="6">
        <f>ROUND(SUM(Pharmacy!K100:L100),0)</f>
        <v>0</v>
      </c>
      <c r="E105" s="6">
        <f>ROUND(+Pharmacy!V100,0)</f>
        <v>981</v>
      </c>
      <c r="F105" s="7">
        <f t="shared" si="3"/>
      </c>
      <c r="G105" s="6">
        <f>ROUND(SUM(Pharmacy!K202:L202),0)</f>
        <v>0</v>
      </c>
      <c r="H105" s="6">
        <f>ROUND(+Pharmacy!V202,0)</f>
        <v>926</v>
      </c>
      <c r="I105" s="7">
        <f t="shared" si="4"/>
      </c>
      <c r="J105" s="7"/>
      <c r="K105" s="8">
        <f t="shared" si="5"/>
      </c>
    </row>
    <row r="106" spans="2:11" ht="12">
      <c r="B106">
        <f>+Pharmacy!A101</f>
        <v>919</v>
      </c>
      <c r="C106" t="str">
        <f>+Pharmacy!B101</f>
        <v>NAVOS</v>
      </c>
      <c r="D106" s="6">
        <f>ROUND(SUM(Pharmacy!K101:L101),0)</f>
        <v>0</v>
      </c>
      <c r="E106" s="6">
        <f>ROUND(+Pharmacy!V101,0)</f>
        <v>567</v>
      </c>
      <c r="F106" s="7">
        <f t="shared" si="3"/>
      </c>
      <c r="G106" s="6">
        <f>ROUND(SUM(Pharmacy!K203:L203),0)</f>
        <v>0</v>
      </c>
      <c r="H106" s="6">
        <f>ROUND(+Pharmacy!V203,0)</f>
        <v>547</v>
      </c>
      <c r="I106" s="7">
        <f t="shared" si="4"/>
      </c>
      <c r="J106" s="7"/>
      <c r="K106" s="8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1.50390625" style="0" bestFit="1" customWidth="1"/>
    <col min="5" max="6" width="6.875" style="0" bestFit="1" customWidth="1"/>
    <col min="7" max="7" width="11.50390625" style="0" bestFit="1" customWidth="1"/>
    <col min="8" max="9" width="6.875" style="0" bestFit="1" customWidth="1"/>
    <col min="10" max="10" width="2.625" style="0" customWidth="1"/>
    <col min="11" max="11" width="9.125" style="0" bestFit="1" customWidth="1"/>
  </cols>
  <sheetData>
    <row r="1" spans="1:10" ht="12">
      <c r="A1" s="3" t="s">
        <v>26</v>
      </c>
      <c r="B1" s="4"/>
      <c r="C1" s="4"/>
      <c r="D1" s="4"/>
      <c r="E1" s="4"/>
      <c r="F1" s="4"/>
      <c r="G1" s="4"/>
      <c r="H1" s="4"/>
      <c r="I1" s="4"/>
      <c r="J1" s="4"/>
    </row>
    <row r="2" spans="1:11" ht="1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42</v>
      </c>
    </row>
    <row r="3" spans="1:11" ht="12">
      <c r="A3" s="4"/>
      <c r="B3" s="4"/>
      <c r="C3" s="4"/>
      <c r="D3" s="4"/>
      <c r="E3" s="4"/>
      <c r="F3" s="3"/>
      <c r="G3" s="4"/>
      <c r="H3" s="4"/>
      <c r="I3" s="4"/>
      <c r="J3" s="4"/>
      <c r="K3">
        <v>294</v>
      </c>
    </row>
    <row r="4" spans="1:10" ht="12">
      <c r="A4" s="3" t="s">
        <v>43</v>
      </c>
      <c r="B4" s="4"/>
      <c r="C4" s="4"/>
      <c r="D4" s="5"/>
      <c r="E4" s="4"/>
      <c r="F4" s="4"/>
      <c r="G4" s="4"/>
      <c r="H4" s="4"/>
      <c r="I4" s="4"/>
      <c r="J4" s="4"/>
    </row>
    <row r="5" spans="1:10" ht="12">
      <c r="A5" s="3" t="s">
        <v>27</v>
      </c>
      <c r="B5" s="4"/>
      <c r="C5" s="4"/>
      <c r="D5" s="4"/>
      <c r="E5" s="4"/>
      <c r="F5" s="4"/>
      <c r="G5" s="4"/>
      <c r="H5" s="4"/>
      <c r="I5" s="4"/>
      <c r="J5" s="4"/>
    </row>
    <row r="7" spans="5:9" ht="12">
      <c r="E7" s="21">
        <f>ROUND(+Pharmacy!D5,0)</f>
        <v>2008</v>
      </c>
      <c r="F7" s="2">
        <f>+E7</f>
        <v>2008</v>
      </c>
      <c r="G7" s="2"/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D8" s="1" t="s">
        <v>28</v>
      </c>
      <c r="F8" s="1" t="s">
        <v>2</v>
      </c>
      <c r="G8" s="1" t="s">
        <v>28</v>
      </c>
      <c r="I8" s="1" t="s">
        <v>2</v>
      </c>
      <c r="J8" s="1"/>
      <c r="K8" s="2" t="s">
        <v>72</v>
      </c>
    </row>
    <row r="9" spans="1:11" ht="12">
      <c r="A9" s="2"/>
      <c r="B9" s="2" t="s">
        <v>40</v>
      </c>
      <c r="C9" s="2" t="s">
        <v>41</v>
      </c>
      <c r="D9" s="1" t="s">
        <v>29</v>
      </c>
      <c r="E9" s="1" t="s">
        <v>4</v>
      </c>
      <c r="F9" s="1" t="s">
        <v>4</v>
      </c>
      <c r="G9" s="1" t="s">
        <v>29</v>
      </c>
      <c r="H9" s="1" t="s">
        <v>4</v>
      </c>
      <c r="I9" s="1" t="s">
        <v>4</v>
      </c>
      <c r="J9" s="1"/>
      <c r="K9" s="2" t="s">
        <v>73</v>
      </c>
    </row>
    <row r="10" spans="2:11" ht="12">
      <c r="B10">
        <f>+Pharmacy!A5</f>
        <v>1</v>
      </c>
      <c r="C10" t="str">
        <f>+Pharmacy!B5</f>
        <v>SWEDISH HEALTH SERVICES</v>
      </c>
      <c r="D10" s="6">
        <f>ROUND(SUM(Pharmacy!M5:N5),0)</f>
        <v>495311</v>
      </c>
      <c r="E10" s="6">
        <f>ROUND(+Pharmacy!V5,0)</f>
        <v>64206</v>
      </c>
      <c r="F10" s="7">
        <f>IF(D10=0,"",IF(E10=0,"",ROUND(D10/E10,2)))</f>
        <v>7.71</v>
      </c>
      <c r="G10" s="6">
        <f>ROUND(SUM(Pharmacy!M107:N107),0)</f>
        <v>1015765</v>
      </c>
      <c r="H10" s="6">
        <f>ROUND(+Pharmacy!V107,0)</f>
        <v>65434</v>
      </c>
      <c r="I10" s="7">
        <f>IF(G10=0,"",IF(H10=0,"",ROUND(G10/H10,2)))</f>
        <v>15.52</v>
      </c>
      <c r="J10" s="7"/>
      <c r="K10" s="8">
        <f>IF(D10=0,"",IF(E10=0,"",IF(G10=0,"",IF(H10=0,"",ROUND(I10/F10-1,4)))))</f>
        <v>1.013</v>
      </c>
    </row>
    <row r="11" spans="2:11" ht="12">
      <c r="B11">
        <f>+Pharmacy!A6</f>
        <v>3</v>
      </c>
      <c r="C11" t="str">
        <f>+Pharmacy!B6</f>
        <v>SWEDISH MEDICAL CENTER CHERRY HILL</v>
      </c>
      <c r="D11" s="6">
        <f>ROUND(SUM(Pharmacy!M6:N6),0)</f>
        <v>487453</v>
      </c>
      <c r="E11" s="6">
        <f>ROUND(+Pharmacy!V6,0)</f>
        <v>25431</v>
      </c>
      <c r="F11" s="7">
        <f aca="true" t="shared" si="0" ref="F11:F74">IF(D11=0,"",IF(E11=0,"",ROUND(D11/E11,2)))</f>
        <v>19.17</v>
      </c>
      <c r="G11" s="6">
        <f>ROUND(SUM(Pharmacy!M108:N108),0)</f>
        <v>775346</v>
      </c>
      <c r="H11" s="6">
        <f>ROUND(+Pharmacy!V108,0)</f>
        <v>27098</v>
      </c>
      <c r="I11" s="7">
        <f aca="true" t="shared" si="1" ref="I11:I74">IF(G11=0,"",IF(H11=0,"",ROUND(G11/H11,2)))</f>
        <v>28.61</v>
      </c>
      <c r="J11" s="7"/>
      <c r="K11" s="8">
        <f aca="true" t="shared" si="2" ref="K11:K74">IF(D11=0,"",IF(E11=0,"",IF(G11=0,"",IF(H11=0,"",ROUND(I11/F11-1,4)))))</f>
        <v>0.4924</v>
      </c>
    </row>
    <row r="12" spans="2:11" ht="12">
      <c r="B12">
        <f>+Pharmacy!A7</f>
        <v>8</v>
      </c>
      <c r="C12" t="str">
        <f>+Pharmacy!B7</f>
        <v>KLICKITAT VALLEY HOSPITAL</v>
      </c>
      <c r="D12" s="6">
        <f>ROUND(SUM(Pharmacy!M7:N7),0)</f>
        <v>7929</v>
      </c>
      <c r="E12" s="6">
        <f>ROUND(+Pharmacy!V7,0)</f>
        <v>1629</v>
      </c>
      <c r="F12" s="7">
        <f t="shared" si="0"/>
        <v>4.87</v>
      </c>
      <c r="G12" s="6">
        <f>ROUND(SUM(Pharmacy!M109:N109),0)</f>
        <v>7936</v>
      </c>
      <c r="H12" s="6">
        <f>ROUND(+Pharmacy!V109,0)</f>
        <v>1645</v>
      </c>
      <c r="I12" s="7">
        <f t="shared" si="1"/>
        <v>4.82</v>
      </c>
      <c r="J12" s="7"/>
      <c r="K12" s="8">
        <f t="shared" si="2"/>
        <v>-0.0103</v>
      </c>
    </row>
    <row r="13" spans="2:11" ht="12">
      <c r="B13">
        <f>+Pharmacy!A8</f>
        <v>10</v>
      </c>
      <c r="C13" t="str">
        <f>+Pharmacy!B8</f>
        <v>VIRGINIA MASON MEDICAL CENTER</v>
      </c>
      <c r="D13" s="6">
        <f>ROUND(SUM(Pharmacy!M8:N8),0)</f>
        <v>63666</v>
      </c>
      <c r="E13" s="6">
        <f>ROUND(+Pharmacy!V8,0)</f>
        <v>76904</v>
      </c>
      <c r="F13" s="7">
        <f t="shared" si="0"/>
        <v>0.83</v>
      </c>
      <c r="G13" s="6">
        <f>ROUND(SUM(Pharmacy!M110:N110),0)</f>
        <v>53529</v>
      </c>
      <c r="H13" s="6">
        <f>ROUND(+Pharmacy!V110,0)</f>
        <v>79237</v>
      </c>
      <c r="I13" s="7">
        <f t="shared" si="1"/>
        <v>0.68</v>
      </c>
      <c r="J13" s="7"/>
      <c r="K13" s="8">
        <f t="shared" si="2"/>
        <v>-0.1807</v>
      </c>
    </row>
    <row r="14" spans="2:11" ht="12">
      <c r="B14">
        <f>+Pharmacy!A9</f>
        <v>14</v>
      </c>
      <c r="C14" t="str">
        <f>+Pharmacy!B9</f>
        <v>SEATTLE CHILDRENS HOSPITAL</v>
      </c>
      <c r="D14" s="6">
        <f>ROUND(SUM(Pharmacy!M9:N9),0)</f>
        <v>0</v>
      </c>
      <c r="E14" s="6">
        <f>ROUND(+Pharmacy!V9,0)</f>
        <v>26512</v>
      </c>
      <c r="F14" s="7">
        <f t="shared" si="0"/>
      </c>
      <c r="G14" s="6">
        <f>ROUND(SUM(Pharmacy!M111:N111),0)</f>
        <v>425577</v>
      </c>
      <c r="H14" s="6">
        <f>ROUND(+Pharmacy!V111,0)</f>
        <v>28361</v>
      </c>
      <c r="I14" s="7">
        <f t="shared" si="1"/>
        <v>15.01</v>
      </c>
      <c r="J14" s="7"/>
      <c r="K14" s="8">
        <f t="shared" si="2"/>
      </c>
    </row>
    <row r="15" spans="2:11" ht="12">
      <c r="B15">
        <f>+Pharmacy!A10</f>
        <v>20</v>
      </c>
      <c r="C15" t="str">
        <f>+Pharmacy!B10</f>
        <v>GROUP HEALTH CENTRAL</v>
      </c>
      <c r="D15" s="6">
        <f>ROUND(SUM(Pharmacy!M10:N10),0)</f>
        <v>1177</v>
      </c>
      <c r="E15" s="6">
        <f>ROUND(+Pharmacy!V10,0)</f>
        <v>1208</v>
      </c>
      <c r="F15" s="7">
        <f t="shared" si="0"/>
        <v>0.97</v>
      </c>
      <c r="G15" s="6">
        <f>ROUND(SUM(Pharmacy!M112:N112),0)</f>
        <v>0</v>
      </c>
      <c r="H15" s="6">
        <f>ROUND(+Pharmacy!V112,0)</f>
        <v>1122</v>
      </c>
      <c r="I15" s="7">
        <f t="shared" si="1"/>
      </c>
      <c r="J15" s="7"/>
      <c r="K15" s="8">
        <f t="shared" si="2"/>
      </c>
    </row>
    <row r="16" spans="2:11" ht="12">
      <c r="B16">
        <f>+Pharmacy!A11</f>
        <v>21</v>
      </c>
      <c r="C16" t="str">
        <f>+Pharmacy!B11</f>
        <v>NEWPORT COMMUNITY HOSPITAL</v>
      </c>
      <c r="D16" s="6">
        <f>ROUND(SUM(Pharmacy!M11:N11),0)</f>
        <v>5064</v>
      </c>
      <c r="E16" s="6">
        <f>ROUND(+Pharmacy!V11,0)</f>
        <v>2926</v>
      </c>
      <c r="F16" s="7">
        <f t="shared" si="0"/>
        <v>1.73</v>
      </c>
      <c r="G16" s="6">
        <f>ROUND(SUM(Pharmacy!M113:N113),0)</f>
        <v>5158</v>
      </c>
      <c r="H16" s="6">
        <f>ROUND(+Pharmacy!V113,0)</f>
        <v>2664</v>
      </c>
      <c r="I16" s="7">
        <f t="shared" si="1"/>
        <v>1.94</v>
      </c>
      <c r="J16" s="7"/>
      <c r="K16" s="8">
        <f t="shared" si="2"/>
        <v>0.1214</v>
      </c>
    </row>
    <row r="17" spans="2:11" ht="12">
      <c r="B17">
        <f>+Pharmacy!A12</f>
        <v>22</v>
      </c>
      <c r="C17" t="str">
        <f>+Pharmacy!B12</f>
        <v>LOURDES MEDICAL CENTER</v>
      </c>
      <c r="D17" s="6">
        <f>ROUND(SUM(Pharmacy!M12:N12),0)</f>
        <v>119162</v>
      </c>
      <c r="E17" s="6">
        <f>ROUND(+Pharmacy!V12,0)</f>
        <v>4975</v>
      </c>
      <c r="F17" s="7">
        <f t="shared" si="0"/>
        <v>23.95</v>
      </c>
      <c r="G17" s="6">
        <f>ROUND(SUM(Pharmacy!M114:N114),0)</f>
        <v>166855</v>
      </c>
      <c r="H17" s="6">
        <f>ROUND(+Pharmacy!V114,0)</f>
        <v>4807</v>
      </c>
      <c r="I17" s="7">
        <f t="shared" si="1"/>
        <v>34.71</v>
      </c>
      <c r="J17" s="7"/>
      <c r="K17" s="8">
        <f t="shared" si="2"/>
        <v>0.4493</v>
      </c>
    </row>
    <row r="18" spans="2:11" ht="12">
      <c r="B18">
        <f>+Pharmacy!A13</f>
        <v>23</v>
      </c>
      <c r="C18" t="str">
        <f>+Pharmacy!B13</f>
        <v>OKANOGAN-DOUGLAS DISTRICT HOSPITAL</v>
      </c>
      <c r="D18" s="6">
        <f>ROUND(SUM(Pharmacy!M13:N13),0)</f>
        <v>7098</v>
      </c>
      <c r="E18" s="6">
        <f>ROUND(+Pharmacy!V13,0)</f>
        <v>1506</v>
      </c>
      <c r="F18" s="7">
        <f t="shared" si="0"/>
        <v>4.71</v>
      </c>
      <c r="G18" s="6">
        <f>ROUND(SUM(Pharmacy!M115:N115),0)</f>
        <v>7932</v>
      </c>
      <c r="H18" s="6">
        <f>ROUND(+Pharmacy!V115,0)</f>
        <v>1454</v>
      </c>
      <c r="I18" s="7">
        <f t="shared" si="1"/>
        <v>5.46</v>
      </c>
      <c r="J18" s="7"/>
      <c r="K18" s="8">
        <f t="shared" si="2"/>
        <v>0.1592</v>
      </c>
    </row>
    <row r="19" spans="2:11" ht="12">
      <c r="B19">
        <f>+Pharmacy!A14</f>
        <v>26</v>
      </c>
      <c r="C19" t="str">
        <f>+Pharmacy!B14</f>
        <v>PEACEHEALTH SAINT JOHN MEDICAL CENTER</v>
      </c>
      <c r="D19" s="6">
        <f>ROUND(SUM(Pharmacy!M14:N14),0)</f>
        <v>398914</v>
      </c>
      <c r="E19" s="6">
        <f>ROUND(+Pharmacy!V14,0)</f>
        <v>23290</v>
      </c>
      <c r="F19" s="7">
        <f t="shared" si="0"/>
        <v>17.13</v>
      </c>
      <c r="G19" s="6">
        <f>ROUND(SUM(Pharmacy!M116:N116),0)</f>
        <v>505537</v>
      </c>
      <c r="H19" s="6">
        <f>ROUND(+Pharmacy!V116,0)</f>
        <v>24570</v>
      </c>
      <c r="I19" s="7">
        <f t="shared" si="1"/>
        <v>20.58</v>
      </c>
      <c r="J19" s="7"/>
      <c r="K19" s="8">
        <f t="shared" si="2"/>
        <v>0.2014</v>
      </c>
    </row>
    <row r="20" spans="2:11" ht="12">
      <c r="B20">
        <f>+Pharmacy!A15</f>
        <v>29</v>
      </c>
      <c r="C20" t="str">
        <f>+Pharmacy!B15</f>
        <v>HARBORVIEW MEDICAL CENTER</v>
      </c>
      <c r="D20" s="6">
        <f>ROUND(SUM(Pharmacy!M15:N15),0)</f>
        <v>953857</v>
      </c>
      <c r="E20" s="6">
        <f>ROUND(+Pharmacy!V15,0)</f>
        <v>43532</v>
      </c>
      <c r="F20" s="7">
        <f t="shared" si="0"/>
        <v>21.91</v>
      </c>
      <c r="G20" s="6">
        <f>ROUND(SUM(Pharmacy!M117:N117),0)</f>
        <v>1146742</v>
      </c>
      <c r="H20" s="6">
        <f>ROUND(+Pharmacy!V117,0)</f>
        <v>43020</v>
      </c>
      <c r="I20" s="7">
        <f t="shared" si="1"/>
        <v>26.66</v>
      </c>
      <c r="J20" s="7"/>
      <c r="K20" s="8">
        <f t="shared" si="2"/>
        <v>0.2168</v>
      </c>
    </row>
    <row r="21" spans="2:11" ht="12">
      <c r="B21">
        <f>+Pharmacy!A16</f>
        <v>32</v>
      </c>
      <c r="C21" t="str">
        <f>+Pharmacy!B16</f>
        <v>SAINT JOSEPH MEDICAL CENTER</v>
      </c>
      <c r="D21" s="6">
        <f>ROUND(SUM(Pharmacy!M16:N16),0)</f>
        <v>1349778</v>
      </c>
      <c r="E21" s="6">
        <f>ROUND(+Pharmacy!V16,0)</f>
        <v>46717</v>
      </c>
      <c r="F21" s="7">
        <f t="shared" si="0"/>
        <v>28.89</v>
      </c>
      <c r="G21" s="6">
        <f>ROUND(SUM(Pharmacy!M118:N118),0)</f>
        <v>1458779</v>
      </c>
      <c r="H21" s="6">
        <f>ROUND(+Pharmacy!V118,0)</f>
        <v>43072</v>
      </c>
      <c r="I21" s="7">
        <f t="shared" si="1"/>
        <v>33.87</v>
      </c>
      <c r="J21" s="7"/>
      <c r="K21" s="8">
        <f t="shared" si="2"/>
        <v>0.1724</v>
      </c>
    </row>
    <row r="22" spans="2:11" ht="12">
      <c r="B22">
        <f>+Pharmacy!A17</f>
        <v>35</v>
      </c>
      <c r="C22" t="str">
        <f>+Pharmacy!B17</f>
        <v>ENUMCLAW REGIONAL HOSPITAL</v>
      </c>
      <c r="D22" s="6">
        <f>ROUND(SUM(Pharmacy!M17:N17),0)</f>
        <v>14597</v>
      </c>
      <c r="E22" s="6">
        <f>ROUND(+Pharmacy!V17,0)</f>
        <v>3584</v>
      </c>
      <c r="F22" s="7">
        <f t="shared" si="0"/>
        <v>4.07</v>
      </c>
      <c r="G22" s="6">
        <f>ROUND(SUM(Pharmacy!M119:N119),0)</f>
        <v>9058</v>
      </c>
      <c r="H22" s="6">
        <f>ROUND(+Pharmacy!V119,0)</f>
        <v>3826</v>
      </c>
      <c r="I22" s="7">
        <f t="shared" si="1"/>
        <v>2.37</v>
      </c>
      <c r="J22" s="7"/>
      <c r="K22" s="8">
        <f t="shared" si="2"/>
        <v>-0.4177</v>
      </c>
    </row>
    <row r="23" spans="2:11" ht="12">
      <c r="B23">
        <f>+Pharmacy!A18</f>
        <v>37</v>
      </c>
      <c r="C23" t="str">
        <f>+Pharmacy!B18</f>
        <v>DEACONESS MEDICAL CENTER</v>
      </c>
      <c r="D23" s="6">
        <f>ROUND(SUM(Pharmacy!M18:N18),0)</f>
        <v>286579</v>
      </c>
      <c r="E23" s="6">
        <f>ROUND(+Pharmacy!V18,0)</f>
        <v>18891</v>
      </c>
      <c r="F23" s="7">
        <f t="shared" si="0"/>
        <v>15.17</v>
      </c>
      <c r="G23" s="6">
        <f>ROUND(SUM(Pharmacy!M120:N120),0)</f>
        <v>344479</v>
      </c>
      <c r="H23" s="6">
        <f>ROUND(+Pharmacy!V120,0)</f>
        <v>24058</v>
      </c>
      <c r="I23" s="7">
        <f t="shared" si="1"/>
        <v>14.32</v>
      </c>
      <c r="J23" s="7"/>
      <c r="K23" s="8">
        <f t="shared" si="2"/>
        <v>-0.056</v>
      </c>
    </row>
    <row r="24" spans="2:11" ht="12">
      <c r="B24">
        <f>+Pharmacy!A19</f>
        <v>38</v>
      </c>
      <c r="C24" t="str">
        <f>+Pharmacy!B19</f>
        <v>OLYMPIC MEDICAL CENTER</v>
      </c>
      <c r="D24" s="6">
        <f>ROUND(SUM(Pharmacy!M19:N19),0)</f>
        <v>58886</v>
      </c>
      <c r="E24" s="6">
        <f>ROUND(+Pharmacy!V19,0)</f>
        <v>13147</v>
      </c>
      <c r="F24" s="7">
        <f t="shared" si="0"/>
        <v>4.48</v>
      </c>
      <c r="G24" s="6">
        <f>ROUND(SUM(Pharmacy!M121:N121),0)</f>
        <v>59726</v>
      </c>
      <c r="H24" s="6">
        <f>ROUND(+Pharmacy!V121,0)</f>
        <v>13521</v>
      </c>
      <c r="I24" s="7">
        <f t="shared" si="1"/>
        <v>4.42</v>
      </c>
      <c r="J24" s="7"/>
      <c r="K24" s="8">
        <f t="shared" si="2"/>
        <v>-0.0134</v>
      </c>
    </row>
    <row r="25" spans="2:11" ht="12">
      <c r="B25">
        <f>+Pharmacy!A20</f>
        <v>39</v>
      </c>
      <c r="C25" t="str">
        <f>+Pharmacy!B20</f>
        <v>KENNEWICK GENERAL HOSPITAL</v>
      </c>
      <c r="D25" s="6">
        <f>ROUND(SUM(Pharmacy!M20:N20),0)</f>
        <v>197011</v>
      </c>
      <c r="E25" s="6">
        <f>ROUND(+Pharmacy!V20,0)</f>
        <v>11240</v>
      </c>
      <c r="F25" s="7">
        <f t="shared" si="0"/>
        <v>17.53</v>
      </c>
      <c r="G25" s="6">
        <f>ROUND(SUM(Pharmacy!M122:N122),0)</f>
        <v>239012</v>
      </c>
      <c r="H25" s="6">
        <f>ROUND(+Pharmacy!V122,0)</f>
        <v>11618</v>
      </c>
      <c r="I25" s="7">
        <f t="shared" si="1"/>
        <v>20.57</v>
      </c>
      <c r="J25" s="7"/>
      <c r="K25" s="8">
        <f t="shared" si="2"/>
        <v>0.1734</v>
      </c>
    </row>
    <row r="26" spans="2:11" ht="12">
      <c r="B26">
        <f>+Pharmacy!A21</f>
        <v>43</v>
      </c>
      <c r="C26" t="str">
        <f>+Pharmacy!B21</f>
        <v>WALLA WALLA GENERAL HOSPITAL</v>
      </c>
      <c r="D26" s="6">
        <f>ROUND(SUM(Pharmacy!M21:N21),0)</f>
        <v>20851</v>
      </c>
      <c r="E26" s="6">
        <f>ROUND(+Pharmacy!V21,0)</f>
        <v>3984</v>
      </c>
      <c r="F26" s="7">
        <f t="shared" si="0"/>
        <v>5.23</v>
      </c>
      <c r="G26" s="6">
        <f>ROUND(SUM(Pharmacy!M123:N123),0)</f>
        <v>21729</v>
      </c>
      <c r="H26" s="6">
        <f>ROUND(+Pharmacy!V123,0)</f>
        <v>4221</v>
      </c>
      <c r="I26" s="7">
        <f t="shared" si="1"/>
        <v>5.15</v>
      </c>
      <c r="J26" s="7"/>
      <c r="K26" s="8">
        <f t="shared" si="2"/>
        <v>-0.0153</v>
      </c>
    </row>
    <row r="27" spans="2:11" ht="12">
      <c r="B27">
        <f>+Pharmacy!A22</f>
        <v>45</v>
      </c>
      <c r="C27" t="str">
        <f>+Pharmacy!B22</f>
        <v>COLUMBIA BASIN HOSPITAL</v>
      </c>
      <c r="D27" s="6">
        <f>ROUND(SUM(Pharmacy!M22:N22),0)</f>
        <v>448</v>
      </c>
      <c r="E27" s="6">
        <f>ROUND(+Pharmacy!V22,0)</f>
        <v>1214</v>
      </c>
      <c r="F27" s="7">
        <f t="shared" si="0"/>
        <v>0.37</v>
      </c>
      <c r="G27" s="6">
        <f>ROUND(SUM(Pharmacy!M124:N124),0)</f>
        <v>467</v>
      </c>
      <c r="H27" s="6">
        <f>ROUND(+Pharmacy!V124,0)</f>
        <v>1212</v>
      </c>
      <c r="I27" s="7">
        <f t="shared" si="1"/>
        <v>0.39</v>
      </c>
      <c r="J27" s="7"/>
      <c r="K27" s="8">
        <f t="shared" si="2"/>
        <v>0.0541</v>
      </c>
    </row>
    <row r="28" spans="2:11" ht="12">
      <c r="B28">
        <f>+Pharmacy!A23</f>
        <v>46</v>
      </c>
      <c r="C28" t="str">
        <f>+Pharmacy!B23</f>
        <v>PROSSER MEMORIAL HOSPITAL</v>
      </c>
      <c r="D28" s="6">
        <f>ROUND(SUM(Pharmacy!M23:N23),0)</f>
        <v>10121</v>
      </c>
      <c r="E28" s="6">
        <f>ROUND(+Pharmacy!V23,0)</f>
        <v>2419</v>
      </c>
      <c r="F28" s="7">
        <f t="shared" si="0"/>
        <v>4.18</v>
      </c>
      <c r="G28" s="6">
        <f>ROUND(SUM(Pharmacy!M125:N125),0)</f>
        <v>9349</v>
      </c>
      <c r="H28" s="6">
        <f>ROUND(+Pharmacy!V125,0)</f>
        <v>1940</v>
      </c>
      <c r="I28" s="7">
        <f t="shared" si="1"/>
        <v>4.82</v>
      </c>
      <c r="J28" s="7"/>
      <c r="K28" s="8">
        <f t="shared" si="2"/>
        <v>0.1531</v>
      </c>
    </row>
    <row r="29" spans="2:11" ht="12">
      <c r="B29">
        <f>+Pharmacy!A24</f>
        <v>50</v>
      </c>
      <c r="C29" t="str">
        <f>+Pharmacy!B24</f>
        <v>PROVIDENCE SAINT MARY MEDICAL CENTER</v>
      </c>
      <c r="D29" s="6">
        <f>ROUND(SUM(Pharmacy!M24:N24),0)</f>
        <v>56882</v>
      </c>
      <c r="E29" s="6">
        <f>ROUND(+Pharmacy!V24,0)</f>
        <v>13790</v>
      </c>
      <c r="F29" s="7">
        <f t="shared" si="0"/>
        <v>4.12</v>
      </c>
      <c r="G29" s="6">
        <f>ROUND(SUM(Pharmacy!M126:N126),0)</f>
        <v>68897</v>
      </c>
      <c r="H29" s="6">
        <f>ROUND(+Pharmacy!V126,0)</f>
        <v>13198</v>
      </c>
      <c r="I29" s="7">
        <f t="shared" si="1"/>
        <v>5.22</v>
      </c>
      <c r="J29" s="7"/>
      <c r="K29" s="8">
        <f t="shared" si="2"/>
        <v>0.267</v>
      </c>
    </row>
    <row r="30" spans="2:11" ht="12">
      <c r="B30">
        <f>+Pharmacy!A25</f>
        <v>54</v>
      </c>
      <c r="C30" t="str">
        <f>+Pharmacy!B25</f>
        <v>FORKS COMMUNITY HOSPITAL</v>
      </c>
      <c r="D30" s="6">
        <f>ROUND(SUM(Pharmacy!M25:N25),0)</f>
        <v>9515</v>
      </c>
      <c r="E30" s="6">
        <f>ROUND(+Pharmacy!V25,0)</f>
        <v>2002</v>
      </c>
      <c r="F30" s="7">
        <f t="shared" si="0"/>
        <v>4.75</v>
      </c>
      <c r="G30" s="6">
        <f>ROUND(SUM(Pharmacy!M127:N127),0)</f>
        <v>38246</v>
      </c>
      <c r="H30" s="6">
        <f>ROUND(+Pharmacy!V127,0)</f>
        <v>1817</v>
      </c>
      <c r="I30" s="7">
        <f t="shared" si="1"/>
        <v>21.05</v>
      </c>
      <c r="J30" s="7"/>
      <c r="K30" s="8">
        <f t="shared" si="2"/>
        <v>3.4316</v>
      </c>
    </row>
    <row r="31" spans="2:11" ht="12">
      <c r="B31">
        <f>+Pharmacy!A26</f>
        <v>56</v>
      </c>
      <c r="C31" t="str">
        <f>+Pharmacy!B26</f>
        <v>WILLAPA HARBOR HOSPITAL</v>
      </c>
      <c r="D31" s="6">
        <f>ROUND(SUM(Pharmacy!M26:N26),0)</f>
        <v>2988</v>
      </c>
      <c r="E31" s="6">
        <f>ROUND(+Pharmacy!V26,0)</f>
        <v>1630</v>
      </c>
      <c r="F31" s="7">
        <f t="shared" si="0"/>
        <v>1.83</v>
      </c>
      <c r="G31" s="6">
        <f>ROUND(SUM(Pharmacy!M128:N128),0)</f>
        <v>3015</v>
      </c>
      <c r="H31" s="6">
        <f>ROUND(+Pharmacy!V128,0)</f>
        <v>1521</v>
      </c>
      <c r="I31" s="7">
        <f t="shared" si="1"/>
        <v>1.98</v>
      </c>
      <c r="J31" s="7"/>
      <c r="K31" s="8">
        <f t="shared" si="2"/>
        <v>0.082</v>
      </c>
    </row>
    <row r="32" spans="2:11" ht="12">
      <c r="B32">
        <f>+Pharmacy!A27</f>
        <v>58</v>
      </c>
      <c r="C32" t="str">
        <f>+Pharmacy!B27</f>
        <v>YAKIMA VALLEY MEMORIAL HOSPITAL</v>
      </c>
      <c r="D32" s="6">
        <f>ROUND(SUM(Pharmacy!M27:N27),0)</f>
        <v>474347</v>
      </c>
      <c r="E32" s="6">
        <f>ROUND(+Pharmacy!V27,0)</f>
        <v>31658</v>
      </c>
      <c r="F32" s="7">
        <f t="shared" si="0"/>
        <v>14.98</v>
      </c>
      <c r="G32" s="6">
        <f>ROUND(SUM(Pharmacy!M129:N129),0)</f>
        <v>302028</v>
      </c>
      <c r="H32" s="6">
        <f>ROUND(+Pharmacy!V129,0)</f>
        <v>33827</v>
      </c>
      <c r="I32" s="7">
        <f t="shared" si="1"/>
        <v>8.93</v>
      </c>
      <c r="J32" s="7"/>
      <c r="K32" s="8">
        <f t="shared" si="2"/>
        <v>-0.4039</v>
      </c>
    </row>
    <row r="33" spans="2:11" ht="12">
      <c r="B33">
        <f>+Pharmacy!A28</f>
        <v>63</v>
      </c>
      <c r="C33" t="str">
        <f>+Pharmacy!B28</f>
        <v>GRAYS HARBOR COMMUNITY HOSPITAL</v>
      </c>
      <c r="D33" s="6">
        <f>ROUND(SUM(Pharmacy!M28:N28),0)</f>
        <v>32675</v>
      </c>
      <c r="E33" s="6">
        <f>ROUND(+Pharmacy!V28,0)</f>
        <v>11731</v>
      </c>
      <c r="F33" s="7">
        <f t="shared" si="0"/>
        <v>2.79</v>
      </c>
      <c r="G33" s="6">
        <f>ROUND(SUM(Pharmacy!M130:N130),0)</f>
        <v>93320</v>
      </c>
      <c r="H33" s="6">
        <f>ROUND(+Pharmacy!V130,0)</f>
        <v>12132</v>
      </c>
      <c r="I33" s="7">
        <f t="shared" si="1"/>
        <v>7.69</v>
      </c>
      <c r="J33" s="7"/>
      <c r="K33" s="8">
        <f t="shared" si="2"/>
        <v>1.7563</v>
      </c>
    </row>
    <row r="34" spans="2:11" ht="12">
      <c r="B34">
        <f>+Pharmacy!A29</f>
        <v>78</v>
      </c>
      <c r="C34" t="str">
        <f>+Pharmacy!B29</f>
        <v>SAMARITAN HOSPITAL</v>
      </c>
      <c r="D34" s="6">
        <f>ROUND(SUM(Pharmacy!M29:N29),0)</f>
        <v>41413</v>
      </c>
      <c r="E34" s="6">
        <f>ROUND(+Pharmacy!V29,0)</f>
        <v>6208</v>
      </c>
      <c r="F34" s="7">
        <f t="shared" si="0"/>
        <v>6.67</v>
      </c>
      <c r="G34" s="6">
        <f>ROUND(SUM(Pharmacy!M131:N131),0)</f>
        <v>45608</v>
      </c>
      <c r="H34" s="6">
        <f>ROUND(+Pharmacy!V131,0)</f>
        <v>6490</v>
      </c>
      <c r="I34" s="7">
        <f t="shared" si="1"/>
        <v>7.03</v>
      </c>
      <c r="J34" s="7"/>
      <c r="K34" s="8">
        <f t="shared" si="2"/>
        <v>0.054</v>
      </c>
    </row>
    <row r="35" spans="2:11" ht="12">
      <c r="B35">
        <f>+Pharmacy!A30</f>
        <v>79</v>
      </c>
      <c r="C35" t="str">
        <f>+Pharmacy!B30</f>
        <v>OCEAN BEACH HOSPITAL</v>
      </c>
      <c r="D35" s="6">
        <f>ROUND(SUM(Pharmacy!M30:N30),0)</f>
        <v>37599</v>
      </c>
      <c r="E35" s="6">
        <f>ROUND(+Pharmacy!V30,0)</f>
        <v>1836</v>
      </c>
      <c r="F35" s="7">
        <f t="shared" si="0"/>
        <v>20.48</v>
      </c>
      <c r="G35" s="6">
        <f>ROUND(SUM(Pharmacy!M132:N132),0)</f>
        <v>28183</v>
      </c>
      <c r="H35" s="6">
        <f>ROUND(+Pharmacy!V132,0)</f>
        <v>1549</v>
      </c>
      <c r="I35" s="7">
        <f t="shared" si="1"/>
        <v>18.19</v>
      </c>
      <c r="J35" s="7"/>
      <c r="K35" s="8">
        <f t="shared" si="2"/>
        <v>-0.1118</v>
      </c>
    </row>
    <row r="36" spans="2:11" ht="12">
      <c r="B36">
        <f>+Pharmacy!A31</f>
        <v>80</v>
      </c>
      <c r="C36" t="str">
        <f>+Pharmacy!B31</f>
        <v>ODESSA MEMORIAL HOSPITAL</v>
      </c>
      <c r="D36" s="6">
        <f>ROUND(SUM(Pharmacy!M31:N31),0)</f>
        <v>10071</v>
      </c>
      <c r="E36" s="6">
        <f>ROUND(+Pharmacy!V31,0)</f>
        <v>252</v>
      </c>
      <c r="F36" s="7">
        <f t="shared" si="0"/>
        <v>39.96</v>
      </c>
      <c r="G36" s="6">
        <f>ROUND(SUM(Pharmacy!M133:N133),0)</f>
        <v>25141</v>
      </c>
      <c r="H36" s="6">
        <f>ROUND(+Pharmacy!V133,0)</f>
        <v>237</v>
      </c>
      <c r="I36" s="7">
        <f t="shared" si="1"/>
        <v>106.08</v>
      </c>
      <c r="J36" s="7"/>
      <c r="K36" s="8">
        <f t="shared" si="2"/>
        <v>1.6547</v>
      </c>
    </row>
    <row r="37" spans="2:11" ht="12">
      <c r="B37">
        <f>+Pharmacy!A32</f>
        <v>81</v>
      </c>
      <c r="C37" t="str">
        <f>+Pharmacy!B32</f>
        <v>GOOD SAMARITAN HOSPITAL</v>
      </c>
      <c r="D37" s="6">
        <f>ROUND(SUM(Pharmacy!M32:N32),0)</f>
        <v>103435</v>
      </c>
      <c r="E37" s="6">
        <f>ROUND(+Pharmacy!V32,0)</f>
        <v>22063</v>
      </c>
      <c r="F37" s="7">
        <f t="shared" si="0"/>
        <v>4.69</v>
      </c>
      <c r="G37" s="6">
        <f>ROUND(SUM(Pharmacy!M134:N134),0)</f>
        <v>459350</v>
      </c>
      <c r="H37" s="6">
        <f>ROUND(+Pharmacy!V134,0)</f>
        <v>21554</v>
      </c>
      <c r="I37" s="7">
        <f t="shared" si="1"/>
        <v>21.31</v>
      </c>
      <c r="J37" s="7"/>
      <c r="K37" s="8">
        <f t="shared" si="2"/>
        <v>3.5437</v>
      </c>
    </row>
    <row r="38" spans="2:11" ht="12">
      <c r="B38">
        <f>+Pharmacy!A33</f>
        <v>82</v>
      </c>
      <c r="C38" t="str">
        <f>+Pharmacy!B33</f>
        <v>GARFIELD COUNTY MEMORIAL HOSPITAL</v>
      </c>
      <c r="D38" s="6">
        <f>ROUND(SUM(Pharmacy!M33:N33),0)</f>
        <v>268</v>
      </c>
      <c r="E38" s="6">
        <f>ROUND(+Pharmacy!V33,0)</f>
        <v>224</v>
      </c>
      <c r="F38" s="7">
        <f t="shared" si="0"/>
        <v>1.2</v>
      </c>
      <c r="G38" s="6">
        <f>ROUND(SUM(Pharmacy!M135:N135),0)</f>
        <v>230</v>
      </c>
      <c r="H38" s="6">
        <f>ROUND(+Pharmacy!V135,0)</f>
        <v>509</v>
      </c>
      <c r="I38" s="7">
        <f t="shared" si="1"/>
        <v>0.45</v>
      </c>
      <c r="J38" s="7"/>
      <c r="K38" s="8">
        <f t="shared" si="2"/>
        <v>-0.625</v>
      </c>
    </row>
    <row r="39" spans="2:11" ht="12">
      <c r="B39">
        <f>+Pharmacy!A34</f>
        <v>84</v>
      </c>
      <c r="C39" t="str">
        <f>+Pharmacy!B34</f>
        <v>PROVIDENCE REGIONAL MEDICAL CENTER EVERETT</v>
      </c>
      <c r="D39" s="6">
        <f>ROUND(SUM(Pharmacy!M34:N34),0)</f>
        <v>1061837</v>
      </c>
      <c r="E39" s="6">
        <f>ROUND(+Pharmacy!V34,0)</f>
        <v>47661</v>
      </c>
      <c r="F39" s="7">
        <f t="shared" si="0"/>
        <v>22.28</v>
      </c>
      <c r="G39" s="6">
        <f>ROUND(SUM(Pharmacy!M136:N136),0)</f>
        <v>745747</v>
      </c>
      <c r="H39" s="6">
        <f>ROUND(+Pharmacy!V136,0)</f>
        <v>52314</v>
      </c>
      <c r="I39" s="7">
        <f t="shared" si="1"/>
        <v>14.26</v>
      </c>
      <c r="J39" s="7"/>
      <c r="K39" s="8">
        <f t="shared" si="2"/>
        <v>-0.36</v>
      </c>
    </row>
    <row r="40" spans="2:11" ht="12">
      <c r="B40">
        <f>+Pharmacy!A35</f>
        <v>85</v>
      </c>
      <c r="C40" t="str">
        <f>+Pharmacy!B35</f>
        <v>JEFFERSON HEALTHCARE HOSPITAL</v>
      </c>
      <c r="D40" s="6">
        <f>ROUND(SUM(Pharmacy!M35:N35),0)</f>
        <v>90409</v>
      </c>
      <c r="E40" s="6">
        <f>ROUND(+Pharmacy!V35,0)</f>
        <v>4378</v>
      </c>
      <c r="F40" s="7">
        <f t="shared" si="0"/>
        <v>20.65</v>
      </c>
      <c r="G40" s="6">
        <f>ROUND(SUM(Pharmacy!M137:N137),0)</f>
        <v>170050</v>
      </c>
      <c r="H40" s="6">
        <f>ROUND(+Pharmacy!V137,0)</f>
        <v>4690</v>
      </c>
      <c r="I40" s="7">
        <f t="shared" si="1"/>
        <v>36.26</v>
      </c>
      <c r="J40" s="7"/>
      <c r="K40" s="8">
        <f t="shared" si="2"/>
        <v>0.7559</v>
      </c>
    </row>
    <row r="41" spans="2:11" ht="12">
      <c r="B41">
        <f>+Pharmacy!A36</f>
        <v>96</v>
      </c>
      <c r="C41" t="str">
        <f>+Pharmacy!B36</f>
        <v>SKYLINE HOSPITAL</v>
      </c>
      <c r="D41" s="6">
        <f>ROUND(SUM(Pharmacy!M36:N36),0)</f>
        <v>1883</v>
      </c>
      <c r="E41" s="6">
        <f>ROUND(+Pharmacy!V36,0)</f>
        <v>1264</v>
      </c>
      <c r="F41" s="7">
        <f t="shared" si="0"/>
        <v>1.49</v>
      </c>
      <c r="G41" s="6">
        <f>ROUND(SUM(Pharmacy!M138:N138),0)</f>
        <v>3424</v>
      </c>
      <c r="H41" s="6">
        <f>ROUND(+Pharmacy!V138,0)</f>
        <v>1369</v>
      </c>
      <c r="I41" s="7">
        <f t="shared" si="1"/>
        <v>2.5</v>
      </c>
      <c r="J41" s="7"/>
      <c r="K41" s="8">
        <f t="shared" si="2"/>
        <v>0.6779</v>
      </c>
    </row>
    <row r="42" spans="2:11" ht="12">
      <c r="B42">
        <f>+Pharmacy!A37</f>
        <v>102</v>
      </c>
      <c r="C42" t="str">
        <f>+Pharmacy!B37</f>
        <v>YAKIMA REGIONAL MEDICAL AND CARDIAC CENTER</v>
      </c>
      <c r="D42" s="6">
        <f>ROUND(SUM(Pharmacy!M37:N37),0)</f>
        <v>32489</v>
      </c>
      <c r="E42" s="6">
        <f>ROUND(+Pharmacy!V37,0)</f>
        <v>13168</v>
      </c>
      <c r="F42" s="7">
        <f t="shared" si="0"/>
        <v>2.47</v>
      </c>
      <c r="G42" s="6">
        <f>ROUND(SUM(Pharmacy!M139:N139),0)</f>
        <v>37908</v>
      </c>
      <c r="H42" s="6">
        <f>ROUND(+Pharmacy!V139,0)</f>
        <v>12871</v>
      </c>
      <c r="I42" s="7">
        <f t="shared" si="1"/>
        <v>2.95</v>
      </c>
      <c r="J42" s="7"/>
      <c r="K42" s="8">
        <f t="shared" si="2"/>
        <v>0.1943</v>
      </c>
    </row>
    <row r="43" spans="2:11" ht="12">
      <c r="B43">
        <f>+Pharmacy!A38</f>
        <v>104</v>
      </c>
      <c r="C43" t="str">
        <f>+Pharmacy!B38</f>
        <v>VALLEY GENERAL HOSPITAL</v>
      </c>
      <c r="D43" s="6">
        <f>ROUND(SUM(Pharmacy!M38:N38),0)</f>
        <v>154376</v>
      </c>
      <c r="E43" s="6">
        <f>ROUND(+Pharmacy!V38,0)</f>
        <v>5790</v>
      </c>
      <c r="F43" s="7">
        <f t="shared" si="0"/>
        <v>26.66</v>
      </c>
      <c r="G43" s="6">
        <f>ROUND(SUM(Pharmacy!M140:N140),0)</f>
        <v>197359</v>
      </c>
      <c r="H43" s="6">
        <f>ROUND(+Pharmacy!V140,0)</f>
        <v>5972</v>
      </c>
      <c r="I43" s="7">
        <f t="shared" si="1"/>
        <v>33.05</v>
      </c>
      <c r="J43" s="7"/>
      <c r="K43" s="8">
        <f t="shared" si="2"/>
        <v>0.2397</v>
      </c>
    </row>
    <row r="44" spans="2:11" ht="12">
      <c r="B44">
        <f>+Pharmacy!A39</f>
        <v>106</v>
      </c>
      <c r="C44" t="str">
        <f>+Pharmacy!B39</f>
        <v>CASCADE VALLEY HOSPITAL</v>
      </c>
      <c r="D44" s="6">
        <f>ROUND(SUM(Pharmacy!M39:N39),0)</f>
        <v>9569</v>
      </c>
      <c r="E44" s="6">
        <f>ROUND(+Pharmacy!V39,0)</f>
        <v>4926</v>
      </c>
      <c r="F44" s="7">
        <f t="shared" si="0"/>
        <v>1.94</v>
      </c>
      <c r="G44" s="6">
        <f>ROUND(SUM(Pharmacy!M141:N141),0)</f>
        <v>10717</v>
      </c>
      <c r="H44" s="6">
        <f>ROUND(+Pharmacy!V141,0)</f>
        <v>4607</v>
      </c>
      <c r="I44" s="7">
        <f t="shared" si="1"/>
        <v>2.33</v>
      </c>
      <c r="J44" s="7"/>
      <c r="K44" s="8">
        <f t="shared" si="2"/>
        <v>0.201</v>
      </c>
    </row>
    <row r="45" spans="2:11" ht="12">
      <c r="B45">
        <f>+Pharmacy!A40</f>
        <v>107</v>
      </c>
      <c r="C45" t="str">
        <f>+Pharmacy!B40</f>
        <v>NORTH VALLEY HOSPITAL</v>
      </c>
      <c r="D45" s="6">
        <f>ROUND(SUM(Pharmacy!M40:N40),0)</f>
        <v>3549</v>
      </c>
      <c r="E45" s="6">
        <f>ROUND(+Pharmacy!V40,0)</f>
        <v>2275</v>
      </c>
      <c r="F45" s="7">
        <f t="shared" si="0"/>
        <v>1.56</v>
      </c>
      <c r="G45" s="6">
        <f>ROUND(SUM(Pharmacy!M142:N142),0)</f>
        <v>1500</v>
      </c>
      <c r="H45" s="6">
        <f>ROUND(+Pharmacy!V142,0)</f>
        <v>2016</v>
      </c>
      <c r="I45" s="7">
        <f t="shared" si="1"/>
        <v>0.74</v>
      </c>
      <c r="J45" s="7"/>
      <c r="K45" s="8">
        <f t="shared" si="2"/>
        <v>-0.5256</v>
      </c>
    </row>
    <row r="46" spans="2:11" ht="12">
      <c r="B46">
        <f>+Pharmacy!A41</f>
        <v>108</v>
      </c>
      <c r="C46" t="str">
        <f>+Pharmacy!B41</f>
        <v>TRI-STATE MEMORIAL HOSPITAL</v>
      </c>
      <c r="D46" s="6">
        <f>ROUND(SUM(Pharmacy!M41:N41),0)</f>
        <v>45700</v>
      </c>
      <c r="E46" s="6">
        <f>ROUND(+Pharmacy!V41,0)</f>
        <v>5384</v>
      </c>
      <c r="F46" s="7">
        <f t="shared" si="0"/>
        <v>8.49</v>
      </c>
      <c r="G46" s="6">
        <f>ROUND(SUM(Pharmacy!M143:N143),0)</f>
        <v>0</v>
      </c>
      <c r="H46" s="6">
        <f>ROUND(+Pharmacy!V143,0)</f>
        <v>0</v>
      </c>
      <c r="I46" s="7">
        <f t="shared" si="1"/>
      </c>
      <c r="J46" s="7"/>
      <c r="K46" s="8">
        <f t="shared" si="2"/>
      </c>
    </row>
    <row r="47" spans="2:11" ht="12">
      <c r="B47">
        <f>+Pharmacy!A42</f>
        <v>111</v>
      </c>
      <c r="C47" t="str">
        <f>+Pharmacy!B42</f>
        <v>EAST ADAMS RURAL HOSPITAL</v>
      </c>
      <c r="D47" s="6">
        <f>ROUND(SUM(Pharmacy!M42:N42),0)</f>
        <v>345</v>
      </c>
      <c r="E47" s="6">
        <f>ROUND(+Pharmacy!V42,0)</f>
        <v>521</v>
      </c>
      <c r="F47" s="7">
        <f t="shared" si="0"/>
        <v>0.66</v>
      </c>
      <c r="G47" s="6">
        <f>ROUND(SUM(Pharmacy!M144:N144),0)</f>
        <v>2078</v>
      </c>
      <c r="H47" s="6">
        <f>ROUND(+Pharmacy!V144,0)</f>
        <v>588</v>
      </c>
      <c r="I47" s="7">
        <f t="shared" si="1"/>
        <v>3.53</v>
      </c>
      <c r="J47" s="7"/>
      <c r="K47" s="8">
        <f t="shared" si="2"/>
        <v>4.3485</v>
      </c>
    </row>
    <row r="48" spans="2:11" ht="12">
      <c r="B48">
        <f>+Pharmacy!A43</f>
        <v>125</v>
      </c>
      <c r="C48" t="str">
        <f>+Pharmacy!B43</f>
        <v>OTHELLO COMMUNITY HOSPITAL</v>
      </c>
      <c r="D48" s="6">
        <f>ROUND(SUM(Pharmacy!M43:N43),0)</f>
        <v>5205</v>
      </c>
      <c r="E48" s="6">
        <f>ROUND(+Pharmacy!V43,0)</f>
        <v>1899</v>
      </c>
      <c r="F48" s="7">
        <f t="shared" si="0"/>
        <v>2.74</v>
      </c>
      <c r="G48" s="6">
        <f>ROUND(SUM(Pharmacy!M145:N145),0)</f>
        <v>5162</v>
      </c>
      <c r="H48" s="6">
        <f>ROUND(+Pharmacy!V145,0)</f>
        <v>1895</v>
      </c>
      <c r="I48" s="7">
        <f t="shared" si="1"/>
        <v>2.72</v>
      </c>
      <c r="J48" s="7"/>
      <c r="K48" s="8">
        <f t="shared" si="2"/>
        <v>-0.0073</v>
      </c>
    </row>
    <row r="49" spans="2:11" ht="12">
      <c r="B49">
        <f>+Pharmacy!A44</f>
        <v>126</v>
      </c>
      <c r="C49" t="str">
        <f>+Pharmacy!B44</f>
        <v>HIGHLINE MEDICAL CENTER</v>
      </c>
      <c r="D49" s="6">
        <f>ROUND(SUM(Pharmacy!M44:N44),0)</f>
        <v>351566</v>
      </c>
      <c r="E49" s="6">
        <f>ROUND(+Pharmacy!V44,0)</f>
        <v>20908</v>
      </c>
      <c r="F49" s="7">
        <f t="shared" si="0"/>
        <v>16.81</v>
      </c>
      <c r="G49" s="6">
        <f>ROUND(SUM(Pharmacy!M146:N146),0)</f>
        <v>185462</v>
      </c>
      <c r="H49" s="6">
        <f>ROUND(+Pharmacy!V146,0)</f>
        <v>21534</v>
      </c>
      <c r="I49" s="7">
        <f t="shared" si="1"/>
        <v>8.61</v>
      </c>
      <c r="J49" s="7"/>
      <c r="K49" s="8">
        <f t="shared" si="2"/>
        <v>-0.4878</v>
      </c>
    </row>
    <row r="50" spans="2:11" ht="12">
      <c r="B50">
        <f>+Pharmacy!A45</f>
        <v>128</v>
      </c>
      <c r="C50" t="str">
        <f>+Pharmacy!B45</f>
        <v>UNIVERSITY OF WASHINGTON MEDICAL CENTER</v>
      </c>
      <c r="D50" s="6">
        <f>ROUND(SUM(Pharmacy!M45:N45),0)</f>
        <v>827234</v>
      </c>
      <c r="E50" s="6">
        <f>ROUND(+Pharmacy!V45,0)</f>
        <v>48016</v>
      </c>
      <c r="F50" s="7">
        <f t="shared" si="0"/>
        <v>17.23</v>
      </c>
      <c r="G50" s="6">
        <f>ROUND(SUM(Pharmacy!M147:N147),0)</f>
        <v>1193648</v>
      </c>
      <c r="H50" s="6">
        <f>ROUND(+Pharmacy!V147,0)</f>
        <v>48950</v>
      </c>
      <c r="I50" s="7">
        <f t="shared" si="1"/>
        <v>24.39</v>
      </c>
      <c r="J50" s="7"/>
      <c r="K50" s="8">
        <f t="shared" si="2"/>
        <v>0.4156</v>
      </c>
    </row>
    <row r="51" spans="2:11" ht="12">
      <c r="B51">
        <f>+Pharmacy!A46</f>
        <v>129</v>
      </c>
      <c r="C51" t="str">
        <f>+Pharmacy!B46</f>
        <v>QUINCY VALLEY MEDICAL CENTER</v>
      </c>
      <c r="D51" s="6">
        <f>ROUND(SUM(Pharmacy!M46:N46),0)</f>
        <v>26140</v>
      </c>
      <c r="E51" s="6">
        <f>ROUND(+Pharmacy!V46,0)</f>
        <v>501</v>
      </c>
      <c r="F51" s="7">
        <f t="shared" si="0"/>
        <v>52.18</v>
      </c>
      <c r="G51" s="6">
        <f>ROUND(SUM(Pharmacy!M148:N148),0)</f>
        <v>31193</v>
      </c>
      <c r="H51" s="6">
        <f>ROUND(+Pharmacy!V148,0)</f>
        <v>591</v>
      </c>
      <c r="I51" s="7">
        <f t="shared" si="1"/>
        <v>52.78</v>
      </c>
      <c r="J51" s="7"/>
      <c r="K51" s="8">
        <f t="shared" si="2"/>
        <v>0.0115</v>
      </c>
    </row>
    <row r="52" spans="2:11" ht="12">
      <c r="B52">
        <f>+Pharmacy!A47</f>
        <v>130</v>
      </c>
      <c r="C52" t="str">
        <f>+Pharmacy!B47</f>
        <v>NORTHWEST HOSPITAL &amp; MEDICAL CENTER</v>
      </c>
      <c r="D52" s="6">
        <f>ROUND(SUM(Pharmacy!M47:N47),0)</f>
        <v>656399</v>
      </c>
      <c r="E52" s="6">
        <f>ROUND(+Pharmacy!V47,0)</f>
        <v>23626</v>
      </c>
      <c r="F52" s="7">
        <f t="shared" si="0"/>
        <v>27.78</v>
      </c>
      <c r="G52" s="6">
        <f>ROUND(SUM(Pharmacy!M149:N149),0)</f>
        <v>692039</v>
      </c>
      <c r="H52" s="6">
        <f>ROUND(+Pharmacy!V149,0)</f>
        <v>24107</v>
      </c>
      <c r="I52" s="7">
        <f t="shared" si="1"/>
        <v>28.71</v>
      </c>
      <c r="J52" s="7"/>
      <c r="K52" s="8">
        <f t="shared" si="2"/>
        <v>0.0335</v>
      </c>
    </row>
    <row r="53" spans="2:11" ht="12">
      <c r="B53">
        <f>+Pharmacy!A48</f>
        <v>131</v>
      </c>
      <c r="C53" t="str">
        <f>+Pharmacy!B48</f>
        <v>OVERLAKE HOSPITAL MEDICAL CENTER</v>
      </c>
      <c r="D53" s="6">
        <f>ROUND(SUM(Pharmacy!M48:N48),0)</f>
        <v>581797</v>
      </c>
      <c r="E53" s="6">
        <f>ROUND(+Pharmacy!V48,0)</f>
        <v>36964</v>
      </c>
      <c r="F53" s="7">
        <f t="shared" si="0"/>
        <v>15.74</v>
      </c>
      <c r="G53" s="6">
        <f>ROUND(SUM(Pharmacy!M150:N150),0)</f>
        <v>648082</v>
      </c>
      <c r="H53" s="6">
        <f>ROUND(+Pharmacy!V150,0)</f>
        <v>40193</v>
      </c>
      <c r="I53" s="7">
        <f t="shared" si="1"/>
        <v>16.12</v>
      </c>
      <c r="J53" s="7"/>
      <c r="K53" s="8">
        <f t="shared" si="2"/>
        <v>0.0241</v>
      </c>
    </row>
    <row r="54" spans="2:11" ht="12">
      <c r="B54">
        <f>+Pharmacy!A49</f>
        <v>132</v>
      </c>
      <c r="C54" t="str">
        <f>+Pharmacy!B49</f>
        <v>SAINT CLARE HOSPITAL</v>
      </c>
      <c r="D54" s="6">
        <f>ROUND(SUM(Pharmacy!M49:N49),0)</f>
        <v>236868</v>
      </c>
      <c r="E54" s="6">
        <f>ROUND(+Pharmacy!V49,0)</f>
        <v>11965</v>
      </c>
      <c r="F54" s="7">
        <f t="shared" si="0"/>
        <v>19.8</v>
      </c>
      <c r="G54" s="6">
        <f>ROUND(SUM(Pharmacy!M151:N151),0)</f>
        <v>447078</v>
      </c>
      <c r="H54" s="6">
        <f>ROUND(+Pharmacy!V151,0)</f>
        <v>12684</v>
      </c>
      <c r="I54" s="7">
        <f t="shared" si="1"/>
        <v>35.25</v>
      </c>
      <c r="J54" s="7"/>
      <c r="K54" s="8">
        <f t="shared" si="2"/>
        <v>0.7803</v>
      </c>
    </row>
    <row r="55" spans="2:11" ht="12">
      <c r="B55">
        <f>+Pharmacy!A50</f>
        <v>134</v>
      </c>
      <c r="C55" t="str">
        <f>+Pharmacy!B50</f>
        <v>ISLAND HOSPITAL</v>
      </c>
      <c r="D55" s="6">
        <f>ROUND(SUM(Pharmacy!M50:N50),0)</f>
        <v>28317</v>
      </c>
      <c r="E55" s="6">
        <f>ROUND(+Pharmacy!V50,0)</f>
        <v>7752</v>
      </c>
      <c r="F55" s="7">
        <f t="shared" si="0"/>
        <v>3.65</v>
      </c>
      <c r="G55" s="6">
        <f>ROUND(SUM(Pharmacy!M152:N152),0)</f>
        <v>25586</v>
      </c>
      <c r="H55" s="6">
        <f>ROUND(+Pharmacy!V152,0)</f>
        <v>8079</v>
      </c>
      <c r="I55" s="7">
        <f t="shared" si="1"/>
        <v>3.17</v>
      </c>
      <c r="J55" s="7"/>
      <c r="K55" s="8">
        <f t="shared" si="2"/>
        <v>-0.1315</v>
      </c>
    </row>
    <row r="56" spans="2:11" ht="12">
      <c r="B56">
        <f>+Pharmacy!A51</f>
        <v>137</v>
      </c>
      <c r="C56" t="str">
        <f>+Pharmacy!B51</f>
        <v>LINCOLN HOSPITAL</v>
      </c>
      <c r="D56" s="6">
        <f>ROUND(SUM(Pharmacy!M51:N51),0)</f>
        <v>32068</v>
      </c>
      <c r="E56" s="6">
        <f>ROUND(+Pharmacy!V51,0)</f>
        <v>289</v>
      </c>
      <c r="F56" s="7">
        <f t="shared" si="0"/>
        <v>110.96</v>
      </c>
      <c r="G56" s="6">
        <f>ROUND(SUM(Pharmacy!M153:N153),0)</f>
        <v>12938</v>
      </c>
      <c r="H56" s="6">
        <f>ROUND(+Pharmacy!V153,0)</f>
        <v>1252</v>
      </c>
      <c r="I56" s="7">
        <f t="shared" si="1"/>
        <v>10.33</v>
      </c>
      <c r="J56" s="7"/>
      <c r="K56" s="8">
        <f t="shared" si="2"/>
        <v>-0.9069</v>
      </c>
    </row>
    <row r="57" spans="2:11" ht="12">
      <c r="B57">
        <f>+Pharmacy!A52</f>
        <v>138</v>
      </c>
      <c r="C57" t="str">
        <f>+Pharmacy!B52</f>
        <v>SWEDISH EDMONDS</v>
      </c>
      <c r="D57" s="6">
        <f>ROUND(SUM(Pharmacy!M52:N52),0)</f>
        <v>123310</v>
      </c>
      <c r="E57" s="6">
        <f>ROUND(+Pharmacy!V52,0)</f>
        <v>15861</v>
      </c>
      <c r="F57" s="7">
        <f t="shared" si="0"/>
        <v>7.77</v>
      </c>
      <c r="G57" s="6">
        <f>ROUND(SUM(Pharmacy!M154:N154),0)</f>
        <v>94178</v>
      </c>
      <c r="H57" s="6">
        <f>ROUND(+Pharmacy!V154,0)</f>
        <v>15975</v>
      </c>
      <c r="I57" s="7">
        <f t="shared" si="1"/>
        <v>5.9</v>
      </c>
      <c r="J57" s="7"/>
      <c r="K57" s="8">
        <f t="shared" si="2"/>
        <v>-0.2407</v>
      </c>
    </row>
    <row r="58" spans="2:11" ht="12">
      <c r="B58">
        <f>+Pharmacy!A53</f>
        <v>139</v>
      </c>
      <c r="C58" t="str">
        <f>+Pharmacy!B53</f>
        <v>PROVIDENCE HOLY FAMILY HOSPITAL</v>
      </c>
      <c r="D58" s="6">
        <f>ROUND(SUM(Pharmacy!M53:N53),0)</f>
        <v>120321</v>
      </c>
      <c r="E58" s="6">
        <f>ROUND(+Pharmacy!V53,0)</f>
        <v>21255</v>
      </c>
      <c r="F58" s="7">
        <f t="shared" si="0"/>
        <v>5.66</v>
      </c>
      <c r="G58" s="6">
        <f>ROUND(SUM(Pharmacy!M155:N155),0)</f>
        <v>75848</v>
      </c>
      <c r="H58" s="6">
        <f>ROUND(+Pharmacy!V155,0)</f>
        <v>22355</v>
      </c>
      <c r="I58" s="7">
        <f t="shared" si="1"/>
        <v>3.39</v>
      </c>
      <c r="J58" s="7"/>
      <c r="K58" s="8">
        <f t="shared" si="2"/>
        <v>-0.4011</v>
      </c>
    </row>
    <row r="59" spans="2:11" ht="12">
      <c r="B59">
        <f>+Pharmacy!A54</f>
        <v>140</v>
      </c>
      <c r="C59" t="str">
        <f>+Pharmacy!B54</f>
        <v>KITTITAS VALLEY HOSPITAL</v>
      </c>
      <c r="D59" s="6">
        <f>ROUND(SUM(Pharmacy!M54:N54),0)</f>
        <v>166675</v>
      </c>
      <c r="E59" s="6">
        <f>ROUND(+Pharmacy!V54,0)</f>
        <v>4055</v>
      </c>
      <c r="F59" s="7">
        <f t="shared" si="0"/>
        <v>41.1</v>
      </c>
      <c r="G59" s="6">
        <f>ROUND(SUM(Pharmacy!M156:N156),0)</f>
        <v>175611</v>
      </c>
      <c r="H59" s="6">
        <f>ROUND(+Pharmacy!V156,0)</f>
        <v>4400</v>
      </c>
      <c r="I59" s="7">
        <f t="shared" si="1"/>
        <v>39.91</v>
      </c>
      <c r="J59" s="7"/>
      <c r="K59" s="8">
        <f t="shared" si="2"/>
        <v>-0.029</v>
      </c>
    </row>
    <row r="60" spans="2:11" ht="12">
      <c r="B60">
        <f>+Pharmacy!A55</f>
        <v>141</v>
      </c>
      <c r="C60" t="str">
        <f>+Pharmacy!B55</f>
        <v>DAYTON GENERAL HOSPITAL</v>
      </c>
      <c r="D60" s="6">
        <f>ROUND(SUM(Pharmacy!M55:N55),0)</f>
        <v>1594</v>
      </c>
      <c r="E60" s="6">
        <f>ROUND(+Pharmacy!V55,0)</f>
        <v>494</v>
      </c>
      <c r="F60" s="7">
        <f t="shared" si="0"/>
        <v>3.23</v>
      </c>
      <c r="G60" s="6">
        <f>ROUND(SUM(Pharmacy!M157:N157),0)</f>
        <v>0</v>
      </c>
      <c r="H60" s="6">
        <f>ROUND(+Pharmacy!V157,0)</f>
        <v>0</v>
      </c>
      <c r="I60" s="7">
        <f t="shared" si="1"/>
      </c>
      <c r="J60" s="7"/>
      <c r="K60" s="8">
        <f t="shared" si="2"/>
      </c>
    </row>
    <row r="61" spans="2:11" ht="12">
      <c r="B61">
        <f>+Pharmacy!A56</f>
        <v>142</v>
      </c>
      <c r="C61" t="str">
        <f>+Pharmacy!B56</f>
        <v>HARRISON MEDICAL CENTER</v>
      </c>
      <c r="D61" s="6">
        <f>ROUND(SUM(Pharmacy!M56:N56),0)</f>
        <v>261418</v>
      </c>
      <c r="E61" s="6">
        <f>ROUND(+Pharmacy!V56,0)</f>
        <v>28659</v>
      </c>
      <c r="F61" s="7">
        <f t="shared" si="0"/>
        <v>9.12</v>
      </c>
      <c r="G61" s="6">
        <f>ROUND(SUM(Pharmacy!M158:N158),0)</f>
        <v>237617</v>
      </c>
      <c r="H61" s="6">
        <f>ROUND(+Pharmacy!V158,0)</f>
        <v>28694</v>
      </c>
      <c r="I61" s="7">
        <f t="shared" si="1"/>
        <v>8.28</v>
      </c>
      <c r="J61" s="7"/>
      <c r="K61" s="8">
        <f t="shared" si="2"/>
        <v>-0.0921</v>
      </c>
    </row>
    <row r="62" spans="2:11" ht="12">
      <c r="B62">
        <f>+Pharmacy!A57</f>
        <v>145</v>
      </c>
      <c r="C62" t="str">
        <f>+Pharmacy!B57</f>
        <v>PEACEHEALTH SAINT JOSEPH HOSPITAL</v>
      </c>
      <c r="D62" s="6">
        <f>ROUND(SUM(Pharmacy!M57:N57),0)</f>
        <v>497918</v>
      </c>
      <c r="E62" s="6">
        <f>ROUND(+Pharmacy!V57,0)</f>
        <v>30005</v>
      </c>
      <c r="F62" s="7">
        <f t="shared" si="0"/>
        <v>16.59</v>
      </c>
      <c r="G62" s="6">
        <f>ROUND(SUM(Pharmacy!M159:N159),0)</f>
        <v>538937</v>
      </c>
      <c r="H62" s="6">
        <f>ROUND(+Pharmacy!V159,0)</f>
        <v>32043</v>
      </c>
      <c r="I62" s="7">
        <f t="shared" si="1"/>
        <v>16.82</v>
      </c>
      <c r="J62" s="7"/>
      <c r="K62" s="8">
        <f t="shared" si="2"/>
        <v>0.0139</v>
      </c>
    </row>
    <row r="63" spans="2:11" ht="12">
      <c r="B63">
        <f>+Pharmacy!A58</f>
        <v>147</v>
      </c>
      <c r="C63" t="str">
        <f>+Pharmacy!B58</f>
        <v>MID VALLEY HOSPITAL</v>
      </c>
      <c r="D63" s="6">
        <f>ROUND(SUM(Pharmacy!M58:N58),0)</f>
        <v>40974</v>
      </c>
      <c r="E63" s="6">
        <f>ROUND(+Pharmacy!V58,0)</f>
        <v>3063</v>
      </c>
      <c r="F63" s="7">
        <f t="shared" si="0"/>
        <v>13.38</v>
      </c>
      <c r="G63" s="6">
        <f>ROUND(SUM(Pharmacy!M160:N160),0)</f>
        <v>38631</v>
      </c>
      <c r="H63" s="6">
        <f>ROUND(+Pharmacy!V160,0)</f>
        <v>3023</v>
      </c>
      <c r="I63" s="7">
        <f t="shared" si="1"/>
        <v>12.78</v>
      </c>
      <c r="J63" s="7"/>
      <c r="K63" s="8">
        <f t="shared" si="2"/>
        <v>-0.0448</v>
      </c>
    </row>
    <row r="64" spans="2:11" ht="12">
      <c r="B64">
        <f>+Pharmacy!A59</f>
        <v>148</v>
      </c>
      <c r="C64" t="str">
        <f>+Pharmacy!B59</f>
        <v>KINDRED HOSPITAL - SEATTLE</v>
      </c>
      <c r="D64" s="6">
        <f>ROUND(SUM(Pharmacy!M59:N59),0)</f>
        <v>2999</v>
      </c>
      <c r="E64" s="6">
        <f>ROUND(+Pharmacy!V59,0)</f>
        <v>897</v>
      </c>
      <c r="F64" s="7">
        <f t="shared" si="0"/>
        <v>3.34</v>
      </c>
      <c r="G64" s="6">
        <f>ROUND(SUM(Pharmacy!M161:N161),0)</f>
        <v>3113</v>
      </c>
      <c r="H64" s="6">
        <f>ROUND(+Pharmacy!V161,0)</f>
        <v>937</v>
      </c>
      <c r="I64" s="7">
        <f t="shared" si="1"/>
        <v>3.32</v>
      </c>
      <c r="J64" s="7"/>
      <c r="K64" s="8">
        <f t="shared" si="2"/>
        <v>-0.006</v>
      </c>
    </row>
    <row r="65" spans="2:11" ht="12">
      <c r="B65">
        <f>+Pharmacy!A60</f>
        <v>150</v>
      </c>
      <c r="C65" t="str">
        <f>+Pharmacy!B60</f>
        <v>COULEE COMMUNITY HOSPITAL</v>
      </c>
      <c r="D65" s="6">
        <f>ROUND(SUM(Pharmacy!M60:N60),0)</f>
        <v>29986</v>
      </c>
      <c r="E65" s="6">
        <f>ROUND(+Pharmacy!V60,0)</f>
        <v>1330</v>
      </c>
      <c r="F65" s="7">
        <f t="shared" si="0"/>
        <v>22.55</v>
      </c>
      <c r="G65" s="6">
        <f>ROUND(SUM(Pharmacy!M162:N162),0)</f>
        <v>41253</v>
      </c>
      <c r="H65" s="6">
        <f>ROUND(+Pharmacy!V162,0)</f>
        <v>2219</v>
      </c>
      <c r="I65" s="7">
        <f t="shared" si="1"/>
        <v>18.59</v>
      </c>
      <c r="J65" s="7"/>
      <c r="K65" s="8">
        <f t="shared" si="2"/>
        <v>-0.1756</v>
      </c>
    </row>
    <row r="66" spans="2:11" ht="12">
      <c r="B66">
        <f>+Pharmacy!A61</f>
        <v>152</v>
      </c>
      <c r="C66" t="str">
        <f>+Pharmacy!B61</f>
        <v>MASON GENERAL HOSPITAL</v>
      </c>
      <c r="D66" s="6">
        <f>ROUND(SUM(Pharmacy!M61:N61),0)</f>
        <v>69759</v>
      </c>
      <c r="E66" s="6">
        <f>ROUND(+Pharmacy!V61,0)</f>
        <v>4449</v>
      </c>
      <c r="F66" s="7">
        <f t="shared" si="0"/>
        <v>15.68</v>
      </c>
      <c r="G66" s="6">
        <f>ROUND(SUM(Pharmacy!M163:N163),0)</f>
        <v>87773</v>
      </c>
      <c r="H66" s="6">
        <f>ROUND(+Pharmacy!V163,0)</f>
        <v>4267</v>
      </c>
      <c r="I66" s="7">
        <f t="shared" si="1"/>
        <v>20.57</v>
      </c>
      <c r="J66" s="7"/>
      <c r="K66" s="8">
        <f t="shared" si="2"/>
        <v>0.3119</v>
      </c>
    </row>
    <row r="67" spans="2:11" ht="12">
      <c r="B67">
        <f>+Pharmacy!A62</f>
        <v>153</v>
      </c>
      <c r="C67" t="str">
        <f>+Pharmacy!B62</f>
        <v>WHITMAN HOSPITAL AND MEDICAL CENTER</v>
      </c>
      <c r="D67" s="6">
        <f>ROUND(SUM(Pharmacy!M62:N62),0)</f>
        <v>17310</v>
      </c>
      <c r="E67" s="6">
        <f>ROUND(+Pharmacy!V62,0)</f>
        <v>1717</v>
      </c>
      <c r="F67" s="7">
        <f t="shared" si="0"/>
        <v>10.08</v>
      </c>
      <c r="G67" s="6">
        <f>ROUND(SUM(Pharmacy!M164:N164),0)</f>
        <v>43490</v>
      </c>
      <c r="H67" s="6">
        <f>ROUND(+Pharmacy!V164,0)</f>
        <v>1813</v>
      </c>
      <c r="I67" s="7">
        <f t="shared" si="1"/>
        <v>23.99</v>
      </c>
      <c r="J67" s="7"/>
      <c r="K67" s="8">
        <f t="shared" si="2"/>
        <v>1.38</v>
      </c>
    </row>
    <row r="68" spans="2:11" ht="12">
      <c r="B68">
        <f>+Pharmacy!A63</f>
        <v>155</v>
      </c>
      <c r="C68" t="str">
        <f>+Pharmacy!B63</f>
        <v>VALLEY MEDICAL CENTER</v>
      </c>
      <c r="D68" s="6">
        <f>ROUND(SUM(Pharmacy!M63:N63),0)</f>
        <v>603473</v>
      </c>
      <c r="E68" s="6">
        <f>ROUND(+Pharmacy!V63,0)</f>
        <v>34477</v>
      </c>
      <c r="F68" s="7">
        <f t="shared" si="0"/>
        <v>17.5</v>
      </c>
      <c r="G68" s="6">
        <f>ROUND(SUM(Pharmacy!M165:N165),0)</f>
        <v>508670</v>
      </c>
      <c r="H68" s="6">
        <f>ROUND(+Pharmacy!V165,0)</f>
        <v>34729</v>
      </c>
      <c r="I68" s="7">
        <f t="shared" si="1"/>
        <v>14.65</v>
      </c>
      <c r="J68" s="7"/>
      <c r="K68" s="8">
        <f t="shared" si="2"/>
        <v>-0.1629</v>
      </c>
    </row>
    <row r="69" spans="2:11" ht="12">
      <c r="B69">
        <f>+Pharmacy!A64</f>
        <v>156</v>
      </c>
      <c r="C69" t="str">
        <f>+Pharmacy!B64</f>
        <v>WHIDBEY GENERAL HOSPITAL</v>
      </c>
      <c r="D69" s="6">
        <f>ROUND(SUM(Pharmacy!M64:N64),0)</f>
        <v>33662</v>
      </c>
      <c r="E69" s="6">
        <f>ROUND(+Pharmacy!V64,0)</f>
        <v>7230</v>
      </c>
      <c r="F69" s="7">
        <f t="shared" si="0"/>
        <v>4.66</v>
      </c>
      <c r="G69" s="6">
        <f>ROUND(SUM(Pharmacy!M166:N166),0)</f>
        <v>35666</v>
      </c>
      <c r="H69" s="6">
        <f>ROUND(+Pharmacy!V166,0)</f>
        <v>6463</v>
      </c>
      <c r="I69" s="7">
        <f t="shared" si="1"/>
        <v>5.52</v>
      </c>
      <c r="J69" s="7"/>
      <c r="K69" s="8">
        <f t="shared" si="2"/>
        <v>0.1845</v>
      </c>
    </row>
    <row r="70" spans="2:11" ht="12">
      <c r="B70">
        <f>+Pharmacy!A65</f>
        <v>157</v>
      </c>
      <c r="C70" t="str">
        <f>+Pharmacy!B65</f>
        <v>SAINT LUKES REHABILIATION INSTITUTE</v>
      </c>
      <c r="D70" s="6">
        <f>ROUND(SUM(Pharmacy!M65:N65),0)</f>
        <v>13938</v>
      </c>
      <c r="E70" s="6">
        <f>ROUND(+Pharmacy!V65,0)</f>
        <v>2799</v>
      </c>
      <c r="F70" s="7">
        <f t="shared" si="0"/>
        <v>4.98</v>
      </c>
      <c r="G70" s="6">
        <f>ROUND(SUM(Pharmacy!M167:N167),0)</f>
        <v>15240</v>
      </c>
      <c r="H70" s="6">
        <f>ROUND(+Pharmacy!V167,0)</f>
        <v>2947</v>
      </c>
      <c r="I70" s="7">
        <f t="shared" si="1"/>
        <v>5.17</v>
      </c>
      <c r="J70" s="7"/>
      <c r="K70" s="8">
        <f t="shared" si="2"/>
        <v>0.0382</v>
      </c>
    </row>
    <row r="71" spans="2:11" ht="12">
      <c r="B71">
        <f>+Pharmacy!A66</f>
        <v>158</v>
      </c>
      <c r="C71" t="str">
        <f>+Pharmacy!B66</f>
        <v>CASCADE MEDICAL CENTER</v>
      </c>
      <c r="D71" s="6">
        <f>ROUND(SUM(Pharmacy!M66:N66),0)</f>
        <v>1289</v>
      </c>
      <c r="E71" s="6">
        <f>ROUND(+Pharmacy!V66,0)</f>
        <v>1358</v>
      </c>
      <c r="F71" s="7">
        <f t="shared" si="0"/>
        <v>0.95</v>
      </c>
      <c r="G71" s="6">
        <f>ROUND(SUM(Pharmacy!M168:N168),0)</f>
        <v>7215</v>
      </c>
      <c r="H71" s="6">
        <f>ROUND(+Pharmacy!V168,0)</f>
        <v>614</v>
      </c>
      <c r="I71" s="7">
        <f t="shared" si="1"/>
        <v>11.75</v>
      </c>
      <c r="J71" s="7"/>
      <c r="K71" s="8">
        <f t="shared" si="2"/>
        <v>11.3684</v>
      </c>
    </row>
    <row r="72" spans="2:11" ht="12">
      <c r="B72">
        <f>+Pharmacy!A67</f>
        <v>159</v>
      </c>
      <c r="C72" t="str">
        <f>+Pharmacy!B67</f>
        <v>PROVIDENCE SAINT PETER HOSPITAL</v>
      </c>
      <c r="D72" s="6">
        <f>ROUND(SUM(Pharmacy!M67:N67),0)</f>
        <v>122359</v>
      </c>
      <c r="E72" s="6">
        <f>ROUND(+Pharmacy!V67,0)</f>
        <v>33572</v>
      </c>
      <c r="F72" s="7">
        <f t="shared" si="0"/>
        <v>3.64</v>
      </c>
      <c r="G72" s="6">
        <f>ROUND(SUM(Pharmacy!M169:N169),0)</f>
        <v>109173</v>
      </c>
      <c r="H72" s="6">
        <f>ROUND(+Pharmacy!V169,0)</f>
        <v>34768</v>
      </c>
      <c r="I72" s="7">
        <f t="shared" si="1"/>
        <v>3.14</v>
      </c>
      <c r="J72" s="7"/>
      <c r="K72" s="8">
        <f t="shared" si="2"/>
        <v>-0.1374</v>
      </c>
    </row>
    <row r="73" spans="2:11" ht="12">
      <c r="B73">
        <f>+Pharmacy!A68</f>
        <v>161</v>
      </c>
      <c r="C73" t="str">
        <f>+Pharmacy!B68</f>
        <v>KADLEC REGIONAL MEDICAL CENTER</v>
      </c>
      <c r="D73" s="6">
        <f>ROUND(SUM(Pharmacy!M68:N68),0)</f>
        <v>468383</v>
      </c>
      <c r="E73" s="6">
        <f>ROUND(+Pharmacy!V68,0)</f>
        <v>27113</v>
      </c>
      <c r="F73" s="7">
        <f t="shared" si="0"/>
        <v>17.28</v>
      </c>
      <c r="G73" s="6">
        <f>ROUND(SUM(Pharmacy!M170:N170),0)</f>
        <v>639741</v>
      </c>
      <c r="H73" s="6">
        <f>ROUND(+Pharmacy!V170,0)</f>
        <v>28692</v>
      </c>
      <c r="I73" s="7">
        <f t="shared" si="1"/>
        <v>22.3</v>
      </c>
      <c r="J73" s="7"/>
      <c r="K73" s="8">
        <f t="shared" si="2"/>
        <v>0.2905</v>
      </c>
    </row>
    <row r="74" spans="2:11" ht="12">
      <c r="B74">
        <f>+Pharmacy!A69</f>
        <v>162</v>
      </c>
      <c r="C74" t="str">
        <f>+Pharmacy!B69</f>
        <v>PROVIDENCE SACRED HEART MEDICAL CENTER</v>
      </c>
      <c r="D74" s="6">
        <f>ROUND(SUM(Pharmacy!M69:N69),0)</f>
        <v>616758</v>
      </c>
      <c r="E74" s="6">
        <f>ROUND(+Pharmacy!V69,0)</f>
        <v>59724</v>
      </c>
      <c r="F74" s="7">
        <f t="shared" si="0"/>
        <v>10.33</v>
      </c>
      <c r="G74" s="6">
        <f>ROUND(SUM(Pharmacy!M171:N171),0)</f>
        <v>557228</v>
      </c>
      <c r="H74" s="6">
        <f>ROUND(+Pharmacy!V171,0)</f>
        <v>64334</v>
      </c>
      <c r="I74" s="7">
        <f t="shared" si="1"/>
        <v>8.66</v>
      </c>
      <c r="J74" s="7"/>
      <c r="K74" s="8">
        <f t="shared" si="2"/>
        <v>-0.1617</v>
      </c>
    </row>
    <row r="75" spans="2:11" ht="12">
      <c r="B75">
        <f>+Pharmacy!A70</f>
        <v>164</v>
      </c>
      <c r="C75" t="str">
        <f>+Pharmacy!B70</f>
        <v>EVERGREEN HOSPITAL MEDICAL CENTER</v>
      </c>
      <c r="D75" s="6">
        <f>ROUND(SUM(Pharmacy!M70:N70),0)</f>
        <v>313828</v>
      </c>
      <c r="E75" s="6">
        <f>ROUND(+Pharmacy!V70,0)</f>
        <v>31048</v>
      </c>
      <c r="F75" s="7">
        <f aca="true" t="shared" si="3" ref="F75:F106">IF(D75=0,"",IF(E75=0,"",ROUND(D75/E75,2)))</f>
        <v>10.11</v>
      </c>
      <c r="G75" s="6">
        <f>ROUND(SUM(Pharmacy!M172:N172),0)</f>
        <v>323632</v>
      </c>
      <c r="H75" s="6">
        <f>ROUND(+Pharmacy!V172,0)</f>
        <v>31549</v>
      </c>
      <c r="I75" s="7">
        <f aca="true" t="shared" si="4" ref="I75:I106">IF(G75=0,"",IF(H75=0,"",ROUND(G75/H75,2)))</f>
        <v>10.26</v>
      </c>
      <c r="J75" s="7"/>
      <c r="K75" s="8">
        <f aca="true" t="shared" si="5" ref="K75:K106">IF(D75=0,"",IF(E75=0,"",IF(G75=0,"",IF(H75=0,"",ROUND(I75/F75-1,4)))))</f>
        <v>0.0148</v>
      </c>
    </row>
    <row r="76" spans="2:11" ht="12">
      <c r="B76">
        <f>+Pharmacy!A71</f>
        <v>165</v>
      </c>
      <c r="C76" t="str">
        <f>+Pharmacy!B71</f>
        <v>LAKE CHELAN COMMUNITY HOSPITAL</v>
      </c>
      <c r="D76" s="6">
        <f>ROUND(SUM(Pharmacy!M71:N71),0)</f>
        <v>48849</v>
      </c>
      <c r="E76" s="6">
        <f>ROUND(+Pharmacy!V71,0)</f>
        <v>1459</v>
      </c>
      <c r="F76" s="7">
        <f t="shared" si="3"/>
        <v>33.48</v>
      </c>
      <c r="G76" s="6">
        <f>ROUND(SUM(Pharmacy!M173:N173),0)</f>
        <v>50448</v>
      </c>
      <c r="H76" s="6">
        <f>ROUND(+Pharmacy!V173,0)</f>
        <v>1701</v>
      </c>
      <c r="I76" s="7">
        <f t="shared" si="4"/>
        <v>29.66</v>
      </c>
      <c r="J76" s="7"/>
      <c r="K76" s="8">
        <f t="shared" si="5"/>
        <v>-0.1141</v>
      </c>
    </row>
    <row r="77" spans="2:11" ht="12">
      <c r="B77">
        <f>+Pharmacy!A72</f>
        <v>167</v>
      </c>
      <c r="C77" t="str">
        <f>+Pharmacy!B72</f>
        <v>FERRY COUNTY MEMORIAL HOSPITAL</v>
      </c>
      <c r="D77" s="6">
        <f>ROUND(SUM(Pharmacy!M72:N72),0)</f>
        <v>0</v>
      </c>
      <c r="E77" s="6">
        <f>ROUND(+Pharmacy!V72,0)</f>
        <v>560</v>
      </c>
      <c r="F77" s="7">
        <f t="shared" si="3"/>
      </c>
      <c r="G77" s="6">
        <f>ROUND(SUM(Pharmacy!M174:N174),0)</f>
        <v>0</v>
      </c>
      <c r="H77" s="6">
        <f>ROUND(+Pharmacy!V174,0)</f>
        <v>595</v>
      </c>
      <c r="I77" s="7">
        <f t="shared" si="4"/>
      </c>
      <c r="J77" s="7"/>
      <c r="K77" s="8">
        <f t="shared" si="5"/>
      </c>
    </row>
    <row r="78" spans="2:11" ht="12">
      <c r="B78">
        <f>+Pharmacy!A73</f>
        <v>168</v>
      </c>
      <c r="C78" t="str">
        <f>+Pharmacy!B73</f>
        <v>CENTRAL WASHINGTON HOSPITAL</v>
      </c>
      <c r="D78" s="6">
        <f>ROUND(SUM(Pharmacy!M73:N73),0)</f>
        <v>340341</v>
      </c>
      <c r="E78" s="6">
        <f>ROUND(+Pharmacy!V73,0)</f>
        <v>18831</v>
      </c>
      <c r="F78" s="7">
        <f t="shared" si="3"/>
        <v>18.07</v>
      </c>
      <c r="G78" s="6">
        <f>ROUND(SUM(Pharmacy!M175:N175),0)</f>
        <v>364093</v>
      </c>
      <c r="H78" s="6">
        <f>ROUND(+Pharmacy!V175,0)</f>
        <v>17915</v>
      </c>
      <c r="I78" s="7">
        <f t="shared" si="4"/>
        <v>20.32</v>
      </c>
      <c r="J78" s="7"/>
      <c r="K78" s="8">
        <f t="shared" si="5"/>
        <v>0.1245</v>
      </c>
    </row>
    <row r="79" spans="2:11" ht="12">
      <c r="B79">
        <f>+Pharmacy!A74</f>
        <v>169</v>
      </c>
      <c r="C79" t="str">
        <f>+Pharmacy!B74</f>
        <v>GROUP HEALTH EASTSIDE</v>
      </c>
      <c r="D79" s="6">
        <f>ROUND(SUM(Pharmacy!M74:N74),0)</f>
        <v>803</v>
      </c>
      <c r="E79" s="6">
        <f>ROUND(+Pharmacy!V74,0)</f>
        <v>1590</v>
      </c>
      <c r="F79" s="7">
        <f t="shared" si="3"/>
        <v>0.51</v>
      </c>
      <c r="G79" s="6">
        <f>ROUND(SUM(Pharmacy!M176:N176),0)</f>
        <v>0</v>
      </c>
      <c r="H79" s="6">
        <f>ROUND(+Pharmacy!V176,0)</f>
        <v>0</v>
      </c>
      <c r="I79" s="7">
        <f t="shared" si="4"/>
      </c>
      <c r="J79" s="7"/>
      <c r="K79" s="8">
        <f t="shared" si="5"/>
      </c>
    </row>
    <row r="80" spans="2:11" ht="12">
      <c r="B80">
        <f>+Pharmacy!A75</f>
        <v>170</v>
      </c>
      <c r="C80" t="str">
        <f>+Pharmacy!B75</f>
        <v>SOUTHWEST WASHINGTON MEDICAL CENTER</v>
      </c>
      <c r="D80" s="6">
        <f>ROUND(SUM(Pharmacy!M75:N75),0)</f>
        <v>1470094</v>
      </c>
      <c r="E80" s="6">
        <f>ROUND(+Pharmacy!V75,0)</f>
        <v>44834</v>
      </c>
      <c r="F80" s="7">
        <f t="shared" si="3"/>
        <v>32.79</v>
      </c>
      <c r="G80" s="6">
        <f>ROUND(SUM(Pharmacy!M177:N177),0)</f>
        <v>1573001</v>
      </c>
      <c r="H80" s="6">
        <f>ROUND(+Pharmacy!V177,0)</f>
        <v>49418</v>
      </c>
      <c r="I80" s="7">
        <f t="shared" si="4"/>
        <v>31.83</v>
      </c>
      <c r="J80" s="7"/>
      <c r="K80" s="8">
        <f t="shared" si="5"/>
        <v>-0.0293</v>
      </c>
    </row>
    <row r="81" spans="2:11" ht="12">
      <c r="B81">
        <f>+Pharmacy!A76</f>
        <v>172</v>
      </c>
      <c r="C81" t="str">
        <f>+Pharmacy!B76</f>
        <v>PULLMAN REGIONAL HOSPITAL</v>
      </c>
      <c r="D81" s="6">
        <f>ROUND(SUM(Pharmacy!M76:N76),0)</f>
        <v>92427</v>
      </c>
      <c r="E81" s="6">
        <f>ROUND(+Pharmacy!V76,0)</f>
        <v>3616</v>
      </c>
      <c r="F81" s="7">
        <f t="shared" si="3"/>
        <v>25.56</v>
      </c>
      <c r="G81" s="6">
        <f>ROUND(SUM(Pharmacy!M178:N178),0)</f>
        <v>105649</v>
      </c>
      <c r="H81" s="6">
        <f>ROUND(+Pharmacy!V178,0)</f>
        <v>3480</v>
      </c>
      <c r="I81" s="7">
        <f t="shared" si="4"/>
        <v>30.36</v>
      </c>
      <c r="J81" s="7"/>
      <c r="K81" s="8">
        <f t="shared" si="5"/>
        <v>0.1878</v>
      </c>
    </row>
    <row r="82" spans="2:11" ht="12">
      <c r="B82">
        <f>+Pharmacy!A77</f>
        <v>173</v>
      </c>
      <c r="C82" t="str">
        <f>+Pharmacy!B77</f>
        <v>MORTON GENERAL HOSPITAL</v>
      </c>
      <c r="D82" s="6">
        <f>ROUND(SUM(Pharmacy!M77:N77),0)</f>
        <v>62617</v>
      </c>
      <c r="E82" s="6">
        <f>ROUND(+Pharmacy!V77,0)</f>
        <v>1442</v>
      </c>
      <c r="F82" s="7">
        <f t="shared" si="3"/>
        <v>43.42</v>
      </c>
      <c r="G82" s="6">
        <f>ROUND(SUM(Pharmacy!M179:N179),0)</f>
        <v>61730</v>
      </c>
      <c r="H82" s="6">
        <f>ROUND(+Pharmacy!V179,0)</f>
        <v>1566</v>
      </c>
      <c r="I82" s="7">
        <f t="shared" si="4"/>
        <v>39.42</v>
      </c>
      <c r="J82" s="7"/>
      <c r="K82" s="8">
        <f t="shared" si="5"/>
        <v>-0.0921</v>
      </c>
    </row>
    <row r="83" spans="2:11" ht="12">
      <c r="B83">
        <f>+Pharmacy!A78</f>
        <v>175</v>
      </c>
      <c r="C83" t="str">
        <f>+Pharmacy!B78</f>
        <v>MARY BRIDGE CHILDRENS HEALTH CENTER</v>
      </c>
      <c r="D83" s="6">
        <f>ROUND(SUM(Pharmacy!M78:N78),0)</f>
        <v>104638</v>
      </c>
      <c r="E83" s="6">
        <f>ROUND(+Pharmacy!V78,0)</f>
        <v>9049</v>
      </c>
      <c r="F83" s="7">
        <f t="shared" si="3"/>
        <v>11.56</v>
      </c>
      <c r="G83" s="6">
        <f>ROUND(SUM(Pharmacy!M180:N180),0)</f>
        <v>61948</v>
      </c>
      <c r="H83" s="6">
        <f>ROUND(+Pharmacy!V180,0)</f>
        <v>8663</v>
      </c>
      <c r="I83" s="7">
        <f t="shared" si="4"/>
        <v>7.15</v>
      </c>
      <c r="J83" s="7"/>
      <c r="K83" s="8">
        <f t="shared" si="5"/>
        <v>-0.3815</v>
      </c>
    </row>
    <row r="84" spans="2:11" ht="12">
      <c r="B84">
        <f>+Pharmacy!A79</f>
        <v>176</v>
      </c>
      <c r="C84" t="str">
        <f>+Pharmacy!B79</f>
        <v>TACOMA GENERAL ALLENMORE HOSPITAL</v>
      </c>
      <c r="D84" s="6">
        <f>ROUND(SUM(Pharmacy!M79:N79),0)</f>
        <v>550155</v>
      </c>
      <c r="E84" s="6">
        <f>ROUND(+Pharmacy!V79,0)</f>
        <v>44461</v>
      </c>
      <c r="F84" s="7">
        <f t="shared" si="3"/>
        <v>12.37</v>
      </c>
      <c r="G84" s="6">
        <f>ROUND(SUM(Pharmacy!M181:N181),0)</f>
        <v>820079</v>
      </c>
      <c r="H84" s="6">
        <f>ROUND(+Pharmacy!V181,0)</f>
        <v>43169</v>
      </c>
      <c r="I84" s="7">
        <f t="shared" si="4"/>
        <v>19</v>
      </c>
      <c r="J84" s="7"/>
      <c r="K84" s="8">
        <f t="shared" si="5"/>
        <v>0.536</v>
      </c>
    </row>
    <row r="85" spans="2:11" ht="12">
      <c r="B85">
        <f>+Pharmacy!A80</f>
        <v>178</v>
      </c>
      <c r="C85" t="str">
        <f>+Pharmacy!B80</f>
        <v>DEER PARK HOSPITAL</v>
      </c>
      <c r="D85" s="6">
        <f>ROUND(SUM(Pharmacy!M80:N80),0)</f>
        <v>2154</v>
      </c>
      <c r="E85" s="6">
        <f>ROUND(+Pharmacy!V80,0)</f>
        <v>77</v>
      </c>
      <c r="F85" s="7">
        <f t="shared" si="3"/>
        <v>27.97</v>
      </c>
      <c r="G85" s="6">
        <f>ROUND(SUM(Pharmacy!M182:N182),0)</f>
        <v>0</v>
      </c>
      <c r="H85" s="6">
        <f>ROUND(+Pharmacy!V182,0)</f>
        <v>0</v>
      </c>
      <c r="I85" s="7">
        <f t="shared" si="4"/>
      </c>
      <c r="J85" s="7"/>
      <c r="K85" s="8">
        <f t="shared" si="5"/>
      </c>
    </row>
    <row r="86" spans="2:11" ht="12">
      <c r="B86">
        <f>+Pharmacy!A81</f>
        <v>180</v>
      </c>
      <c r="C86" t="str">
        <f>+Pharmacy!B81</f>
        <v>VALLEY HOSPITAL AND MEDICAL CENTER</v>
      </c>
      <c r="D86" s="6">
        <f>ROUND(SUM(Pharmacy!M81:N81),0)</f>
        <v>90585</v>
      </c>
      <c r="E86" s="6">
        <f>ROUND(+Pharmacy!V81,0)</f>
        <v>6682</v>
      </c>
      <c r="F86" s="7">
        <f t="shared" si="3"/>
        <v>13.56</v>
      </c>
      <c r="G86" s="6">
        <f>ROUND(SUM(Pharmacy!M183:N183),0)</f>
        <v>95768</v>
      </c>
      <c r="H86" s="6">
        <f>ROUND(+Pharmacy!V183,0)</f>
        <v>9834</v>
      </c>
      <c r="I86" s="7">
        <f t="shared" si="4"/>
        <v>9.74</v>
      </c>
      <c r="J86" s="7"/>
      <c r="K86" s="8">
        <f t="shared" si="5"/>
        <v>-0.2817</v>
      </c>
    </row>
    <row r="87" spans="2:11" ht="12">
      <c r="B87">
        <f>+Pharmacy!A82</f>
        <v>183</v>
      </c>
      <c r="C87" t="str">
        <f>+Pharmacy!B82</f>
        <v>AUBURN REGIONAL MEDICAL CENTER</v>
      </c>
      <c r="D87" s="6">
        <f>ROUND(SUM(Pharmacy!M82:N82),0)</f>
        <v>206483</v>
      </c>
      <c r="E87" s="6">
        <f>ROUND(+Pharmacy!V82,0)</f>
        <v>13816</v>
      </c>
      <c r="F87" s="7">
        <f t="shared" si="3"/>
        <v>14.95</v>
      </c>
      <c r="G87" s="6">
        <f>ROUND(SUM(Pharmacy!M184:N184),0)</f>
        <v>227509</v>
      </c>
      <c r="H87" s="6">
        <f>ROUND(+Pharmacy!V184,0)</f>
        <v>12971</v>
      </c>
      <c r="I87" s="7">
        <f t="shared" si="4"/>
        <v>17.54</v>
      </c>
      <c r="J87" s="7"/>
      <c r="K87" s="8">
        <f t="shared" si="5"/>
        <v>0.1732</v>
      </c>
    </row>
    <row r="88" spans="2:11" ht="12">
      <c r="B88">
        <f>+Pharmacy!A83</f>
        <v>186</v>
      </c>
      <c r="C88" t="str">
        <f>+Pharmacy!B83</f>
        <v>MARK REED HOSPITAL</v>
      </c>
      <c r="D88" s="6">
        <f>ROUND(SUM(Pharmacy!M83:N83),0)</f>
        <v>65</v>
      </c>
      <c r="E88" s="6">
        <f>ROUND(+Pharmacy!V83,0)</f>
        <v>1135</v>
      </c>
      <c r="F88" s="7">
        <f t="shared" si="3"/>
        <v>0.06</v>
      </c>
      <c r="G88" s="6">
        <f>ROUND(SUM(Pharmacy!M185:N185),0)</f>
        <v>116</v>
      </c>
      <c r="H88" s="6">
        <f>ROUND(+Pharmacy!V185,0)</f>
        <v>669</v>
      </c>
      <c r="I88" s="7">
        <f t="shared" si="4"/>
        <v>0.17</v>
      </c>
      <c r="J88" s="7"/>
      <c r="K88" s="8">
        <f t="shared" si="5"/>
        <v>1.8333</v>
      </c>
    </row>
    <row r="89" spans="2:11" ht="12">
      <c r="B89">
        <f>+Pharmacy!A84</f>
        <v>191</v>
      </c>
      <c r="C89" t="str">
        <f>+Pharmacy!B84</f>
        <v>PROVIDENCE CENTRALIA HOSPITAL</v>
      </c>
      <c r="D89" s="6">
        <f>ROUND(SUM(Pharmacy!M84:N84),0)</f>
        <v>29926</v>
      </c>
      <c r="E89" s="6">
        <f>ROUND(+Pharmacy!V84,0)</f>
        <v>11160</v>
      </c>
      <c r="F89" s="7">
        <f t="shared" si="3"/>
        <v>2.68</v>
      </c>
      <c r="G89" s="6">
        <f>ROUND(SUM(Pharmacy!M186:N186),0)</f>
        <v>28255</v>
      </c>
      <c r="H89" s="6">
        <f>ROUND(+Pharmacy!V186,0)</f>
        <v>10112</v>
      </c>
      <c r="I89" s="7">
        <f t="shared" si="4"/>
        <v>2.79</v>
      </c>
      <c r="J89" s="7"/>
      <c r="K89" s="8">
        <f t="shared" si="5"/>
        <v>0.041</v>
      </c>
    </row>
    <row r="90" spans="2:11" ht="12">
      <c r="B90">
        <f>+Pharmacy!A85</f>
        <v>193</v>
      </c>
      <c r="C90" t="str">
        <f>+Pharmacy!B85</f>
        <v>PROVIDENCE MOUNT CARMEL HOSPITAL</v>
      </c>
      <c r="D90" s="6">
        <f>ROUND(SUM(Pharmacy!M85:N85),0)</f>
        <v>109776</v>
      </c>
      <c r="E90" s="6">
        <f>ROUND(+Pharmacy!V85,0)</f>
        <v>3267</v>
      </c>
      <c r="F90" s="7">
        <f t="shared" si="3"/>
        <v>33.6</v>
      </c>
      <c r="G90" s="6">
        <f>ROUND(SUM(Pharmacy!M187:N187),0)</f>
        <v>13918</v>
      </c>
      <c r="H90" s="6">
        <f>ROUND(+Pharmacy!V187,0)</f>
        <v>3245</v>
      </c>
      <c r="I90" s="7">
        <f t="shared" si="4"/>
        <v>4.29</v>
      </c>
      <c r="J90" s="7"/>
      <c r="K90" s="8">
        <f t="shared" si="5"/>
        <v>-0.8723</v>
      </c>
    </row>
    <row r="91" spans="2:11" ht="12">
      <c r="B91">
        <f>+Pharmacy!A86</f>
        <v>194</v>
      </c>
      <c r="C91" t="str">
        <f>+Pharmacy!B86</f>
        <v>PROVIDENCE SAINT JOSEPHS HOSPITAL</v>
      </c>
      <c r="D91" s="6">
        <f>ROUND(SUM(Pharmacy!M86:N86),0)</f>
        <v>15757</v>
      </c>
      <c r="E91" s="6">
        <f>ROUND(+Pharmacy!V86,0)</f>
        <v>1530</v>
      </c>
      <c r="F91" s="7">
        <f t="shared" si="3"/>
        <v>10.3</v>
      </c>
      <c r="G91" s="6">
        <f>ROUND(SUM(Pharmacy!M188:N188),0)</f>
        <v>8447</v>
      </c>
      <c r="H91" s="6">
        <f>ROUND(+Pharmacy!V188,0)</f>
        <v>1130</v>
      </c>
      <c r="I91" s="7">
        <f t="shared" si="4"/>
        <v>7.48</v>
      </c>
      <c r="J91" s="7"/>
      <c r="K91" s="8">
        <f t="shared" si="5"/>
        <v>-0.2738</v>
      </c>
    </row>
    <row r="92" spans="2:11" ht="12">
      <c r="B92">
        <f>+Pharmacy!A87</f>
        <v>195</v>
      </c>
      <c r="C92" t="str">
        <f>+Pharmacy!B87</f>
        <v>SNOQUALMIE VALLEY HOSPITAL</v>
      </c>
      <c r="D92" s="6">
        <f>ROUND(SUM(Pharmacy!M87:N87),0)</f>
        <v>17403</v>
      </c>
      <c r="E92" s="6">
        <f>ROUND(+Pharmacy!V87,0)</f>
        <v>1252</v>
      </c>
      <c r="F92" s="7">
        <f t="shared" si="3"/>
        <v>13.9</v>
      </c>
      <c r="G92" s="6">
        <f>ROUND(SUM(Pharmacy!M189:N189),0)</f>
        <v>10136</v>
      </c>
      <c r="H92" s="6">
        <f>ROUND(+Pharmacy!V189,0)</f>
        <v>505</v>
      </c>
      <c r="I92" s="7">
        <f t="shared" si="4"/>
        <v>20.07</v>
      </c>
      <c r="J92" s="7"/>
      <c r="K92" s="8">
        <f t="shared" si="5"/>
        <v>0.4439</v>
      </c>
    </row>
    <row r="93" spans="2:11" ht="12">
      <c r="B93">
        <f>+Pharmacy!A88</f>
        <v>197</v>
      </c>
      <c r="C93" t="str">
        <f>+Pharmacy!B88</f>
        <v>CAPITAL MEDICAL CENTER</v>
      </c>
      <c r="D93" s="6">
        <f>ROUND(SUM(Pharmacy!M88:N88),0)</f>
        <v>54498</v>
      </c>
      <c r="E93" s="6">
        <f>ROUND(+Pharmacy!V88,0)</f>
        <v>7450</v>
      </c>
      <c r="F93" s="7">
        <f t="shared" si="3"/>
        <v>7.32</v>
      </c>
      <c r="G93" s="6">
        <f>ROUND(SUM(Pharmacy!M190:N190),0)</f>
        <v>63463</v>
      </c>
      <c r="H93" s="6">
        <f>ROUND(+Pharmacy!V190,0)</f>
        <v>8572</v>
      </c>
      <c r="I93" s="7">
        <f t="shared" si="4"/>
        <v>7.4</v>
      </c>
      <c r="J93" s="7"/>
      <c r="K93" s="8">
        <f t="shared" si="5"/>
        <v>0.0109</v>
      </c>
    </row>
    <row r="94" spans="2:11" ht="12">
      <c r="B94">
        <f>+Pharmacy!A89</f>
        <v>198</v>
      </c>
      <c r="C94" t="str">
        <f>+Pharmacy!B89</f>
        <v>SUNNYSIDE COMMUNITY HOSPITAL</v>
      </c>
      <c r="D94" s="6">
        <f>ROUND(SUM(Pharmacy!M89:N89),0)</f>
        <v>51665</v>
      </c>
      <c r="E94" s="6">
        <f>ROUND(+Pharmacy!V89,0)</f>
        <v>3954</v>
      </c>
      <c r="F94" s="7">
        <f t="shared" si="3"/>
        <v>13.07</v>
      </c>
      <c r="G94" s="6">
        <f>ROUND(SUM(Pharmacy!M191:N191),0)</f>
        <v>52000</v>
      </c>
      <c r="H94" s="6">
        <f>ROUND(+Pharmacy!V191,0)</f>
        <v>4341</v>
      </c>
      <c r="I94" s="7">
        <f t="shared" si="4"/>
        <v>11.98</v>
      </c>
      <c r="J94" s="7"/>
      <c r="K94" s="8">
        <f t="shared" si="5"/>
        <v>-0.0834</v>
      </c>
    </row>
    <row r="95" spans="2:11" ht="12">
      <c r="B95">
        <f>+Pharmacy!A90</f>
        <v>199</v>
      </c>
      <c r="C95" t="str">
        <f>+Pharmacy!B90</f>
        <v>TOPPENISH COMMUNITY HOSPITAL</v>
      </c>
      <c r="D95" s="6">
        <f>ROUND(SUM(Pharmacy!M90:N90),0)</f>
        <v>19314</v>
      </c>
      <c r="E95" s="6">
        <f>ROUND(+Pharmacy!V90,0)</f>
        <v>3331</v>
      </c>
      <c r="F95" s="7">
        <f t="shared" si="3"/>
        <v>5.8</v>
      </c>
      <c r="G95" s="6">
        <f>ROUND(SUM(Pharmacy!M192:N192),0)</f>
        <v>20413</v>
      </c>
      <c r="H95" s="6">
        <f>ROUND(+Pharmacy!V192,0)</f>
        <v>3487</v>
      </c>
      <c r="I95" s="7">
        <f t="shared" si="4"/>
        <v>5.85</v>
      </c>
      <c r="J95" s="7"/>
      <c r="K95" s="8">
        <f t="shared" si="5"/>
        <v>0.0086</v>
      </c>
    </row>
    <row r="96" spans="2:11" ht="12">
      <c r="B96">
        <f>+Pharmacy!A91</f>
        <v>201</v>
      </c>
      <c r="C96" t="str">
        <f>+Pharmacy!B91</f>
        <v>SAINT FRANCIS COMMUNITY HOSPITAL</v>
      </c>
      <c r="D96" s="6">
        <f>ROUND(SUM(Pharmacy!M91:N91),0)</f>
        <v>412419</v>
      </c>
      <c r="E96" s="6">
        <f>ROUND(+Pharmacy!V91,0)</f>
        <v>15555</v>
      </c>
      <c r="F96" s="7">
        <f t="shared" si="3"/>
        <v>26.51</v>
      </c>
      <c r="G96" s="6">
        <f>ROUND(SUM(Pharmacy!M193:N193),0)</f>
        <v>621231</v>
      </c>
      <c r="H96" s="6">
        <f>ROUND(+Pharmacy!V193,0)</f>
        <v>16257</v>
      </c>
      <c r="I96" s="7">
        <f t="shared" si="4"/>
        <v>38.21</v>
      </c>
      <c r="J96" s="7"/>
      <c r="K96" s="8">
        <f t="shared" si="5"/>
        <v>0.4413</v>
      </c>
    </row>
    <row r="97" spans="2:11" ht="12">
      <c r="B97">
        <f>+Pharmacy!A92</f>
        <v>202</v>
      </c>
      <c r="C97" t="str">
        <f>+Pharmacy!B92</f>
        <v>REGIONAL HOSP. FOR RESP. &amp; COMPLEX CARE</v>
      </c>
      <c r="D97" s="6">
        <f>ROUND(SUM(Pharmacy!M92:N92),0)</f>
        <v>33512</v>
      </c>
      <c r="E97" s="6">
        <f>ROUND(+Pharmacy!V92,0)</f>
        <v>776</v>
      </c>
      <c r="F97" s="7">
        <f t="shared" si="3"/>
        <v>43.19</v>
      </c>
      <c r="G97" s="6">
        <f>ROUND(SUM(Pharmacy!M194:N194),0)</f>
        <v>7903</v>
      </c>
      <c r="H97" s="6">
        <f>ROUND(+Pharmacy!V194,0)</f>
        <v>897</v>
      </c>
      <c r="I97" s="7">
        <f t="shared" si="4"/>
        <v>8.81</v>
      </c>
      <c r="J97" s="7"/>
      <c r="K97" s="8">
        <f t="shared" si="5"/>
        <v>-0.796</v>
      </c>
    </row>
    <row r="98" spans="2:11" ht="12">
      <c r="B98">
        <f>+Pharmacy!A93</f>
        <v>204</v>
      </c>
      <c r="C98" t="str">
        <f>+Pharmacy!B93</f>
        <v>SEATTLE CANCER CARE ALLIANCE</v>
      </c>
      <c r="D98" s="6">
        <f>ROUND(SUM(Pharmacy!M93:N93),0)</f>
        <v>110144</v>
      </c>
      <c r="E98" s="6">
        <f>ROUND(+Pharmacy!V93,0)</f>
        <v>12695</v>
      </c>
      <c r="F98" s="7">
        <f t="shared" si="3"/>
        <v>8.68</v>
      </c>
      <c r="G98" s="6">
        <f>ROUND(SUM(Pharmacy!M195:N195),0)</f>
        <v>120928</v>
      </c>
      <c r="H98" s="6">
        <f>ROUND(+Pharmacy!V195,0)</f>
        <v>12672</v>
      </c>
      <c r="I98" s="7">
        <f t="shared" si="4"/>
        <v>9.54</v>
      </c>
      <c r="J98" s="7"/>
      <c r="K98" s="8">
        <f t="shared" si="5"/>
        <v>0.0991</v>
      </c>
    </row>
    <row r="99" spans="2:11" ht="12">
      <c r="B99">
        <f>+Pharmacy!A94</f>
        <v>205</v>
      </c>
      <c r="C99" t="str">
        <f>+Pharmacy!B94</f>
        <v>WENATCHEE VALLEY MEDICAL CENTER</v>
      </c>
      <c r="D99" s="6">
        <f>ROUND(SUM(Pharmacy!M94:N94),0)</f>
        <v>15517</v>
      </c>
      <c r="E99" s="6">
        <f>ROUND(+Pharmacy!V94,0)</f>
        <v>7232</v>
      </c>
      <c r="F99" s="7">
        <f t="shared" si="3"/>
        <v>2.15</v>
      </c>
      <c r="G99" s="6">
        <f>ROUND(SUM(Pharmacy!M196:N196),0)</f>
        <v>67297</v>
      </c>
      <c r="H99" s="6">
        <f>ROUND(+Pharmacy!V196,0)</f>
        <v>9260</v>
      </c>
      <c r="I99" s="7">
        <f t="shared" si="4"/>
        <v>7.27</v>
      </c>
      <c r="J99" s="7"/>
      <c r="K99" s="8">
        <f t="shared" si="5"/>
        <v>2.3814</v>
      </c>
    </row>
    <row r="100" spans="2:11" ht="12">
      <c r="B100">
        <f>+Pharmacy!A95</f>
        <v>206</v>
      </c>
      <c r="C100" t="str">
        <f>+Pharmacy!B95</f>
        <v>UNITED GENERAL HOSPITAL</v>
      </c>
      <c r="D100" s="6">
        <f>ROUND(SUM(Pharmacy!M95:N95),0)</f>
        <v>33963</v>
      </c>
      <c r="E100" s="6">
        <f>ROUND(+Pharmacy!V95,0)</f>
        <v>4763</v>
      </c>
      <c r="F100" s="7">
        <f t="shared" si="3"/>
        <v>7.13</v>
      </c>
      <c r="G100" s="6">
        <f>ROUND(SUM(Pharmacy!M197:N197),0)</f>
        <v>45750</v>
      </c>
      <c r="H100" s="6">
        <f>ROUND(+Pharmacy!V197,0)</f>
        <v>5095</v>
      </c>
      <c r="I100" s="7">
        <f t="shared" si="4"/>
        <v>8.98</v>
      </c>
      <c r="J100" s="7"/>
      <c r="K100" s="8">
        <f t="shared" si="5"/>
        <v>0.2595</v>
      </c>
    </row>
    <row r="101" spans="2:11" ht="12">
      <c r="B101">
        <f>+Pharmacy!A96</f>
        <v>207</v>
      </c>
      <c r="C101" t="str">
        <f>+Pharmacy!B96</f>
        <v>SKAGIT VALLEY HOSPITAL</v>
      </c>
      <c r="D101" s="6">
        <f>ROUND(SUM(Pharmacy!M96:N96),0)</f>
        <v>378117</v>
      </c>
      <c r="E101" s="6">
        <f>ROUND(+Pharmacy!V96,0)</f>
        <v>16033</v>
      </c>
      <c r="F101" s="7">
        <f t="shared" si="3"/>
        <v>23.58</v>
      </c>
      <c r="G101" s="6">
        <f>ROUND(SUM(Pharmacy!M198:N198),0)</f>
        <v>372591</v>
      </c>
      <c r="H101" s="6">
        <f>ROUND(+Pharmacy!V198,0)</f>
        <v>15909</v>
      </c>
      <c r="I101" s="7">
        <f t="shared" si="4"/>
        <v>23.42</v>
      </c>
      <c r="J101" s="7"/>
      <c r="K101" s="8">
        <f t="shared" si="5"/>
        <v>-0.0068</v>
      </c>
    </row>
    <row r="102" spans="2:11" ht="12">
      <c r="B102">
        <f>+Pharmacy!A97</f>
        <v>208</v>
      </c>
      <c r="C102" t="str">
        <f>+Pharmacy!B97</f>
        <v>LEGACY SALMON CREEK HOSPITAL</v>
      </c>
      <c r="D102" s="6">
        <f>ROUND(SUM(Pharmacy!M97:N97),0)</f>
        <v>499623</v>
      </c>
      <c r="E102" s="6">
        <f>ROUND(+Pharmacy!V97,0)</f>
        <v>13830</v>
      </c>
      <c r="F102" s="7">
        <f t="shared" si="3"/>
        <v>36.13</v>
      </c>
      <c r="G102" s="6">
        <f>ROUND(SUM(Pharmacy!M199:N199),0)</f>
        <v>495841</v>
      </c>
      <c r="H102" s="6">
        <f>ROUND(+Pharmacy!V199,0)</f>
        <v>15387</v>
      </c>
      <c r="I102" s="7">
        <f t="shared" si="4"/>
        <v>32.22</v>
      </c>
      <c r="J102" s="7"/>
      <c r="K102" s="8">
        <f t="shared" si="5"/>
        <v>-0.1082</v>
      </c>
    </row>
    <row r="103" spans="2:11" ht="12">
      <c r="B103">
        <f>+Pharmacy!A98</f>
        <v>209</v>
      </c>
      <c r="C103" t="str">
        <f>+Pharmacy!B98</f>
        <v>SAINT ANTHONY HOSPITAL</v>
      </c>
      <c r="D103" s="6">
        <f>ROUND(SUM(Pharmacy!M98:N98),0)</f>
        <v>0</v>
      </c>
      <c r="E103" s="6">
        <f>ROUND(+Pharmacy!V98,0)</f>
        <v>0</v>
      </c>
      <c r="F103" s="7">
        <f t="shared" si="3"/>
      </c>
      <c r="G103" s="6">
        <f>ROUND(SUM(Pharmacy!M200:N200),0)</f>
        <v>134389</v>
      </c>
      <c r="H103" s="6">
        <f>ROUND(+Pharmacy!V200,0)</f>
        <v>1638</v>
      </c>
      <c r="I103" s="7">
        <f t="shared" si="4"/>
        <v>82.04</v>
      </c>
      <c r="J103" s="7"/>
      <c r="K103" s="8">
        <f t="shared" si="5"/>
      </c>
    </row>
    <row r="104" spans="2:11" ht="12">
      <c r="B104">
        <f>+Pharmacy!A99</f>
        <v>904</v>
      </c>
      <c r="C104" t="str">
        <f>+Pharmacy!B99</f>
        <v>BHC FAIRFAX HOSPITAL</v>
      </c>
      <c r="D104" s="6">
        <f>ROUND(SUM(Pharmacy!M99:N99),0)</f>
        <v>45433</v>
      </c>
      <c r="E104" s="6">
        <f>ROUND(+Pharmacy!V99,0)</f>
        <v>2105</v>
      </c>
      <c r="F104" s="7">
        <f t="shared" si="3"/>
        <v>21.58</v>
      </c>
      <c r="G104" s="6">
        <f>ROUND(SUM(Pharmacy!M201:N201),0)</f>
        <v>45960</v>
      </c>
      <c r="H104" s="6">
        <f>ROUND(+Pharmacy!V201,0)</f>
        <v>2056</v>
      </c>
      <c r="I104" s="7">
        <f t="shared" si="4"/>
        <v>22.35</v>
      </c>
      <c r="J104" s="7"/>
      <c r="K104" s="8">
        <f t="shared" si="5"/>
        <v>0.0357</v>
      </c>
    </row>
    <row r="105" spans="2:11" ht="12">
      <c r="B105">
        <f>+Pharmacy!A100</f>
        <v>915</v>
      </c>
      <c r="C105" t="str">
        <f>+Pharmacy!B100</f>
        <v>LOURDES COUNSELING CENTER</v>
      </c>
      <c r="D105" s="6">
        <f>ROUND(SUM(Pharmacy!M100:N100),0)</f>
        <v>0</v>
      </c>
      <c r="E105" s="6">
        <f>ROUND(+Pharmacy!V100,0)</f>
        <v>981</v>
      </c>
      <c r="F105" s="7">
        <f t="shared" si="3"/>
      </c>
      <c r="G105" s="6">
        <f>ROUND(SUM(Pharmacy!M202:N202),0)</f>
        <v>0</v>
      </c>
      <c r="H105" s="6">
        <f>ROUND(+Pharmacy!V202,0)</f>
        <v>926</v>
      </c>
      <c r="I105" s="7">
        <f t="shared" si="4"/>
      </c>
      <c r="J105" s="7"/>
      <c r="K105" s="8">
        <f t="shared" si="5"/>
      </c>
    </row>
    <row r="106" spans="2:11" ht="12">
      <c r="B106">
        <f>+Pharmacy!A101</f>
        <v>919</v>
      </c>
      <c r="C106" t="str">
        <f>+Pharmacy!B101</f>
        <v>NAVOS</v>
      </c>
      <c r="D106" s="6">
        <f>ROUND(SUM(Pharmacy!M101:N101),0)</f>
        <v>0</v>
      </c>
      <c r="E106" s="6">
        <f>ROUND(+Pharmacy!V101,0)</f>
        <v>567</v>
      </c>
      <c r="F106" s="7">
        <f t="shared" si="3"/>
      </c>
      <c r="G106" s="6">
        <f>ROUND(SUM(Pharmacy!M203:N203),0)</f>
        <v>15802</v>
      </c>
      <c r="H106" s="6">
        <f>ROUND(+Pharmacy!V203,0)</f>
        <v>547</v>
      </c>
      <c r="I106" s="7">
        <f t="shared" si="4"/>
        <v>28.89</v>
      </c>
      <c r="J106" s="7"/>
      <c r="K106" s="8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0.875" style="0" bestFit="1" customWidth="1"/>
    <col min="5" max="6" width="6.875" style="0" bestFit="1" customWidth="1"/>
    <col min="7" max="7" width="10.875" style="0" bestFit="1" customWidth="1"/>
    <col min="8" max="9" width="6.875" style="0" bestFit="1" customWidth="1"/>
    <col min="10" max="10" width="2.625" style="0" customWidth="1"/>
    <col min="11" max="11" width="10.00390625" style="0" bestFit="1" customWidth="1"/>
  </cols>
  <sheetData>
    <row r="1" spans="1:10" ht="12">
      <c r="A1" s="3" t="s">
        <v>30</v>
      </c>
      <c r="B1" s="4"/>
      <c r="C1" s="4"/>
      <c r="D1" s="4"/>
      <c r="E1" s="4"/>
      <c r="F1" s="4"/>
      <c r="G1" s="4"/>
      <c r="H1" s="4"/>
      <c r="I1" s="4"/>
      <c r="J1" s="4"/>
    </row>
    <row r="2" spans="1:11" ht="1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42</v>
      </c>
    </row>
    <row r="3" spans="1:11" ht="12">
      <c r="A3" s="4"/>
      <c r="B3" s="4"/>
      <c r="C3" s="4"/>
      <c r="D3" s="4"/>
      <c r="E3" s="4"/>
      <c r="F3" s="3"/>
      <c r="G3" s="4"/>
      <c r="H3" s="4"/>
      <c r="I3" s="4"/>
      <c r="J3" s="4"/>
      <c r="K3">
        <v>296</v>
      </c>
    </row>
    <row r="4" spans="1:10" ht="12">
      <c r="A4" s="3" t="s">
        <v>43</v>
      </c>
      <c r="B4" s="4"/>
      <c r="C4" s="4"/>
      <c r="D4" s="5"/>
      <c r="E4" s="4"/>
      <c r="F4" s="4"/>
      <c r="G4" s="4"/>
      <c r="H4" s="4"/>
      <c r="I4" s="4"/>
      <c r="J4" s="4"/>
    </row>
    <row r="5" spans="1:10" ht="12">
      <c r="A5" s="3" t="s">
        <v>31</v>
      </c>
      <c r="B5" s="4"/>
      <c r="C5" s="4"/>
      <c r="D5" s="4"/>
      <c r="E5" s="4"/>
      <c r="F5" s="4"/>
      <c r="G5" s="4"/>
      <c r="H5" s="4"/>
      <c r="I5" s="4"/>
      <c r="J5" s="4"/>
    </row>
    <row r="7" spans="5:9" ht="12">
      <c r="E7" s="21">
        <f>ROUND(+Pharmacy!D5,0)</f>
        <v>2008</v>
      </c>
      <c r="F7" s="2">
        <f>+E7</f>
        <v>2008</v>
      </c>
      <c r="G7" s="2"/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D8" s="1" t="s">
        <v>32</v>
      </c>
      <c r="F8" s="1" t="s">
        <v>2</v>
      </c>
      <c r="G8" s="1" t="s">
        <v>32</v>
      </c>
      <c r="I8" s="1" t="s">
        <v>2</v>
      </c>
      <c r="J8" s="1"/>
      <c r="K8" s="2" t="s">
        <v>72</v>
      </c>
    </row>
    <row r="9" spans="1:11" ht="12">
      <c r="A9" s="2"/>
      <c r="B9" s="2" t="s">
        <v>40</v>
      </c>
      <c r="C9" s="2" t="s">
        <v>41</v>
      </c>
      <c r="D9" s="1" t="s">
        <v>7</v>
      </c>
      <c r="E9" s="1" t="s">
        <v>4</v>
      </c>
      <c r="F9" s="1" t="s">
        <v>4</v>
      </c>
      <c r="G9" s="1" t="s">
        <v>7</v>
      </c>
      <c r="H9" s="1" t="s">
        <v>4</v>
      </c>
      <c r="I9" s="1" t="s">
        <v>4</v>
      </c>
      <c r="J9" s="1"/>
      <c r="K9" s="2" t="s">
        <v>73</v>
      </c>
    </row>
    <row r="10" spans="2:11" ht="12">
      <c r="B10">
        <f>+Pharmacy!A5</f>
        <v>1</v>
      </c>
      <c r="C10" t="str">
        <f>+Pharmacy!B5</f>
        <v>SWEDISH HEALTH SERVICES</v>
      </c>
      <c r="D10" s="6">
        <f>ROUND(+Pharmacy!O5,0)</f>
        <v>178321</v>
      </c>
      <c r="E10" s="6">
        <f>ROUND(+Pharmacy!V5,0)</f>
        <v>64206</v>
      </c>
      <c r="F10" s="7">
        <f>IF(D10=0,"",IF(E10=0,"",ROUND(D10/E10,2)))</f>
        <v>2.78</v>
      </c>
      <c r="G10" s="6">
        <f>ROUND(+Pharmacy!O107,0)</f>
        <v>116088</v>
      </c>
      <c r="H10" s="6">
        <f>ROUND(+Pharmacy!V107,0)</f>
        <v>65434</v>
      </c>
      <c r="I10" s="7">
        <f>IF(G10=0,"",IF(H10=0,"",ROUND(G10/H10,2)))</f>
        <v>1.77</v>
      </c>
      <c r="J10" s="7"/>
      <c r="K10" s="8">
        <f>IF(D10=0,"",IF(E10=0,"",IF(G10=0,"",IF(H10=0,"",ROUND(I10/F10-1,4)))))</f>
        <v>-0.3633</v>
      </c>
    </row>
    <row r="11" spans="2:11" ht="12">
      <c r="B11">
        <f>+Pharmacy!A6</f>
        <v>3</v>
      </c>
      <c r="C11" t="str">
        <f>+Pharmacy!B6</f>
        <v>SWEDISH MEDICAL CENTER CHERRY HILL</v>
      </c>
      <c r="D11" s="6">
        <f>ROUND(+Pharmacy!O6,0)</f>
        <v>64158</v>
      </c>
      <c r="E11" s="6">
        <f>ROUND(+Pharmacy!V6,0)</f>
        <v>25431</v>
      </c>
      <c r="F11" s="7">
        <f aca="true" t="shared" si="0" ref="F11:F74">IF(D11=0,"",IF(E11=0,"",ROUND(D11/E11,2)))</f>
        <v>2.52</v>
      </c>
      <c r="G11" s="6">
        <f>ROUND(+Pharmacy!O108,0)</f>
        <v>56617</v>
      </c>
      <c r="H11" s="6">
        <f>ROUND(+Pharmacy!V108,0)</f>
        <v>27098</v>
      </c>
      <c r="I11" s="7">
        <f aca="true" t="shared" si="1" ref="I11:I74">IF(G11=0,"",IF(H11=0,"",ROUND(G11/H11,2)))</f>
        <v>2.09</v>
      </c>
      <c r="J11" s="7"/>
      <c r="K11" s="8">
        <f aca="true" t="shared" si="2" ref="K11:K74">IF(D11=0,"",IF(E11=0,"",IF(G11=0,"",IF(H11=0,"",ROUND(I11/F11-1,4)))))</f>
        <v>-0.1706</v>
      </c>
    </row>
    <row r="12" spans="2:11" ht="12">
      <c r="B12">
        <f>+Pharmacy!A7</f>
        <v>8</v>
      </c>
      <c r="C12" t="str">
        <f>+Pharmacy!B7</f>
        <v>KLICKITAT VALLEY HOSPITAL</v>
      </c>
      <c r="D12" s="6">
        <f>ROUND(+Pharmacy!O7,0)</f>
        <v>536</v>
      </c>
      <c r="E12" s="6">
        <f>ROUND(+Pharmacy!V7,0)</f>
        <v>1629</v>
      </c>
      <c r="F12" s="7">
        <f t="shared" si="0"/>
        <v>0.33</v>
      </c>
      <c r="G12" s="6">
        <f>ROUND(+Pharmacy!O109,0)</f>
        <v>17201</v>
      </c>
      <c r="H12" s="6">
        <f>ROUND(+Pharmacy!V109,0)</f>
        <v>1645</v>
      </c>
      <c r="I12" s="7">
        <f t="shared" si="1"/>
        <v>10.46</v>
      </c>
      <c r="J12" s="7"/>
      <c r="K12" s="8">
        <f t="shared" si="2"/>
        <v>30.697</v>
      </c>
    </row>
    <row r="13" spans="2:11" ht="12">
      <c r="B13">
        <f>+Pharmacy!A8</f>
        <v>10</v>
      </c>
      <c r="C13" t="str">
        <f>+Pharmacy!B8</f>
        <v>VIRGINIA MASON MEDICAL CENTER</v>
      </c>
      <c r="D13" s="6">
        <f>ROUND(+Pharmacy!O8,0)</f>
        <v>231261</v>
      </c>
      <c r="E13" s="6">
        <f>ROUND(+Pharmacy!V8,0)</f>
        <v>76904</v>
      </c>
      <c r="F13" s="7">
        <f t="shared" si="0"/>
        <v>3.01</v>
      </c>
      <c r="G13" s="6">
        <f>ROUND(+Pharmacy!O110,0)</f>
        <v>214385</v>
      </c>
      <c r="H13" s="6">
        <f>ROUND(+Pharmacy!V110,0)</f>
        <v>79237</v>
      </c>
      <c r="I13" s="7">
        <f t="shared" si="1"/>
        <v>2.71</v>
      </c>
      <c r="J13" s="7"/>
      <c r="K13" s="8">
        <f t="shared" si="2"/>
        <v>-0.0997</v>
      </c>
    </row>
    <row r="14" spans="2:11" ht="12">
      <c r="B14">
        <f>+Pharmacy!A9</f>
        <v>14</v>
      </c>
      <c r="C14" t="str">
        <f>+Pharmacy!B9</f>
        <v>SEATTLE CHILDRENS HOSPITAL</v>
      </c>
      <c r="D14" s="6">
        <f>ROUND(+Pharmacy!O9,0)</f>
        <v>79397</v>
      </c>
      <c r="E14" s="6">
        <f>ROUND(+Pharmacy!V9,0)</f>
        <v>26512</v>
      </c>
      <c r="F14" s="7">
        <f t="shared" si="0"/>
        <v>2.99</v>
      </c>
      <c r="G14" s="6">
        <f>ROUND(+Pharmacy!O111,0)</f>
        <v>96373</v>
      </c>
      <c r="H14" s="6">
        <f>ROUND(+Pharmacy!V111,0)</f>
        <v>28361</v>
      </c>
      <c r="I14" s="7">
        <f t="shared" si="1"/>
        <v>3.4</v>
      </c>
      <c r="J14" s="7"/>
      <c r="K14" s="8">
        <f t="shared" si="2"/>
        <v>0.1371</v>
      </c>
    </row>
    <row r="15" spans="2:11" ht="12">
      <c r="B15">
        <f>+Pharmacy!A10</f>
        <v>20</v>
      </c>
      <c r="C15" t="str">
        <f>+Pharmacy!B10</f>
        <v>GROUP HEALTH CENTRAL</v>
      </c>
      <c r="D15" s="6">
        <f>ROUND(+Pharmacy!O10,0)</f>
        <v>5541780</v>
      </c>
      <c r="E15" s="6">
        <f>ROUND(+Pharmacy!V10,0)</f>
        <v>1208</v>
      </c>
      <c r="F15" s="7">
        <f t="shared" si="0"/>
        <v>4587.57</v>
      </c>
      <c r="G15" s="6">
        <f>ROUND(+Pharmacy!O112,0)</f>
        <v>0</v>
      </c>
      <c r="H15" s="6">
        <f>ROUND(+Pharmacy!V112,0)</f>
        <v>1122</v>
      </c>
      <c r="I15" s="7">
        <f t="shared" si="1"/>
      </c>
      <c r="J15" s="7"/>
      <c r="K15" s="8">
        <f t="shared" si="2"/>
      </c>
    </row>
    <row r="16" spans="2:11" ht="12">
      <c r="B16">
        <f>+Pharmacy!A11</f>
        <v>21</v>
      </c>
      <c r="C16" t="str">
        <f>+Pharmacy!B11</f>
        <v>NEWPORT COMMUNITY HOSPITAL</v>
      </c>
      <c r="D16" s="6">
        <f>ROUND(+Pharmacy!O11,0)</f>
        <v>410</v>
      </c>
      <c r="E16" s="6">
        <f>ROUND(+Pharmacy!V11,0)</f>
        <v>2926</v>
      </c>
      <c r="F16" s="7">
        <f t="shared" si="0"/>
        <v>0.14</v>
      </c>
      <c r="G16" s="6">
        <f>ROUND(+Pharmacy!O113,0)</f>
        <v>1095</v>
      </c>
      <c r="H16" s="6">
        <f>ROUND(+Pharmacy!V113,0)</f>
        <v>2664</v>
      </c>
      <c r="I16" s="7">
        <f t="shared" si="1"/>
        <v>0.41</v>
      </c>
      <c r="J16" s="7"/>
      <c r="K16" s="8">
        <f t="shared" si="2"/>
        <v>1.9286</v>
      </c>
    </row>
    <row r="17" spans="2:11" ht="12">
      <c r="B17">
        <f>+Pharmacy!A12</f>
        <v>22</v>
      </c>
      <c r="C17" t="str">
        <f>+Pharmacy!B12</f>
        <v>LOURDES MEDICAL CENTER</v>
      </c>
      <c r="D17" s="6">
        <f>ROUND(+Pharmacy!O12,0)</f>
        <v>25685</v>
      </c>
      <c r="E17" s="6">
        <f>ROUND(+Pharmacy!V12,0)</f>
        <v>4975</v>
      </c>
      <c r="F17" s="7">
        <f t="shared" si="0"/>
        <v>5.16</v>
      </c>
      <c r="G17" s="6">
        <f>ROUND(+Pharmacy!O114,0)</f>
        <v>-237172</v>
      </c>
      <c r="H17" s="6">
        <f>ROUND(+Pharmacy!V114,0)</f>
        <v>4807</v>
      </c>
      <c r="I17" s="7">
        <f t="shared" si="1"/>
        <v>-49.34</v>
      </c>
      <c r="J17" s="7"/>
      <c r="K17" s="8">
        <f t="shared" si="2"/>
        <v>-10.562</v>
      </c>
    </row>
    <row r="18" spans="2:11" ht="12">
      <c r="B18">
        <f>+Pharmacy!A13</f>
        <v>23</v>
      </c>
      <c r="C18" t="str">
        <f>+Pharmacy!B13</f>
        <v>OKANOGAN-DOUGLAS DISTRICT HOSPITAL</v>
      </c>
      <c r="D18" s="6">
        <f>ROUND(+Pharmacy!O13,0)</f>
        <v>5260</v>
      </c>
      <c r="E18" s="6">
        <f>ROUND(+Pharmacy!V13,0)</f>
        <v>1506</v>
      </c>
      <c r="F18" s="7">
        <f t="shared" si="0"/>
        <v>3.49</v>
      </c>
      <c r="G18" s="6">
        <f>ROUND(+Pharmacy!O115,0)</f>
        <v>5731</v>
      </c>
      <c r="H18" s="6">
        <f>ROUND(+Pharmacy!V115,0)</f>
        <v>1454</v>
      </c>
      <c r="I18" s="7">
        <f t="shared" si="1"/>
        <v>3.94</v>
      </c>
      <c r="J18" s="7"/>
      <c r="K18" s="8">
        <f t="shared" si="2"/>
        <v>0.1289</v>
      </c>
    </row>
    <row r="19" spans="2:11" ht="12">
      <c r="B19">
        <f>+Pharmacy!A14</f>
        <v>26</v>
      </c>
      <c r="C19" t="str">
        <f>+Pharmacy!B14</f>
        <v>PEACEHEALTH SAINT JOHN MEDICAL CENTER</v>
      </c>
      <c r="D19" s="6">
        <f>ROUND(+Pharmacy!O14,0)</f>
        <v>14351</v>
      </c>
      <c r="E19" s="6">
        <f>ROUND(+Pharmacy!V14,0)</f>
        <v>23290</v>
      </c>
      <c r="F19" s="7">
        <f t="shared" si="0"/>
        <v>0.62</v>
      </c>
      <c r="G19" s="6">
        <f>ROUND(+Pharmacy!O116,0)</f>
        <v>10796</v>
      </c>
      <c r="H19" s="6">
        <f>ROUND(+Pharmacy!V116,0)</f>
        <v>24570</v>
      </c>
      <c r="I19" s="7">
        <f t="shared" si="1"/>
        <v>0.44</v>
      </c>
      <c r="J19" s="7"/>
      <c r="K19" s="8">
        <f t="shared" si="2"/>
        <v>-0.2903</v>
      </c>
    </row>
    <row r="20" spans="2:11" ht="12">
      <c r="B20">
        <f>+Pharmacy!A15</f>
        <v>29</v>
      </c>
      <c r="C20" t="str">
        <f>+Pharmacy!B15</f>
        <v>HARBORVIEW MEDICAL CENTER</v>
      </c>
      <c r="D20" s="6">
        <f>ROUND(+Pharmacy!O15,0)</f>
        <v>55345</v>
      </c>
      <c r="E20" s="6">
        <f>ROUND(+Pharmacy!V15,0)</f>
        <v>43532</v>
      </c>
      <c r="F20" s="7">
        <f t="shared" si="0"/>
        <v>1.27</v>
      </c>
      <c r="G20" s="6">
        <f>ROUND(+Pharmacy!O117,0)</f>
        <v>47769</v>
      </c>
      <c r="H20" s="6">
        <f>ROUND(+Pharmacy!V117,0)</f>
        <v>43020</v>
      </c>
      <c r="I20" s="7">
        <f t="shared" si="1"/>
        <v>1.11</v>
      </c>
      <c r="J20" s="7"/>
      <c r="K20" s="8">
        <f t="shared" si="2"/>
        <v>-0.126</v>
      </c>
    </row>
    <row r="21" spans="2:11" ht="12">
      <c r="B21">
        <f>+Pharmacy!A16</f>
        <v>32</v>
      </c>
      <c r="C21" t="str">
        <f>+Pharmacy!B16</f>
        <v>SAINT JOSEPH MEDICAL CENTER</v>
      </c>
      <c r="D21" s="6">
        <f>ROUND(+Pharmacy!O16,0)</f>
        <v>328559</v>
      </c>
      <c r="E21" s="6">
        <f>ROUND(+Pharmacy!V16,0)</f>
        <v>46717</v>
      </c>
      <c r="F21" s="7">
        <f t="shared" si="0"/>
        <v>7.03</v>
      </c>
      <c r="G21" s="6">
        <f>ROUND(+Pharmacy!O118,0)</f>
        <v>711583</v>
      </c>
      <c r="H21" s="6">
        <f>ROUND(+Pharmacy!V118,0)</f>
        <v>43072</v>
      </c>
      <c r="I21" s="7">
        <f t="shared" si="1"/>
        <v>16.52</v>
      </c>
      <c r="J21" s="7"/>
      <c r="K21" s="8">
        <f t="shared" si="2"/>
        <v>1.3499</v>
      </c>
    </row>
    <row r="22" spans="2:11" ht="12">
      <c r="B22">
        <f>+Pharmacy!A17</f>
        <v>35</v>
      </c>
      <c r="C22" t="str">
        <f>+Pharmacy!B17</f>
        <v>ENUMCLAW REGIONAL HOSPITAL</v>
      </c>
      <c r="D22" s="6">
        <f>ROUND(+Pharmacy!O17,0)</f>
        <v>0</v>
      </c>
      <c r="E22" s="6">
        <f>ROUND(+Pharmacy!V17,0)</f>
        <v>3584</v>
      </c>
      <c r="F22" s="7">
        <f t="shared" si="0"/>
      </c>
      <c r="G22" s="6">
        <f>ROUND(+Pharmacy!O119,0)</f>
        <v>1871</v>
      </c>
      <c r="H22" s="6">
        <f>ROUND(+Pharmacy!V119,0)</f>
        <v>3826</v>
      </c>
      <c r="I22" s="7">
        <f t="shared" si="1"/>
        <v>0.49</v>
      </c>
      <c r="J22" s="7"/>
      <c r="K22" s="8">
        <f t="shared" si="2"/>
      </c>
    </row>
    <row r="23" spans="2:11" ht="12">
      <c r="B23">
        <f>+Pharmacy!A18</f>
        <v>37</v>
      </c>
      <c r="C23" t="str">
        <f>+Pharmacy!B18</f>
        <v>DEACONESS MEDICAL CENTER</v>
      </c>
      <c r="D23" s="6">
        <f>ROUND(+Pharmacy!O18,0)</f>
        <v>11068</v>
      </c>
      <c r="E23" s="6">
        <f>ROUND(+Pharmacy!V18,0)</f>
        <v>18891</v>
      </c>
      <c r="F23" s="7">
        <f t="shared" si="0"/>
        <v>0.59</v>
      </c>
      <c r="G23" s="6">
        <f>ROUND(+Pharmacy!O120,0)</f>
        <v>22794</v>
      </c>
      <c r="H23" s="6">
        <f>ROUND(+Pharmacy!V120,0)</f>
        <v>24058</v>
      </c>
      <c r="I23" s="7">
        <f t="shared" si="1"/>
        <v>0.95</v>
      </c>
      <c r="J23" s="7"/>
      <c r="K23" s="8">
        <f t="shared" si="2"/>
        <v>0.6102</v>
      </c>
    </row>
    <row r="24" spans="2:11" ht="12">
      <c r="B24">
        <f>+Pharmacy!A19</f>
        <v>38</v>
      </c>
      <c r="C24" t="str">
        <f>+Pharmacy!B19</f>
        <v>OLYMPIC MEDICAL CENTER</v>
      </c>
      <c r="D24" s="6">
        <f>ROUND(+Pharmacy!O19,0)</f>
        <v>37897</v>
      </c>
      <c r="E24" s="6">
        <f>ROUND(+Pharmacy!V19,0)</f>
        <v>13147</v>
      </c>
      <c r="F24" s="7">
        <f t="shared" si="0"/>
        <v>2.88</v>
      </c>
      <c r="G24" s="6">
        <f>ROUND(+Pharmacy!O121,0)</f>
        <v>35369</v>
      </c>
      <c r="H24" s="6">
        <f>ROUND(+Pharmacy!V121,0)</f>
        <v>13521</v>
      </c>
      <c r="I24" s="7">
        <f t="shared" si="1"/>
        <v>2.62</v>
      </c>
      <c r="J24" s="7"/>
      <c r="K24" s="8">
        <f t="shared" si="2"/>
        <v>-0.0903</v>
      </c>
    </row>
    <row r="25" spans="2:11" ht="12">
      <c r="B25">
        <f>+Pharmacy!A20</f>
        <v>39</v>
      </c>
      <c r="C25" t="str">
        <f>+Pharmacy!B20</f>
        <v>KENNEWICK GENERAL HOSPITAL</v>
      </c>
      <c r="D25" s="6">
        <f>ROUND(+Pharmacy!O20,0)</f>
        <v>13569</v>
      </c>
      <c r="E25" s="6">
        <f>ROUND(+Pharmacy!V20,0)</f>
        <v>11240</v>
      </c>
      <c r="F25" s="7">
        <f t="shared" si="0"/>
        <v>1.21</v>
      </c>
      <c r="G25" s="6">
        <f>ROUND(+Pharmacy!O122,0)</f>
        <v>7166</v>
      </c>
      <c r="H25" s="6">
        <f>ROUND(+Pharmacy!V122,0)</f>
        <v>11618</v>
      </c>
      <c r="I25" s="7">
        <f t="shared" si="1"/>
        <v>0.62</v>
      </c>
      <c r="J25" s="7"/>
      <c r="K25" s="8">
        <f t="shared" si="2"/>
        <v>-0.4876</v>
      </c>
    </row>
    <row r="26" spans="2:11" ht="12">
      <c r="B26">
        <f>+Pharmacy!A21</f>
        <v>43</v>
      </c>
      <c r="C26" t="str">
        <f>+Pharmacy!B21</f>
        <v>WALLA WALLA GENERAL HOSPITAL</v>
      </c>
      <c r="D26" s="6">
        <f>ROUND(+Pharmacy!O21,0)</f>
        <v>9058</v>
      </c>
      <c r="E26" s="6">
        <f>ROUND(+Pharmacy!V21,0)</f>
        <v>3984</v>
      </c>
      <c r="F26" s="7">
        <f t="shared" si="0"/>
        <v>2.27</v>
      </c>
      <c r="G26" s="6">
        <f>ROUND(+Pharmacy!O123,0)</f>
        <v>5216</v>
      </c>
      <c r="H26" s="6">
        <f>ROUND(+Pharmacy!V123,0)</f>
        <v>4221</v>
      </c>
      <c r="I26" s="7">
        <f t="shared" si="1"/>
        <v>1.24</v>
      </c>
      <c r="J26" s="7"/>
      <c r="K26" s="8">
        <f t="shared" si="2"/>
        <v>-0.4537</v>
      </c>
    </row>
    <row r="27" spans="2:11" ht="12">
      <c r="B27">
        <f>+Pharmacy!A22</f>
        <v>45</v>
      </c>
      <c r="C27" t="str">
        <f>+Pharmacy!B22</f>
        <v>COLUMBIA BASIN HOSPITAL</v>
      </c>
      <c r="D27" s="6">
        <f>ROUND(+Pharmacy!O22,0)</f>
        <v>330</v>
      </c>
      <c r="E27" s="6">
        <f>ROUND(+Pharmacy!V22,0)</f>
        <v>1214</v>
      </c>
      <c r="F27" s="7">
        <f t="shared" si="0"/>
        <v>0.27</v>
      </c>
      <c r="G27" s="6">
        <f>ROUND(+Pharmacy!O124,0)</f>
        <v>549</v>
      </c>
      <c r="H27" s="6">
        <f>ROUND(+Pharmacy!V124,0)</f>
        <v>1212</v>
      </c>
      <c r="I27" s="7">
        <f t="shared" si="1"/>
        <v>0.45</v>
      </c>
      <c r="J27" s="7"/>
      <c r="K27" s="8">
        <f t="shared" si="2"/>
        <v>0.6667</v>
      </c>
    </row>
    <row r="28" spans="2:11" ht="12">
      <c r="B28">
        <f>+Pharmacy!A23</f>
        <v>46</v>
      </c>
      <c r="C28" t="str">
        <f>+Pharmacy!B23</f>
        <v>PROSSER MEMORIAL HOSPITAL</v>
      </c>
      <c r="D28" s="6">
        <f>ROUND(+Pharmacy!O23,0)</f>
        <v>6329</v>
      </c>
      <c r="E28" s="6">
        <f>ROUND(+Pharmacy!V23,0)</f>
        <v>2419</v>
      </c>
      <c r="F28" s="7">
        <f t="shared" si="0"/>
        <v>2.62</v>
      </c>
      <c r="G28" s="6">
        <f>ROUND(+Pharmacy!O125,0)</f>
        <v>2960</v>
      </c>
      <c r="H28" s="6">
        <f>ROUND(+Pharmacy!V125,0)</f>
        <v>1940</v>
      </c>
      <c r="I28" s="7">
        <f t="shared" si="1"/>
        <v>1.53</v>
      </c>
      <c r="J28" s="7"/>
      <c r="K28" s="8">
        <f t="shared" si="2"/>
        <v>-0.416</v>
      </c>
    </row>
    <row r="29" spans="2:11" ht="12">
      <c r="B29">
        <f>+Pharmacy!A24</f>
        <v>50</v>
      </c>
      <c r="C29" t="str">
        <f>+Pharmacy!B24</f>
        <v>PROVIDENCE SAINT MARY MEDICAL CENTER</v>
      </c>
      <c r="D29" s="6">
        <f>ROUND(+Pharmacy!O24,0)</f>
        <v>5769</v>
      </c>
      <c r="E29" s="6">
        <f>ROUND(+Pharmacy!V24,0)</f>
        <v>13790</v>
      </c>
      <c r="F29" s="7">
        <f t="shared" si="0"/>
        <v>0.42</v>
      </c>
      <c r="G29" s="6">
        <f>ROUND(+Pharmacy!O126,0)</f>
        <v>8753</v>
      </c>
      <c r="H29" s="6">
        <f>ROUND(+Pharmacy!V126,0)</f>
        <v>13198</v>
      </c>
      <c r="I29" s="7">
        <f t="shared" si="1"/>
        <v>0.66</v>
      </c>
      <c r="J29" s="7"/>
      <c r="K29" s="8">
        <f t="shared" si="2"/>
        <v>0.5714</v>
      </c>
    </row>
    <row r="30" spans="2:11" ht="12">
      <c r="B30">
        <f>+Pharmacy!A25</f>
        <v>54</v>
      </c>
      <c r="C30" t="str">
        <f>+Pharmacy!B25</f>
        <v>FORKS COMMUNITY HOSPITAL</v>
      </c>
      <c r="D30" s="6">
        <f>ROUND(+Pharmacy!O25,0)</f>
        <v>3264</v>
      </c>
      <c r="E30" s="6">
        <f>ROUND(+Pharmacy!V25,0)</f>
        <v>2002</v>
      </c>
      <c r="F30" s="7">
        <f t="shared" si="0"/>
        <v>1.63</v>
      </c>
      <c r="G30" s="6">
        <f>ROUND(+Pharmacy!O127,0)</f>
        <v>2441</v>
      </c>
      <c r="H30" s="6">
        <f>ROUND(+Pharmacy!V127,0)</f>
        <v>1817</v>
      </c>
      <c r="I30" s="7">
        <f t="shared" si="1"/>
        <v>1.34</v>
      </c>
      <c r="J30" s="7"/>
      <c r="K30" s="8">
        <f t="shared" si="2"/>
        <v>-0.1779</v>
      </c>
    </row>
    <row r="31" spans="2:11" ht="12">
      <c r="B31">
        <f>+Pharmacy!A26</f>
        <v>56</v>
      </c>
      <c r="C31" t="str">
        <f>+Pharmacy!B26</f>
        <v>WILLAPA HARBOR HOSPITAL</v>
      </c>
      <c r="D31" s="6">
        <f>ROUND(+Pharmacy!O26,0)</f>
        <v>0</v>
      </c>
      <c r="E31" s="6">
        <f>ROUND(+Pharmacy!V26,0)</f>
        <v>1630</v>
      </c>
      <c r="F31" s="7">
        <f t="shared" si="0"/>
      </c>
      <c r="G31" s="6">
        <f>ROUND(+Pharmacy!O128,0)</f>
        <v>540</v>
      </c>
      <c r="H31" s="6">
        <f>ROUND(+Pharmacy!V128,0)</f>
        <v>1521</v>
      </c>
      <c r="I31" s="7">
        <f t="shared" si="1"/>
        <v>0.36</v>
      </c>
      <c r="J31" s="7"/>
      <c r="K31" s="8">
        <f t="shared" si="2"/>
      </c>
    </row>
    <row r="32" spans="2:11" ht="12">
      <c r="B32">
        <f>+Pharmacy!A27</f>
        <v>58</v>
      </c>
      <c r="C32" t="str">
        <f>+Pharmacy!B27</f>
        <v>YAKIMA VALLEY MEMORIAL HOSPITAL</v>
      </c>
      <c r="D32" s="6">
        <f>ROUND(+Pharmacy!O27,0)</f>
        <v>55108</v>
      </c>
      <c r="E32" s="6">
        <f>ROUND(+Pharmacy!V27,0)</f>
        <v>31658</v>
      </c>
      <c r="F32" s="7">
        <f t="shared" si="0"/>
        <v>1.74</v>
      </c>
      <c r="G32" s="6">
        <f>ROUND(+Pharmacy!O129,0)</f>
        <v>34899</v>
      </c>
      <c r="H32" s="6">
        <f>ROUND(+Pharmacy!V129,0)</f>
        <v>33827</v>
      </c>
      <c r="I32" s="7">
        <f t="shared" si="1"/>
        <v>1.03</v>
      </c>
      <c r="J32" s="7"/>
      <c r="K32" s="8">
        <f t="shared" si="2"/>
        <v>-0.408</v>
      </c>
    </row>
    <row r="33" spans="2:11" ht="12">
      <c r="B33">
        <f>+Pharmacy!A28</f>
        <v>63</v>
      </c>
      <c r="C33" t="str">
        <f>+Pharmacy!B28</f>
        <v>GRAYS HARBOR COMMUNITY HOSPITAL</v>
      </c>
      <c r="D33" s="6">
        <f>ROUND(+Pharmacy!O28,0)</f>
        <v>23403</v>
      </c>
      <c r="E33" s="6">
        <f>ROUND(+Pharmacy!V28,0)</f>
        <v>11731</v>
      </c>
      <c r="F33" s="7">
        <f t="shared" si="0"/>
        <v>1.99</v>
      </c>
      <c r="G33" s="6">
        <f>ROUND(+Pharmacy!O130,0)</f>
        <v>20307</v>
      </c>
      <c r="H33" s="6">
        <f>ROUND(+Pharmacy!V130,0)</f>
        <v>12132</v>
      </c>
      <c r="I33" s="7">
        <f t="shared" si="1"/>
        <v>1.67</v>
      </c>
      <c r="J33" s="7"/>
      <c r="K33" s="8">
        <f t="shared" si="2"/>
        <v>-0.1608</v>
      </c>
    </row>
    <row r="34" spans="2:11" ht="12">
      <c r="B34">
        <f>+Pharmacy!A29</f>
        <v>78</v>
      </c>
      <c r="C34" t="str">
        <f>+Pharmacy!B29</f>
        <v>SAMARITAN HOSPITAL</v>
      </c>
      <c r="D34" s="6">
        <f>ROUND(+Pharmacy!O29,0)</f>
        <v>12543</v>
      </c>
      <c r="E34" s="6">
        <f>ROUND(+Pharmacy!V29,0)</f>
        <v>6208</v>
      </c>
      <c r="F34" s="7">
        <f t="shared" si="0"/>
        <v>2.02</v>
      </c>
      <c r="G34" s="6">
        <f>ROUND(+Pharmacy!O131,0)</f>
        <v>5476</v>
      </c>
      <c r="H34" s="6">
        <f>ROUND(+Pharmacy!V131,0)</f>
        <v>6490</v>
      </c>
      <c r="I34" s="7">
        <f t="shared" si="1"/>
        <v>0.84</v>
      </c>
      <c r="J34" s="7"/>
      <c r="K34" s="8">
        <f t="shared" si="2"/>
        <v>-0.5842</v>
      </c>
    </row>
    <row r="35" spans="2:11" ht="12">
      <c r="B35">
        <f>+Pharmacy!A30</f>
        <v>79</v>
      </c>
      <c r="C35" t="str">
        <f>+Pharmacy!B30</f>
        <v>OCEAN BEACH HOSPITAL</v>
      </c>
      <c r="D35" s="6">
        <f>ROUND(+Pharmacy!O30,0)</f>
        <v>811</v>
      </c>
      <c r="E35" s="6">
        <f>ROUND(+Pharmacy!V30,0)</f>
        <v>1836</v>
      </c>
      <c r="F35" s="7">
        <f t="shared" si="0"/>
        <v>0.44</v>
      </c>
      <c r="G35" s="6">
        <f>ROUND(+Pharmacy!O132,0)</f>
        <v>946</v>
      </c>
      <c r="H35" s="6">
        <f>ROUND(+Pharmacy!V132,0)</f>
        <v>1549</v>
      </c>
      <c r="I35" s="7">
        <f t="shared" si="1"/>
        <v>0.61</v>
      </c>
      <c r="J35" s="7"/>
      <c r="K35" s="8">
        <f t="shared" si="2"/>
        <v>0.3864</v>
      </c>
    </row>
    <row r="36" spans="2:11" ht="12">
      <c r="B36">
        <f>+Pharmacy!A31</f>
        <v>80</v>
      </c>
      <c r="C36" t="str">
        <f>+Pharmacy!B31</f>
        <v>ODESSA MEMORIAL HOSPITAL</v>
      </c>
      <c r="D36" s="6">
        <f>ROUND(+Pharmacy!O31,0)</f>
        <v>0</v>
      </c>
      <c r="E36" s="6">
        <f>ROUND(+Pharmacy!V31,0)</f>
        <v>252</v>
      </c>
      <c r="F36" s="7">
        <f t="shared" si="0"/>
      </c>
      <c r="G36" s="6">
        <f>ROUND(+Pharmacy!O133,0)</f>
        <v>350</v>
      </c>
      <c r="H36" s="6">
        <f>ROUND(+Pharmacy!V133,0)</f>
        <v>237</v>
      </c>
      <c r="I36" s="7">
        <f t="shared" si="1"/>
        <v>1.48</v>
      </c>
      <c r="J36" s="7"/>
      <c r="K36" s="8">
        <f t="shared" si="2"/>
      </c>
    </row>
    <row r="37" spans="2:11" ht="12">
      <c r="B37">
        <f>+Pharmacy!A32</f>
        <v>81</v>
      </c>
      <c r="C37" t="str">
        <f>+Pharmacy!B32</f>
        <v>GOOD SAMARITAN HOSPITAL</v>
      </c>
      <c r="D37" s="6">
        <f>ROUND(+Pharmacy!O32,0)</f>
        <v>31003</v>
      </c>
      <c r="E37" s="6">
        <f>ROUND(+Pharmacy!V32,0)</f>
        <v>22063</v>
      </c>
      <c r="F37" s="7">
        <f t="shared" si="0"/>
        <v>1.41</v>
      </c>
      <c r="G37" s="6">
        <f>ROUND(+Pharmacy!O134,0)</f>
        <v>36389</v>
      </c>
      <c r="H37" s="6">
        <f>ROUND(+Pharmacy!V134,0)</f>
        <v>21554</v>
      </c>
      <c r="I37" s="7">
        <f t="shared" si="1"/>
        <v>1.69</v>
      </c>
      <c r="J37" s="7"/>
      <c r="K37" s="8">
        <f t="shared" si="2"/>
        <v>0.1986</v>
      </c>
    </row>
    <row r="38" spans="2:11" ht="12">
      <c r="B38">
        <f>+Pharmacy!A33</f>
        <v>82</v>
      </c>
      <c r="C38" t="str">
        <f>+Pharmacy!B33</f>
        <v>GARFIELD COUNTY MEMORIAL HOSPITAL</v>
      </c>
      <c r="D38" s="6">
        <f>ROUND(+Pharmacy!O33,0)</f>
        <v>0</v>
      </c>
      <c r="E38" s="6">
        <f>ROUND(+Pharmacy!V33,0)</f>
        <v>224</v>
      </c>
      <c r="F38" s="7">
        <f t="shared" si="0"/>
      </c>
      <c r="G38" s="6">
        <f>ROUND(+Pharmacy!O135,0)</f>
        <v>0</v>
      </c>
      <c r="H38" s="6">
        <f>ROUND(+Pharmacy!V135,0)</f>
        <v>509</v>
      </c>
      <c r="I38" s="7">
        <f t="shared" si="1"/>
      </c>
      <c r="J38" s="7"/>
      <c r="K38" s="8">
        <f t="shared" si="2"/>
      </c>
    </row>
    <row r="39" spans="2:11" ht="12">
      <c r="B39">
        <f>+Pharmacy!A34</f>
        <v>84</v>
      </c>
      <c r="C39" t="str">
        <f>+Pharmacy!B34</f>
        <v>PROVIDENCE REGIONAL MEDICAL CENTER EVERETT</v>
      </c>
      <c r="D39" s="6">
        <f>ROUND(+Pharmacy!O34,0)</f>
        <v>25372</v>
      </c>
      <c r="E39" s="6">
        <f>ROUND(+Pharmacy!V34,0)</f>
        <v>47661</v>
      </c>
      <c r="F39" s="7">
        <f t="shared" si="0"/>
        <v>0.53</v>
      </c>
      <c r="G39" s="6">
        <f>ROUND(+Pharmacy!O136,0)</f>
        <v>23849</v>
      </c>
      <c r="H39" s="6">
        <f>ROUND(+Pharmacy!V136,0)</f>
        <v>52314</v>
      </c>
      <c r="I39" s="7">
        <f t="shared" si="1"/>
        <v>0.46</v>
      </c>
      <c r="J39" s="7"/>
      <c r="K39" s="8">
        <f t="shared" si="2"/>
        <v>-0.1321</v>
      </c>
    </row>
    <row r="40" spans="2:11" ht="12">
      <c r="B40">
        <f>+Pharmacy!A35</f>
        <v>85</v>
      </c>
      <c r="C40" t="str">
        <f>+Pharmacy!B35</f>
        <v>JEFFERSON HEALTHCARE HOSPITAL</v>
      </c>
      <c r="D40" s="6">
        <f>ROUND(+Pharmacy!O35,0)</f>
        <v>23491</v>
      </c>
      <c r="E40" s="6">
        <f>ROUND(+Pharmacy!V35,0)</f>
        <v>4378</v>
      </c>
      <c r="F40" s="7">
        <f t="shared" si="0"/>
        <v>5.37</v>
      </c>
      <c r="G40" s="6">
        <f>ROUND(+Pharmacy!O137,0)</f>
        <v>25710</v>
      </c>
      <c r="H40" s="6">
        <f>ROUND(+Pharmacy!V137,0)</f>
        <v>4690</v>
      </c>
      <c r="I40" s="7">
        <f t="shared" si="1"/>
        <v>5.48</v>
      </c>
      <c r="J40" s="7"/>
      <c r="K40" s="8">
        <f t="shared" si="2"/>
        <v>0.0205</v>
      </c>
    </row>
    <row r="41" spans="2:11" ht="12">
      <c r="B41">
        <f>+Pharmacy!A36</f>
        <v>96</v>
      </c>
      <c r="C41" t="str">
        <f>+Pharmacy!B36</f>
        <v>SKYLINE HOSPITAL</v>
      </c>
      <c r="D41" s="6">
        <f>ROUND(+Pharmacy!O36,0)</f>
        <v>6107</v>
      </c>
      <c r="E41" s="6">
        <f>ROUND(+Pharmacy!V36,0)</f>
        <v>1264</v>
      </c>
      <c r="F41" s="7">
        <f t="shared" si="0"/>
        <v>4.83</v>
      </c>
      <c r="G41" s="6">
        <f>ROUND(+Pharmacy!O138,0)</f>
        <v>8844</v>
      </c>
      <c r="H41" s="6">
        <f>ROUND(+Pharmacy!V138,0)</f>
        <v>1369</v>
      </c>
      <c r="I41" s="7">
        <f t="shared" si="1"/>
        <v>6.46</v>
      </c>
      <c r="J41" s="7"/>
      <c r="K41" s="8">
        <f t="shared" si="2"/>
        <v>0.3375</v>
      </c>
    </row>
    <row r="42" spans="2:11" ht="12">
      <c r="B42">
        <f>+Pharmacy!A37</f>
        <v>102</v>
      </c>
      <c r="C42" t="str">
        <f>+Pharmacy!B37</f>
        <v>YAKIMA REGIONAL MEDICAL AND CARDIAC CENTER</v>
      </c>
      <c r="D42" s="6">
        <f>ROUND(+Pharmacy!O37,0)</f>
        <v>17106</v>
      </c>
      <c r="E42" s="6">
        <f>ROUND(+Pharmacy!V37,0)</f>
        <v>13168</v>
      </c>
      <c r="F42" s="7">
        <f t="shared" si="0"/>
        <v>1.3</v>
      </c>
      <c r="G42" s="6">
        <f>ROUND(+Pharmacy!O139,0)</f>
        <v>8910</v>
      </c>
      <c r="H42" s="6">
        <f>ROUND(+Pharmacy!V139,0)</f>
        <v>12871</v>
      </c>
      <c r="I42" s="7">
        <f t="shared" si="1"/>
        <v>0.69</v>
      </c>
      <c r="J42" s="7"/>
      <c r="K42" s="8">
        <f t="shared" si="2"/>
        <v>-0.4692</v>
      </c>
    </row>
    <row r="43" spans="2:11" ht="12">
      <c r="B43">
        <f>+Pharmacy!A38</f>
        <v>104</v>
      </c>
      <c r="C43" t="str">
        <f>+Pharmacy!B38</f>
        <v>VALLEY GENERAL HOSPITAL</v>
      </c>
      <c r="D43" s="6">
        <f>ROUND(+Pharmacy!O38,0)</f>
        <v>4921</v>
      </c>
      <c r="E43" s="6">
        <f>ROUND(+Pharmacy!V38,0)</f>
        <v>5790</v>
      </c>
      <c r="F43" s="7">
        <f t="shared" si="0"/>
        <v>0.85</v>
      </c>
      <c r="G43" s="6">
        <f>ROUND(+Pharmacy!O140,0)</f>
        <v>4726</v>
      </c>
      <c r="H43" s="6">
        <f>ROUND(+Pharmacy!V140,0)</f>
        <v>5972</v>
      </c>
      <c r="I43" s="7">
        <f t="shared" si="1"/>
        <v>0.79</v>
      </c>
      <c r="J43" s="7"/>
      <c r="K43" s="8">
        <f t="shared" si="2"/>
        <v>-0.0706</v>
      </c>
    </row>
    <row r="44" spans="2:11" ht="12">
      <c r="B44">
        <f>+Pharmacy!A39</f>
        <v>106</v>
      </c>
      <c r="C44" t="str">
        <f>+Pharmacy!B39</f>
        <v>CASCADE VALLEY HOSPITAL</v>
      </c>
      <c r="D44" s="6">
        <f>ROUND(+Pharmacy!O39,0)</f>
        <v>17336</v>
      </c>
      <c r="E44" s="6">
        <f>ROUND(+Pharmacy!V39,0)</f>
        <v>4926</v>
      </c>
      <c r="F44" s="7">
        <f t="shared" si="0"/>
        <v>3.52</v>
      </c>
      <c r="G44" s="6">
        <f>ROUND(+Pharmacy!O141,0)</f>
        <v>15793</v>
      </c>
      <c r="H44" s="6">
        <f>ROUND(+Pharmacy!V141,0)</f>
        <v>4607</v>
      </c>
      <c r="I44" s="7">
        <f t="shared" si="1"/>
        <v>3.43</v>
      </c>
      <c r="J44" s="7"/>
      <c r="K44" s="8">
        <f t="shared" si="2"/>
        <v>-0.0256</v>
      </c>
    </row>
    <row r="45" spans="2:11" ht="12">
      <c r="B45">
        <f>+Pharmacy!A40</f>
        <v>107</v>
      </c>
      <c r="C45" t="str">
        <f>+Pharmacy!B40</f>
        <v>NORTH VALLEY HOSPITAL</v>
      </c>
      <c r="D45" s="6">
        <f>ROUND(+Pharmacy!O40,0)</f>
        <v>368</v>
      </c>
      <c r="E45" s="6">
        <f>ROUND(+Pharmacy!V40,0)</f>
        <v>2275</v>
      </c>
      <c r="F45" s="7">
        <f t="shared" si="0"/>
        <v>0.16</v>
      </c>
      <c r="G45" s="6">
        <f>ROUND(+Pharmacy!O142,0)</f>
        <v>2046</v>
      </c>
      <c r="H45" s="6">
        <f>ROUND(+Pharmacy!V142,0)</f>
        <v>2016</v>
      </c>
      <c r="I45" s="7">
        <f t="shared" si="1"/>
        <v>1.01</v>
      </c>
      <c r="J45" s="7"/>
      <c r="K45" s="8">
        <f t="shared" si="2"/>
        <v>5.3125</v>
      </c>
    </row>
    <row r="46" spans="2:11" ht="12">
      <c r="B46">
        <f>+Pharmacy!A41</f>
        <v>108</v>
      </c>
      <c r="C46" t="str">
        <f>+Pharmacy!B41</f>
        <v>TRI-STATE MEMORIAL HOSPITAL</v>
      </c>
      <c r="D46" s="6">
        <f>ROUND(+Pharmacy!O41,0)</f>
        <v>13261</v>
      </c>
      <c r="E46" s="6">
        <f>ROUND(+Pharmacy!V41,0)</f>
        <v>5384</v>
      </c>
      <c r="F46" s="7">
        <f t="shared" si="0"/>
        <v>2.46</v>
      </c>
      <c r="G46" s="6">
        <f>ROUND(+Pharmacy!O143,0)</f>
        <v>0</v>
      </c>
      <c r="H46" s="6">
        <f>ROUND(+Pharmacy!V143,0)</f>
        <v>0</v>
      </c>
      <c r="I46" s="7">
        <f t="shared" si="1"/>
      </c>
      <c r="J46" s="7"/>
      <c r="K46" s="8">
        <f t="shared" si="2"/>
      </c>
    </row>
    <row r="47" spans="2:11" ht="12">
      <c r="B47">
        <f>+Pharmacy!A42</f>
        <v>111</v>
      </c>
      <c r="C47" t="str">
        <f>+Pharmacy!B42</f>
        <v>EAST ADAMS RURAL HOSPITAL</v>
      </c>
      <c r="D47" s="6">
        <f>ROUND(+Pharmacy!O42,0)</f>
        <v>0</v>
      </c>
      <c r="E47" s="6">
        <f>ROUND(+Pharmacy!V42,0)</f>
        <v>521</v>
      </c>
      <c r="F47" s="7">
        <f t="shared" si="0"/>
      </c>
      <c r="G47" s="6">
        <f>ROUND(+Pharmacy!O144,0)</f>
        <v>0</v>
      </c>
      <c r="H47" s="6">
        <f>ROUND(+Pharmacy!V144,0)</f>
        <v>588</v>
      </c>
      <c r="I47" s="7">
        <f t="shared" si="1"/>
      </c>
      <c r="J47" s="7"/>
      <c r="K47" s="8">
        <f t="shared" si="2"/>
      </c>
    </row>
    <row r="48" spans="2:11" ht="12">
      <c r="B48">
        <f>+Pharmacy!A43</f>
        <v>125</v>
      </c>
      <c r="C48" t="str">
        <f>+Pharmacy!B43</f>
        <v>OTHELLO COMMUNITY HOSPITAL</v>
      </c>
      <c r="D48" s="6">
        <f>ROUND(+Pharmacy!O43,0)</f>
        <v>405</v>
      </c>
      <c r="E48" s="6">
        <f>ROUND(+Pharmacy!V43,0)</f>
        <v>1899</v>
      </c>
      <c r="F48" s="7">
        <f t="shared" si="0"/>
        <v>0.21</v>
      </c>
      <c r="G48" s="6">
        <f>ROUND(+Pharmacy!O145,0)</f>
        <v>540</v>
      </c>
      <c r="H48" s="6">
        <f>ROUND(+Pharmacy!V145,0)</f>
        <v>1895</v>
      </c>
      <c r="I48" s="7">
        <f t="shared" si="1"/>
        <v>0.28</v>
      </c>
      <c r="J48" s="7"/>
      <c r="K48" s="8">
        <f t="shared" si="2"/>
        <v>0.3333</v>
      </c>
    </row>
    <row r="49" spans="2:11" ht="12">
      <c r="B49">
        <f>+Pharmacy!A44</f>
        <v>126</v>
      </c>
      <c r="C49" t="str">
        <f>+Pharmacy!B44</f>
        <v>HIGHLINE MEDICAL CENTER</v>
      </c>
      <c r="D49" s="6">
        <f>ROUND(+Pharmacy!O44,0)</f>
        <v>26676</v>
      </c>
      <c r="E49" s="6">
        <f>ROUND(+Pharmacy!V44,0)</f>
        <v>20908</v>
      </c>
      <c r="F49" s="7">
        <f t="shared" si="0"/>
        <v>1.28</v>
      </c>
      <c r="G49" s="6">
        <f>ROUND(+Pharmacy!O146,0)</f>
        <v>24655</v>
      </c>
      <c r="H49" s="6">
        <f>ROUND(+Pharmacy!V146,0)</f>
        <v>21534</v>
      </c>
      <c r="I49" s="7">
        <f t="shared" si="1"/>
        <v>1.14</v>
      </c>
      <c r="J49" s="7"/>
      <c r="K49" s="8">
        <f t="shared" si="2"/>
        <v>-0.1094</v>
      </c>
    </row>
    <row r="50" spans="2:11" ht="12">
      <c r="B50">
        <f>+Pharmacy!A45</f>
        <v>128</v>
      </c>
      <c r="C50" t="str">
        <f>+Pharmacy!B45</f>
        <v>UNIVERSITY OF WASHINGTON MEDICAL CENTER</v>
      </c>
      <c r="D50" s="6">
        <f>ROUND(+Pharmacy!O45,0)</f>
        <v>98485</v>
      </c>
      <c r="E50" s="6">
        <f>ROUND(+Pharmacy!V45,0)</f>
        <v>48016</v>
      </c>
      <c r="F50" s="7">
        <f t="shared" si="0"/>
        <v>2.05</v>
      </c>
      <c r="G50" s="6">
        <f>ROUND(+Pharmacy!O147,0)</f>
        <v>81851</v>
      </c>
      <c r="H50" s="6">
        <f>ROUND(+Pharmacy!V147,0)</f>
        <v>48950</v>
      </c>
      <c r="I50" s="7">
        <f t="shared" si="1"/>
        <v>1.67</v>
      </c>
      <c r="J50" s="7"/>
      <c r="K50" s="8">
        <f t="shared" si="2"/>
        <v>-0.1854</v>
      </c>
    </row>
    <row r="51" spans="2:11" ht="12">
      <c r="B51">
        <f>+Pharmacy!A46</f>
        <v>129</v>
      </c>
      <c r="C51" t="str">
        <f>+Pharmacy!B46</f>
        <v>QUINCY VALLEY MEDICAL CENTER</v>
      </c>
      <c r="D51" s="6">
        <f>ROUND(+Pharmacy!O46,0)</f>
        <v>1225</v>
      </c>
      <c r="E51" s="6">
        <f>ROUND(+Pharmacy!V46,0)</f>
        <v>501</v>
      </c>
      <c r="F51" s="7">
        <f t="shared" si="0"/>
        <v>2.45</v>
      </c>
      <c r="G51" s="6">
        <f>ROUND(+Pharmacy!O148,0)</f>
        <v>8799</v>
      </c>
      <c r="H51" s="6">
        <f>ROUND(+Pharmacy!V148,0)</f>
        <v>591</v>
      </c>
      <c r="I51" s="7">
        <f t="shared" si="1"/>
        <v>14.89</v>
      </c>
      <c r="J51" s="7"/>
      <c r="K51" s="8">
        <f t="shared" si="2"/>
        <v>5.0776</v>
      </c>
    </row>
    <row r="52" spans="2:11" ht="12">
      <c r="B52">
        <f>+Pharmacy!A47</f>
        <v>130</v>
      </c>
      <c r="C52" t="str">
        <f>+Pharmacy!B47</f>
        <v>NORTHWEST HOSPITAL &amp; MEDICAL CENTER</v>
      </c>
      <c r="D52" s="6">
        <f>ROUND(+Pharmacy!O47,0)</f>
        <v>31443</v>
      </c>
      <c r="E52" s="6">
        <f>ROUND(+Pharmacy!V47,0)</f>
        <v>23626</v>
      </c>
      <c r="F52" s="7">
        <f t="shared" si="0"/>
        <v>1.33</v>
      </c>
      <c r="G52" s="6">
        <f>ROUND(+Pharmacy!O149,0)</f>
        <v>19437</v>
      </c>
      <c r="H52" s="6">
        <f>ROUND(+Pharmacy!V149,0)</f>
        <v>24107</v>
      </c>
      <c r="I52" s="7">
        <f t="shared" si="1"/>
        <v>0.81</v>
      </c>
      <c r="J52" s="7"/>
      <c r="K52" s="8">
        <f t="shared" si="2"/>
        <v>-0.391</v>
      </c>
    </row>
    <row r="53" spans="2:11" ht="12">
      <c r="B53">
        <f>+Pharmacy!A48</f>
        <v>131</v>
      </c>
      <c r="C53" t="str">
        <f>+Pharmacy!B48</f>
        <v>OVERLAKE HOSPITAL MEDICAL CENTER</v>
      </c>
      <c r="D53" s="6">
        <f>ROUND(+Pharmacy!O48,0)</f>
        <v>12601</v>
      </c>
      <c r="E53" s="6">
        <f>ROUND(+Pharmacy!V48,0)</f>
        <v>36964</v>
      </c>
      <c r="F53" s="7">
        <f t="shared" si="0"/>
        <v>0.34</v>
      </c>
      <c r="G53" s="6">
        <f>ROUND(+Pharmacy!O150,0)</f>
        <v>13074</v>
      </c>
      <c r="H53" s="6">
        <f>ROUND(+Pharmacy!V150,0)</f>
        <v>40193</v>
      </c>
      <c r="I53" s="7">
        <f t="shared" si="1"/>
        <v>0.33</v>
      </c>
      <c r="J53" s="7"/>
      <c r="K53" s="8">
        <f t="shared" si="2"/>
        <v>-0.0294</v>
      </c>
    </row>
    <row r="54" spans="2:11" ht="12">
      <c r="B54">
        <f>+Pharmacy!A49</f>
        <v>132</v>
      </c>
      <c r="C54" t="str">
        <f>+Pharmacy!B49</f>
        <v>SAINT CLARE HOSPITAL</v>
      </c>
      <c r="D54" s="6">
        <f>ROUND(+Pharmacy!O49,0)</f>
        <v>60246</v>
      </c>
      <c r="E54" s="6">
        <f>ROUND(+Pharmacy!V49,0)</f>
        <v>11965</v>
      </c>
      <c r="F54" s="7">
        <f t="shared" si="0"/>
        <v>5.04</v>
      </c>
      <c r="G54" s="6">
        <f>ROUND(+Pharmacy!O151,0)</f>
        <v>105283</v>
      </c>
      <c r="H54" s="6">
        <f>ROUND(+Pharmacy!V151,0)</f>
        <v>12684</v>
      </c>
      <c r="I54" s="7">
        <f t="shared" si="1"/>
        <v>8.3</v>
      </c>
      <c r="J54" s="7"/>
      <c r="K54" s="8">
        <f t="shared" si="2"/>
        <v>0.6468</v>
      </c>
    </row>
    <row r="55" spans="2:11" ht="12">
      <c r="B55">
        <f>+Pharmacy!A50</f>
        <v>134</v>
      </c>
      <c r="C55" t="str">
        <f>+Pharmacy!B50</f>
        <v>ISLAND HOSPITAL</v>
      </c>
      <c r="D55" s="6">
        <f>ROUND(+Pharmacy!O50,0)</f>
        <v>5802</v>
      </c>
      <c r="E55" s="6">
        <f>ROUND(+Pharmacy!V50,0)</f>
        <v>7752</v>
      </c>
      <c r="F55" s="7">
        <f t="shared" si="0"/>
        <v>0.75</v>
      </c>
      <c r="G55" s="6">
        <f>ROUND(+Pharmacy!O152,0)</f>
        <v>6700</v>
      </c>
      <c r="H55" s="6">
        <f>ROUND(+Pharmacy!V152,0)</f>
        <v>8079</v>
      </c>
      <c r="I55" s="7">
        <f t="shared" si="1"/>
        <v>0.83</v>
      </c>
      <c r="J55" s="7"/>
      <c r="K55" s="8">
        <f t="shared" si="2"/>
        <v>0.1067</v>
      </c>
    </row>
    <row r="56" spans="2:11" ht="12">
      <c r="B56">
        <f>+Pharmacy!A51</f>
        <v>137</v>
      </c>
      <c r="C56" t="str">
        <f>+Pharmacy!B51</f>
        <v>LINCOLN HOSPITAL</v>
      </c>
      <c r="D56" s="6">
        <f>ROUND(+Pharmacy!O51,0)</f>
        <v>3251</v>
      </c>
      <c r="E56" s="6">
        <f>ROUND(+Pharmacy!V51,0)</f>
        <v>289</v>
      </c>
      <c r="F56" s="7">
        <f t="shared" si="0"/>
        <v>11.25</v>
      </c>
      <c r="G56" s="6">
        <f>ROUND(+Pharmacy!O153,0)</f>
        <v>4577</v>
      </c>
      <c r="H56" s="6">
        <f>ROUND(+Pharmacy!V153,0)</f>
        <v>1252</v>
      </c>
      <c r="I56" s="7">
        <f t="shared" si="1"/>
        <v>3.66</v>
      </c>
      <c r="J56" s="7"/>
      <c r="K56" s="8">
        <f t="shared" si="2"/>
        <v>-0.6747</v>
      </c>
    </row>
    <row r="57" spans="2:11" ht="12">
      <c r="B57">
        <f>+Pharmacy!A52</f>
        <v>138</v>
      </c>
      <c r="C57" t="str">
        <f>+Pharmacy!B52</f>
        <v>SWEDISH EDMONDS</v>
      </c>
      <c r="D57" s="6">
        <f>ROUND(+Pharmacy!O52,0)</f>
        <v>54003</v>
      </c>
      <c r="E57" s="6">
        <f>ROUND(+Pharmacy!V52,0)</f>
        <v>15861</v>
      </c>
      <c r="F57" s="7">
        <f t="shared" si="0"/>
        <v>3.4</v>
      </c>
      <c r="G57" s="6">
        <f>ROUND(+Pharmacy!O154,0)</f>
        <v>19916</v>
      </c>
      <c r="H57" s="6">
        <f>ROUND(+Pharmacy!V154,0)</f>
        <v>15975</v>
      </c>
      <c r="I57" s="7">
        <f t="shared" si="1"/>
        <v>1.25</v>
      </c>
      <c r="J57" s="7"/>
      <c r="K57" s="8">
        <f t="shared" si="2"/>
        <v>-0.6324</v>
      </c>
    </row>
    <row r="58" spans="2:11" ht="12">
      <c r="B58">
        <f>+Pharmacy!A53</f>
        <v>139</v>
      </c>
      <c r="C58" t="str">
        <f>+Pharmacy!B53</f>
        <v>PROVIDENCE HOLY FAMILY HOSPITAL</v>
      </c>
      <c r="D58" s="6">
        <f>ROUND(+Pharmacy!O53,0)</f>
        <v>11036</v>
      </c>
      <c r="E58" s="6">
        <f>ROUND(+Pharmacy!V53,0)</f>
        <v>21255</v>
      </c>
      <c r="F58" s="7">
        <f t="shared" si="0"/>
        <v>0.52</v>
      </c>
      <c r="G58" s="6">
        <f>ROUND(+Pharmacy!O155,0)</f>
        <v>6873</v>
      </c>
      <c r="H58" s="6">
        <f>ROUND(+Pharmacy!V155,0)</f>
        <v>22355</v>
      </c>
      <c r="I58" s="7">
        <f t="shared" si="1"/>
        <v>0.31</v>
      </c>
      <c r="J58" s="7"/>
      <c r="K58" s="8">
        <f t="shared" si="2"/>
        <v>-0.4038</v>
      </c>
    </row>
    <row r="59" spans="2:11" ht="12">
      <c r="B59">
        <f>+Pharmacy!A54</f>
        <v>140</v>
      </c>
      <c r="C59" t="str">
        <f>+Pharmacy!B54</f>
        <v>KITTITAS VALLEY HOSPITAL</v>
      </c>
      <c r="D59" s="6">
        <f>ROUND(+Pharmacy!O54,0)</f>
        <v>32220</v>
      </c>
      <c r="E59" s="6">
        <f>ROUND(+Pharmacy!V54,0)</f>
        <v>4055</v>
      </c>
      <c r="F59" s="7">
        <f t="shared" si="0"/>
        <v>7.95</v>
      </c>
      <c r="G59" s="6">
        <f>ROUND(+Pharmacy!O156,0)</f>
        <v>25244</v>
      </c>
      <c r="H59" s="6">
        <f>ROUND(+Pharmacy!V156,0)</f>
        <v>4400</v>
      </c>
      <c r="I59" s="7">
        <f t="shared" si="1"/>
        <v>5.74</v>
      </c>
      <c r="J59" s="7"/>
      <c r="K59" s="8">
        <f t="shared" si="2"/>
        <v>-0.278</v>
      </c>
    </row>
    <row r="60" spans="2:11" ht="12">
      <c r="B60">
        <f>+Pharmacy!A55</f>
        <v>141</v>
      </c>
      <c r="C60" t="str">
        <f>+Pharmacy!B55</f>
        <v>DAYTON GENERAL HOSPITAL</v>
      </c>
      <c r="D60" s="6">
        <f>ROUND(+Pharmacy!O55,0)</f>
        <v>74</v>
      </c>
      <c r="E60" s="6">
        <f>ROUND(+Pharmacy!V55,0)</f>
        <v>494</v>
      </c>
      <c r="F60" s="7">
        <f t="shared" si="0"/>
        <v>0.15</v>
      </c>
      <c r="G60" s="6">
        <f>ROUND(+Pharmacy!O157,0)</f>
        <v>0</v>
      </c>
      <c r="H60" s="6">
        <f>ROUND(+Pharmacy!V157,0)</f>
        <v>0</v>
      </c>
      <c r="I60" s="7">
        <f t="shared" si="1"/>
      </c>
      <c r="J60" s="7"/>
      <c r="K60" s="8">
        <f t="shared" si="2"/>
      </c>
    </row>
    <row r="61" spans="2:11" ht="12">
      <c r="B61">
        <f>+Pharmacy!A56</f>
        <v>142</v>
      </c>
      <c r="C61" t="str">
        <f>+Pharmacy!B56</f>
        <v>HARRISON MEDICAL CENTER</v>
      </c>
      <c r="D61" s="6">
        <f>ROUND(+Pharmacy!O56,0)</f>
        <v>93209</v>
      </c>
      <c r="E61" s="6">
        <f>ROUND(+Pharmacy!V56,0)</f>
        <v>28659</v>
      </c>
      <c r="F61" s="7">
        <f t="shared" si="0"/>
        <v>3.25</v>
      </c>
      <c r="G61" s="6">
        <f>ROUND(+Pharmacy!O158,0)</f>
        <v>64767</v>
      </c>
      <c r="H61" s="6">
        <f>ROUND(+Pharmacy!V158,0)</f>
        <v>28694</v>
      </c>
      <c r="I61" s="7">
        <f t="shared" si="1"/>
        <v>2.26</v>
      </c>
      <c r="J61" s="7"/>
      <c r="K61" s="8">
        <f t="shared" si="2"/>
        <v>-0.3046</v>
      </c>
    </row>
    <row r="62" spans="2:11" ht="12">
      <c r="B62">
        <f>+Pharmacy!A57</f>
        <v>145</v>
      </c>
      <c r="C62" t="str">
        <f>+Pharmacy!B57</f>
        <v>PEACEHEALTH SAINT JOSEPH HOSPITAL</v>
      </c>
      <c r="D62" s="6">
        <f>ROUND(+Pharmacy!O57,0)</f>
        <v>17244</v>
      </c>
      <c r="E62" s="6">
        <f>ROUND(+Pharmacy!V57,0)</f>
        <v>30005</v>
      </c>
      <c r="F62" s="7">
        <f t="shared" si="0"/>
        <v>0.57</v>
      </c>
      <c r="G62" s="6">
        <f>ROUND(+Pharmacy!O159,0)</f>
        <v>20525</v>
      </c>
      <c r="H62" s="6">
        <f>ROUND(+Pharmacy!V159,0)</f>
        <v>32043</v>
      </c>
      <c r="I62" s="7">
        <f t="shared" si="1"/>
        <v>0.64</v>
      </c>
      <c r="J62" s="7"/>
      <c r="K62" s="8">
        <f t="shared" si="2"/>
        <v>0.1228</v>
      </c>
    </row>
    <row r="63" spans="2:11" ht="12">
      <c r="B63">
        <f>+Pharmacy!A58</f>
        <v>147</v>
      </c>
      <c r="C63" t="str">
        <f>+Pharmacy!B58</f>
        <v>MID VALLEY HOSPITAL</v>
      </c>
      <c r="D63" s="6">
        <f>ROUND(+Pharmacy!O58,0)</f>
        <v>5068</v>
      </c>
      <c r="E63" s="6">
        <f>ROUND(+Pharmacy!V58,0)</f>
        <v>3063</v>
      </c>
      <c r="F63" s="7">
        <f t="shared" si="0"/>
        <v>1.65</v>
      </c>
      <c r="G63" s="6">
        <f>ROUND(+Pharmacy!O160,0)</f>
        <v>5254</v>
      </c>
      <c r="H63" s="6">
        <f>ROUND(+Pharmacy!V160,0)</f>
        <v>3023</v>
      </c>
      <c r="I63" s="7">
        <f t="shared" si="1"/>
        <v>1.74</v>
      </c>
      <c r="J63" s="7"/>
      <c r="K63" s="8">
        <f t="shared" si="2"/>
        <v>0.0545</v>
      </c>
    </row>
    <row r="64" spans="2:11" ht="12">
      <c r="B64">
        <f>+Pharmacy!A59</f>
        <v>148</v>
      </c>
      <c r="C64" t="str">
        <f>+Pharmacy!B59</f>
        <v>KINDRED HOSPITAL - SEATTLE</v>
      </c>
      <c r="D64" s="6">
        <f>ROUND(+Pharmacy!O59,0)</f>
        <v>5997</v>
      </c>
      <c r="E64" s="6">
        <f>ROUND(+Pharmacy!V59,0)</f>
        <v>897</v>
      </c>
      <c r="F64" s="7">
        <f t="shared" si="0"/>
        <v>6.69</v>
      </c>
      <c r="G64" s="6">
        <f>ROUND(+Pharmacy!O161,0)</f>
        <v>9979</v>
      </c>
      <c r="H64" s="6">
        <f>ROUND(+Pharmacy!V161,0)</f>
        <v>937</v>
      </c>
      <c r="I64" s="7">
        <f t="shared" si="1"/>
        <v>10.65</v>
      </c>
      <c r="J64" s="7"/>
      <c r="K64" s="8">
        <f t="shared" si="2"/>
        <v>0.5919</v>
      </c>
    </row>
    <row r="65" spans="2:11" ht="12">
      <c r="B65">
        <f>+Pharmacy!A60</f>
        <v>150</v>
      </c>
      <c r="C65" t="str">
        <f>+Pharmacy!B60</f>
        <v>COULEE COMMUNITY HOSPITAL</v>
      </c>
      <c r="D65" s="6">
        <f>ROUND(+Pharmacy!O60,0)</f>
        <v>210</v>
      </c>
      <c r="E65" s="6">
        <f>ROUND(+Pharmacy!V60,0)</f>
        <v>1330</v>
      </c>
      <c r="F65" s="7">
        <f t="shared" si="0"/>
        <v>0.16</v>
      </c>
      <c r="G65" s="6">
        <f>ROUND(+Pharmacy!O162,0)</f>
        <v>5527</v>
      </c>
      <c r="H65" s="6">
        <f>ROUND(+Pharmacy!V162,0)</f>
        <v>2219</v>
      </c>
      <c r="I65" s="7">
        <f t="shared" si="1"/>
        <v>2.49</v>
      </c>
      <c r="J65" s="7"/>
      <c r="K65" s="8">
        <f t="shared" si="2"/>
        <v>14.5625</v>
      </c>
    </row>
    <row r="66" spans="2:11" ht="12">
      <c r="B66">
        <f>+Pharmacy!A61</f>
        <v>152</v>
      </c>
      <c r="C66" t="str">
        <f>+Pharmacy!B61</f>
        <v>MASON GENERAL HOSPITAL</v>
      </c>
      <c r="D66" s="6">
        <f>ROUND(+Pharmacy!O61,0)</f>
        <v>9781</v>
      </c>
      <c r="E66" s="6">
        <f>ROUND(+Pharmacy!V61,0)</f>
        <v>4449</v>
      </c>
      <c r="F66" s="7">
        <f t="shared" si="0"/>
        <v>2.2</v>
      </c>
      <c r="G66" s="6">
        <f>ROUND(+Pharmacy!O163,0)</f>
        <v>14679</v>
      </c>
      <c r="H66" s="6">
        <f>ROUND(+Pharmacy!V163,0)</f>
        <v>4267</v>
      </c>
      <c r="I66" s="7">
        <f t="shared" si="1"/>
        <v>3.44</v>
      </c>
      <c r="J66" s="7"/>
      <c r="K66" s="8">
        <f t="shared" si="2"/>
        <v>0.5636</v>
      </c>
    </row>
    <row r="67" spans="2:11" ht="12">
      <c r="B67">
        <f>+Pharmacy!A62</f>
        <v>153</v>
      </c>
      <c r="C67" t="str">
        <f>+Pharmacy!B62</f>
        <v>WHITMAN HOSPITAL AND MEDICAL CENTER</v>
      </c>
      <c r="D67" s="6">
        <f>ROUND(+Pharmacy!O62,0)</f>
        <v>3283</v>
      </c>
      <c r="E67" s="6">
        <f>ROUND(+Pharmacy!V62,0)</f>
        <v>1717</v>
      </c>
      <c r="F67" s="7">
        <f t="shared" si="0"/>
        <v>1.91</v>
      </c>
      <c r="G67" s="6">
        <f>ROUND(+Pharmacy!O164,0)</f>
        <v>2112</v>
      </c>
      <c r="H67" s="6">
        <f>ROUND(+Pharmacy!V164,0)</f>
        <v>1813</v>
      </c>
      <c r="I67" s="7">
        <f t="shared" si="1"/>
        <v>1.16</v>
      </c>
      <c r="J67" s="7"/>
      <c r="K67" s="8">
        <f t="shared" si="2"/>
        <v>-0.3927</v>
      </c>
    </row>
    <row r="68" spans="2:11" ht="12">
      <c r="B68">
        <f>+Pharmacy!A63</f>
        <v>155</v>
      </c>
      <c r="C68" t="str">
        <f>+Pharmacy!B63</f>
        <v>VALLEY MEDICAL CENTER</v>
      </c>
      <c r="D68" s="6">
        <f>ROUND(+Pharmacy!O63,0)</f>
        <v>45831</v>
      </c>
      <c r="E68" s="6">
        <f>ROUND(+Pharmacy!V63,0)</f>
        <v>34477</v>
      </c>
      <c r="F68" s="7">
        <f t="shared" si="0"/>
        <v>1.33</v>
      </c>
      <c r="G68" s="6">
        <f>ROUND(+Pharmacy!O165,0)</f>
        <v>76876</v>
      </c>
      <c r="H68" s="6">
        <f>ROUND(+Pharmacy!V165,0)</f>
        <v>34729</v>
      </c>
      <c r="I68" s="7">
        <f t="shared" si="1"/>
        <v>2.21</v>
      </c>
      <c r="J68" s="7"/>
      <c r="K68" s="8">
        <f t="shared" si="2"/>
        <v>0.6617</v>
      </c>
    </row>
    <row r="69" spans="2:11" ht="12">
      <c r="B69">
        <f>+Pharmacy!A64</f>
        <v>156</v>
      </c>
      <c r="C69" t="str">
        <f>+Pharmacy!B64</f>
        <v>WHIDBEY GENERAL HOSPITAL</v>
      </c>
      <c r="D69" s="6">
        <f>ROUND(+Pharmacy!O64,0)</f>
        <v>12613</v>
      </c>
      <c r="E69" s="6">
        <f>ROUND(+Pharmacy!V64,0)</f>
        <v>7230</v>
      </c>
      <c r="F69" s="7">
        <f t="shared" si="0"/>
        <v>1.74</v>
      </c>
      <c r="G69" s="6">
        <f>ROUND(+Pharmacy!O166,0)</f>
        <v>4886</v>
      </c>
      <c r="H69" s="6">
        <f>ROUND(+Pharmacy!V166,0)</f>
        <v>6463</v>
      </c>
      <c r="I69" s="7">
        <f t="shared" si="1"/>
        <v>0.76</v>
      </c>
      <c r="J69" s="7"/>
      <c r="K69" s="8">
        <f t="shared" si="2"/>
        <v>-0.5632</v>
      </c>
    </row>
    <row r="70" spans="2:11" ht="12">
      <c r="B70">
        <f>+Pharmacy!A65</f>
        <v>157</v>
      </c>
      <c r="C70" t="str">
        <f>+Pharmacy!B65</f>
        <v>SAINT LUKES REHABILIATION INSTITUTE</v>
      </c>
      <c r="D70" s="6">
        <f>ROUND(+Pharmacy!O65,0)</f>
        <v>1536</v>
      </c>
      <c r="E70" s="6">
        <f>ROUND(+Pharmacy!V65,0)</f>
        <v>2799</v>
      </c>
      <c r="F70" s="7">
        <f t="shared" si="0"/>
        <v>0.55</v>
      </c>
      <c r="G70" s="6">
        <f>ROUND(+Pharmacy!O167,0)</f>
        <v>1082</v>
      </c>
      <c r="H70" s="6">
        <f>ROUND(+Pharmacy!V167,0)</f>
        <v>2947</v>
      </c>
      <c r="I70" s="7">
        <f t="shared" si="1"/>
        <v>0.37</v>
      </c>
      <c r="J70" s="7"/>
      <c r="K70" s="8">
        <f t="shared" si="2"/>
        <v>-0.3273</v>
      </c>
    </row>
    <row r="71" spans="2:11" ht="12">
      <c r="B71">
        <f>+Pharmacy!A66</f>
        <v>158</v>
      </c>
      <c r="C71" t="str">
        <f>+Pharmacy!B66</f>
        <v>CASCADE MEDICAL CENTER</v>
      </c>
      <c r="D71" s="6">
        <f>ROUND(+Pharmacy!O66,0)</f>
        <v>0</v>
      </c>
      <c r="E71" s="6">
        <f>ROUND(+Pharmacy!V66,0)</f>
        <v>1358</v>
      </c>
      <c r="F71" s="7">
        <f t="shared" si="0"/>
      </c>
      <c r="G71" s="6">
        <f>ROUND(+Pharmacy!O168,0)</f>
        <v>39</v>
      </c>
      <c r="H71" s="6">
        <f>ROUND(+Pharmacy!V168,0)</f>
        <v>614</v>
      </c>
      <c r="I71" s="7">
        <f t="shared" si="1"/>
        <v>0.06</v>
      </c>
      <c r="J71" s="7"/>
      <c r="K71" s="8">
        <f t="shared" si="2"/>
      </c>
    </row>
    <row r="72" spans="2:11" ht="12">
      <c r="B72">
        <f>+Pharmacy!A67</f>
        <v>159</v>
      </c>
      <c r="C72" t="str">
        <f>+Pharmacy!B67</f>
        <v>PROVIDENCE SAINT PETER HOSPITAL</v>
      </c>
      <c r="D72" s="6">
        <f>ROUND(+Pharmacy!O67,0)</f>
        <v>30496</v>
      </c>
      <c r="E72" s="6">
        <f>ROUND(+Pharmacy!V67,0)</f>
        <v>33572</v>
      </c>
      <c r="F72" s="7">
        <f t="shared" si="0"/>
        <v>0.91</v>
      </c>
      <c r="G72" s="6">
        <f>ROUND(+Pharmacy!O169,0)</f>
        <v>24538</v>
      </c>
      <c r="H72" s="6">
        <f>ROUND(+Pharmacy!V169,0)</f>
        <v>34768</v>
      </c>
      <c r="I72" s="7">
        <f t="shared" si="1"/>
        <v>0.71</v>
      </c>
      <c r="J72" s="7"/>
      <c r="K72" s="8">
        <f t="shared" si="2"/>
        <v>-0.2198</v>
      </c>
    </row>
    <row r="73" spans="2:11" ht="12">
      <c r="B73">
        <f>+Pharmacy!A68</f>
        <v>161</v>
      </c>
      <c r="C73" t="str">
        <f>+Pharmacy!B68</f>
        <v>KADLEC REGIONAL MEDICAL CENTER</v>
      </c>
      <c r="D73" s="6">
        <f>ROUND(+Pharmacy!O68,0)</f>
        <v>23051</v>
      </c>
      <c r="E73" s="6">
        <f>ROUND(+Pharmacy!V68,0)</f>
        <v>27113</v>
      </c>
      <c r="F73" s="7">
        <f t="shared" si="0"/>
        <v>0.85</v>
      </c>
      <c r="G73" s="6">
        <f>ROUND(+Pharmacy!O170,0)</f>
        <v>14950</v>
      </c>
      <c r="H73" s="6">
        <f>ROUND(+Pharmacy!V170,0)</f>
        <v>28692</v>
      </c>
      <c r="I73" s="7">
        <f t="shared" si="1"/>
        <v>0.52</v>
      </c>
      <c r="J73" s="7"/>
      <c r="K73" s="8">
        <f t="shared" si="2"/>
        <v>-0.3882</v>
      </c>
    </row>
    <row r="74" spans="2:11" ht="12">
      <c r="B74">
        <f>+Pharmacy!A69</f>
        <v>162</v>
      </c>
      <c r="C74" t="str">
        <f>+Pharmacy!B69</f>
        <v>PROVIDENCE SACRED HEART MEDICAL CENTER</v>
      </c>
      <c r="D74" s="6">
        <f>ROUND(+Pharmacy!O69,0)</f>
        <v>134989</v>
      </c>
      <c r="E74" s="6">
        <f>ROUND(+Pharmacy!V69,0)</f>
        <v>59724</v>
      </c>
      <c r="F74" s="7">
        <f t="shared" si="0"/>
        <v>2.26</v>
      </c>
      <c r="G74" s="6">
        <f>ROUND(+Pharmacy!O171,0)</f>
        <v>110878</v>
      </c>
      <c r="H74" s="6">
        <f>ROUND(+Pharmacy!V171,0)</f>
        <v>64334</v>
      </c>
      <c r="I74" s="7">
        <f t="shared" si="1"/>
        <v>1.72</v>
      </c>
      <c r="J74" s="7"/>
      <c r="K74" s="8">
        <f t="shared" si="2"/>
        <v>-0.2389</v>
      </c>
    </row>
    <row r="75" spans="2:11" ht="12">
      <c r="B75">
        <f>+Pharmacy!A70</f>
        <v>164</v>
      </c>
      <c r="C75" t="str">
        <f>+Pharmacy!B70</f>
        <v>EVERGREEN HOSPITAL MEDICAL CENTER</v>
      </c>
      <c r="D75" s="6">
        <f>ROUND(+Pharmacy!O70,0)</f>
        <v>30321</v>
      </c>
      <c r="E75" s="6">
        <f>ROUND(+Pharmacy!V70,0)</f>
        <v>31048</v>
      </c>
      <c r="F75" s="7">
        <f aca="true" t="shared" si="3" ref="F75:F106">IF(D75=0,"",IF(E75=0,"",ROUND(D75/E75,2)))</f>
        <v>0.98</v>
      </c>
      <c r="G75" s="6">
        <f>ROUND(+Pharmacy!O172,0)</f>
        <v>29917</v>
      </c>
      <c r="H75" s="6">
        <f>ROUND(+Pharmacy!V172,0)</f>
        <v>31549</v>
      </c>
      <c r="I75" s="7">
        <f aca="true" t="shared" si="4" ref="I75:I106">IF(G75=0,"",IF(H75=0,"",ROUND(G75/H75,2)))</f>
        <v>0.95</v>
      </c>
      <c r="J75" s="7"/>
      <c r="K75" s="8">
        <f aca="true" t="shared" si="5" ref="K75:K106">IF(D75=0,"",IF(E75=0,"",IF(G75=0,"",IF(H75=0,"",ROUND(I75/F75-1,4)))))</f>
        <v>-0.0306</v>
      </c>
    </row>
    <row r="76" spans="2:11" ht="12">
      <c r="B76">
        <f>+Pharmacy!A71</f>
        <v>165</v>
      </c>
      <c r="C76" t="str">
        <f>+Pharmacy!B71</f>
        <v>LAKE CHELAN COMMUNITY HOSPITAL</v>
      </c>
      <c r="D76" s="6">
        <f>ROUND(+Pharmacy!O71,0)</f>
        <v>24853</v>
      </c>
      <c r="E76" s="6">
        <f>ROUND(+Pharmacy!V71,0)</f>
        <v>1459</v>
      </c>
      <c r="F76" s="7">
        <f t="shared" si="3"/>
        <v>17.03</v>
      </c>
      <c r="G76" s="6">
        <f>ROUND(+Pharmacy!O173,0)</f>
        <v>14864</v>
      </c>
      <c r="H76" s="6">
        <f>ROUND(+Pharmacy!V173,0)</f>
        <v>1701</v>
      </c>
      <c r="I76" s="7">
        <f t="shared" si="4"/>
        <v>8.74</v>
      </c>
      <c r="J76" s="7"/>
      <c r="K76" s="8">
        <f t="shared" si="5"/>
        <v>-0.4868</v>
      </c>
    </row>
    <row r="77" spans="2:11" ht="12">
      <c r="B77">
        <f>+Pharmacy!A72</f>
        <v>167</v>
      </c>
      <c r="C77" t="str">
        <f>+Pharmacy!B72</f>
        <v>FERRY COUNTY MEMORIAL HOSPITAL</v>
      </c>
      <c r="D77" s="6">
        <f>ROUND(+Pharmacy!O72,0)</f>
        <v>0</v>
      </c>
      <c r="E77" s="6">
        <f>ROUND(+Pharmacy!V72,0)</f>
        <v>560</v>
      </c>
      <c r="F77" s="7">
        <f t="shared" si="3"/>
      </c>
      <c r="G77" s="6">
        <f>ROUND(+Pharmacy!O174,0)</f>
        <v>465</v>
      </c>
      <c r="H77" s="6">
        <f>ROUND(+Pharmacy!V174,0)</f>
        <v>595</v>
      </c>
      <c r="I77" s="7">
        <f t="shared" si="4"/>
        <v>0.78</v>
      </c>
      <c r="J77" s="7"/>
      <c r="K77" s="8">
        <f t="shared" si="5"/>
      </c>
    </row>
    <row r="78" spans="2:11" ht="12">
      <c r="B78">
        <f>+Pharmacy!A73</f>
        <v>168</v>
      </c>
      <c r="C78" t="str">
        <f>+Pharmacy!B73</f>
        <v>CENTRAL WASHINGTON HOSPITAL</v>
      </c>
      <c r="D78" s="6">
        <f>ROUND(+Pharmacy!O73,0)</f>
        <v>70975</v>
      </c>
      <c r="E78" s="6">
        <f>ROUND(+Pharmacy!V73,0)</f>
        <v>18831</v>
      </c>
      <c r="F78" s="7">
        <f t="shared" si="3"/>
        <v>3.77</v>
      </c>
      <c r="G78" s="6">
        <f>ROUND(+Pharmacy!O175,0)</f>
        <v>68783</v>
      </c>
      <c r="H78" s="6">
        <f>ROUND(+Pharmacy!V175,0)</f>
        <v>17915</v>
      </c>
      <c r="I78" s="7">
        <f t="shared" si="4"/>
        <v>3.84</v>
      </c>
      <c r="J78" s="7"/>
      <c r="K78" s="8">
        <f t="shared" si="5"/>
        <v>0.0186</v>
      </c>
    </row>
    <row r="79" spans="2:11" ht="12">
      <c r="B79">
        <f>+Pharmacy!A74</f>
        <v>169</v>
      </c>
      <c r="C79" t="str">
        <f>+Pharmacy!B74</f>
        <v>GROUP HEALTH EASTSIDE</v>
      </c>
      <c r="D79" s="6">
        <f>ROUND(+Pharmacy!O74,0)</f>
        <v>443495</v>
      </c>
      <c r="E79" s="6">
        <f>ROUND(+Pharmacy!V74,0)</f>
        <v>1590</v>
      </c>
      <c r="F79" s="7">
        <f t="shared" si="3"/>
        <v>278.93</v>
      </c>
      <c r="G79" s="6">
        <f>ROUND(+Pharmacy!O176,0)</f>
        <v>0</v>
      </c>
      <c r="H79" s="6">
        <f>ROUND(+Pharmacy!V176,0)</f>
        <v>0</v>
      </c>
      <c r="I79" s="7">
        <f t="shared" si="4"/>
      </c>
      <c r="J79" s="7"/>
      <c r="K79" s="8">
        <f t="shared" si="5"/>
      </c>
    </row>
    <row r="80" spans="2:11" ht="12">
      <c r="B80">
        <f>+Pharmacy!A75</f>
        <v>170</v>
      </c>
      <c r="C80" t="str">
        <f>+Pharmacy!B75</f>
        <v>SOUTHWEST WASHINGTON MEDICAL CENTER</v>
      </c>
      <c r="D80" s="6">
        <f>ROUND(+Pharmacy!O75,0)</f>
        <v>54152</v>
      </c>
      <c r="E80" s="6">
        <f>ROUND(+Pharmacy!V75,0)</f>
        <v>44834</v>
      </c>
      <c r="F80" s="7">
        <f t="shared" si="3"/>
        <v>1.21</v>
      </c>
      <c r="G80" s="6">
        <f>ROUND(+Pharmacy!O177,0)</f>
        <v>81250</v>
      </c>
      <c r="H80" s="6">
        <f>ROUND(+Pharmacy!V177,0)</f>
        <v>49418</v>
      </c>
      <c r="I80" s="7">
        <f t="shared" si="4"/>
        <v>1.64</v>
      </c>
      <c r="J80" s="7"/>
      <c r="K80" s="8">
        <f t="shared" si="5"/>
        <v>0.3554</v>
      </c>
    </row>
    <row r="81" spans="2:11" ht="12">
      <c r="B81">
        <f>+Pharmacy!A76</f>
        <v>172</v>
      </c>
      <c r="C81" t="str">
        <f>+Pharmacy!B76</f>
        <v>PULLMAN REGIONAL HOSPITAL</v>
      </c>
      <c r="D81" s="6">
        <f>ROUND(+Pharmacy!O76,0)</f>
        <v>7002</v>
      </c>
      <c r="E81" s="6">
        <f>ROUND(+Pharmacy!V76,0)</f>
        <v>3616</v>
      </c>
      <c r="F81" s="7">
        <f t="shared" si="3"/>
        <v>1.94</v>
      </c>
      <c r="G81" s="6">
        <f>ROUND(+Pharmacy!O178,0)</f>
        <v>7153</v>
      </c>
      <c r="H81" s="6">
        <f>ROUND(+Pharmacy!V178,0)</f>
        <v>3480</v>
      </c>
      <c r="I81" s="7">
        <f t="shared" si="4"/>
        <v>2.06</v>
      </c>
      <c r="J81" s="7"/>
      <c r="K81" s="8">
        <f t="shared" si="5"/>
        <v>0.0619</v>
      </c>
    </row>
    <row r="82" spans="2:11" ht="12">
      <c r="B82">
        <f>+Pharmacy!A77</f>
        <v>173</v>
      </c>
      <c r="C82" t="str">
        <f>+Pharmacy!B77</f>
        <v>MORTON GENERAL HOSPITAL</v>
      </c>
      <c r="D82" s="6">
        <f>ROUND(+Pharmacy!O77,0)</f>
        <v>2795</v>
      </c>
      <c r="E82" s="6">
        <f>ROUND(+Pharmacy!V77,0)</f>
        <v>1442</v>
      </c>
      <c r="F82" s="7">
        <f t="shared" si="3"/>
        <v>1.94</v>
      </c>
      <c r="G82" s="6">
        <f>ROUND(+Pharmacy!O179,0)</f>
        <v>2585</v>
      </c>
      <c r="H82" s="6">
        <f>ROUND(+Pharmacy!V179,0)</f>
        <v>1566</v>
      </c>
      <c r="I82" s="7">
        <f t="shared" si="4"/>
        <v>1.65</v>
      </c>
      <c r="J82" s="7"/>
      <c r="K82" s="8">
        <f t="shared" si="5"/>
        <v>-0.1495</v>
      </c>
    </row>
    <row r="83" spans="2:11" ht="12">
      <c r="B83">
        <f>+Pharmacy!A78</f>
        <v>175</v>
      </c>
      <c r="C83" t="str">
        <f>+Pharmacy!B78</f>
        <v>MARY BRIDGE CHILDRENS HEALTH CENTER</v>
      </c>
      <c r="D83" s="6">
        <f>ROUND(+Pharmacy!O78,0)</f>
        <v>30158</v>
      </c>
      <c r="E83" s="6">
        <f>ROUND(+Pharmacy!V78,0)</f>
        <v>9049</v>
      </c>
      <c r="F83" s="7">
        <f t="shared" si="3"/>
        <v>3.33</v>
      </c>
      <c r="G83" s="6">
        <f>ROUND(+Pharmacy!O180,0)</f>
        <v>24295</v>
      </c>
      <c r="H83" s="6">
        <f>ROUND(+Pharmacy!V180,0)</f>
        <v>8663</v>
      </c>
      <c r="I83" s="7">
        <f t="shared" si="4"/>
        <v>2.8</v>
      </c>
      <c r="J83" s="7"/>
      <c r="K83" s="8">
        <f t="shared" si="5"/>
        <v>-0.1592</v>
      </c>
    </row>
    <row r="84" spans="2:11" ht="12">
      <c r="B84">
        <f>+Pharmacy!A79</f>
        <v>176</v>
      </c>
      <c r="C84" t="str">
        <f>+Pharmacy!B79</f>
        <v>TACOMA GENERAL ALLENMORE HOSPITAL</v>
      </c>
      <c r="D84" s="6">
        <f>ROUND(+Pharmacy!O79,0)</f>
        <v>26874</v>
      </c>
      <c r="E84" s="6">
        <f>ROUND(+Pharmacy!V79,0)</f>
        <v>44461</v>
      </c>
      <c r="F84" s="7">
        <f t="shared" si="3"/>
        <v>0.6</v>
      </c>
      <c r="G84" s="6">
        <f>ROUND(+Pharmacy!O181,0)</f>
        <v>66363</v>
      </c>
      <c r="H84" s="6">
        <f>ROUND(+Pharmacy!V181,0)</f>
        <v>43169</v>
      </c>
      <c r="I84" s="7">
        <f t="shared" si="4"/>
        <v>1.54</v>
      </c>
      <c r="J84" s="7"/>
      <c r="K84" s="8">
        <f t="shared" si="5"/>
        <v>1.5667</v>
      </c>
    </row>
    <row r="85" spans="2:11" ht="12">
      <c r="B85">
        <f>+Pharmacy!A80</f>
        <v>178</v>
      </c>
      <c r="C85" t="str">
        <f>+Pharmacy!B80</f>
        <v>DEER PARK HOSPITAL</v>
      </c>
      <c r="D85" s="6">
        <f>ROUND(+Pharmacy!O80,0)</f>
        <v>80</v>
      </c>
      <c r="E85" s="6">
        <f>ROUND(+Pharmacy!V80,0)</f>
        <v>77</v>
      </c>
      <c r="F85" s="7">
        <f t="shared" si="3"/>
        <v>1.04</v>
      </c>
      <c r="G85" s="6">
        <f>ROUND(+Pharmacy!O182,0)</f>
        <v>0</v>
      </c>
      <c r="H85" s="6">
        <f>ROUND(+Pharmacy!V182,0)</f>
        <v>0</v>
      </c>
      <c r="I85" s="7">
        <f t="shared" si="4"/>
      </c>
      <c r="J85" s="7"/>
      <c r="K85" s="8">
        <f t="shared" si="5"/>
      </c>
    </row>
    <row r="86" spans="2:11" ht="12">
      <c r="B86">
        <f>+Pharmacy!A81</f>
        <v>180</v>
      </c>
      <c r="C86" t="str">
        <f>+Pharmacy!B81</f>
        <v>VALLEY HOSPITAL AND MEDICAL CENTER</v>
      </c>
      <c r="D86" s="6">
        <f>ROUND(+Pharmacy!O81,0)</f>
        <v>439</v>
      </c>
      <c r="E86" s="6">
        <f>ROUND(+Pharmacy!V81,0)</f>
        <v>6682</v>
      </c>
      <c r="F86" s="7">
        <f t="shared" si="3"/>
        <v>0.07</v>
      </c>
      <c r="G86" s="6">
        <f>ROUND(+Pharmacy!O183,0)</f>
        <v>62</v>
      </c>
      <c r="H86" s="6">
        <f>ROUND(+Pharmacy!V183,0)</f>
        <v>9834</v>
      </c>
      <c r="I86" s="7">
        <f t="shared" si="4"/>
        <v>0.01</v>
      </c>
      <c r="J86" s="7"/>
      <c r="K86" s="8">
        <f t="shared" si="5"/>
        <v>-0.8571</v>
      </c>
    </row>
    <row r="87" spans="2:11" ht="12">
      <c r="B87">
        <f>+Pharmacy!A82</f>
        <v>183</v>
      </c>
      <c r="C87" t="str">
        <f>+Pharmacy!B82</f>
        <v>AUBURN REGIONAL MEDICAL CENTER</v>
      </c>
      <c r="D87" s="6">
        <f>ROUND(+Pharmacy!O82,0)</f>
        <v>7112</v>
      </c>
      <c r="E87" s="6">
        <f>ROUND(+Pharmacy!V82,0)</f>
        <v>13816</v>
      </c>
      <c r="F87" s="7">
        <f t="shared" si="3"/>
        <v>0.51</v>
      </c>
      <c r="G87" s="6">
        <f>ROUND(+Pharmacy!O184,0)</f>
        <v>7593</v>
      </c>
      <c r="H87" s="6">
        <f>ROUND(+Pharmacy!V184,0)</f>
        <v>12971</v>
      </c>
      <c r="I87" s="7">
        <f t="shared" si="4"/>
        <v>0.59</v>
      </c>
      <c r="J87" s="7"/>
      <c r="K87" s="8">
        <f t="shared" si="5"/>
        <v>0.1569</v>
      </c>
    </row>
    <row r="88" spans="2:11" ht="12">
      <c r="B88">
        <f>+Pharmacy!A83</f>
        <v>186</v>
      </c>
      <c r="C88" t="str">
        <f>+Pharmacy!B83</f>
        <v>MARK REED HOSPITAL</v>
      </c>
      <c r="D88" s="6">
        <f>ROUND(+Pharmacy!O83,0)</f>
        <v>330</v>
      </c>
      <c r="E88" s="6">
        <f>ROUND(+Pharmacy!V83,0)</f>
        <v>1135</v>
      </c>
      <c r="F88" s="7">
        <f t="shared" si="3"/>
        <v>0.29</v>
      </c>
      <c r="G88" s="6">
        <f>ROUND(+Pharmacy!O185,0)</f>
        <v>465</v>
      </c>
      <c r="H88" s="6">
        <f>ROUND(+Pharmacy!V185,0)</f>
        <v>669</v>
      </c>
      <c r="I88" s="7">
        <f t="shared" si="4"/>
        <v>0.7</v>
      </c>
      <c r="J88" s="7"/>
      <c r="K88" s="8">
        <f t="shared" si="5"/>
        <v>1.4138</v>
      </c>
    </row>
    <row r="89" spans="2:11" ht="12">
      <c r="B89">
        <f>+Pharmacy!A84</f>
        <v>191</v>
      </c>
      <c r="C89" t="str">
        <f>+Pharmacy!B84</f>
        <v>PROVIDENCE CENTRALIA HOSPITAL</v>
      </c>
      <c r="D89" s="6">
        <f>ROUND(+Pharmacy!O84,0)</f>
        <v>20816</v>
      </c>
      <c r="E89" s="6">
        <f>ROUND(+Pharmacy!V84,0)</f>
        <v>11160</v>
      </c>
      <c r="F89" s="7">
        <f t="shared" si="3"/>
        <v>1.87</v>
      </c>
      <c r="G89" s="6">
        <f>ROUND(+Pharmacy!O186,0)</f>
        <v>7339</v>
      </c>
      <c r="H89" s="6">
        <f>ROUND(+Pharmacy!V186,0)</f>
        <v>10112</v>
      </c>
      <c r="I89" s="7">
        <f t="shared" si="4"/>
        <v>0.73</v>
      </c>
      <c r="J89" s="7"/>
      <c r="K89" s="8">
        <f t="shared" si="5"/>
        <v>-0.6096</v>
      </c>
    </row>
    <row r="90" spans="2:11" ht="12">
      <c r="B90">
        <f>+Pharmacy!A85</f>
        <v>193</v>
      </c>
      <c r="C90" t="str">
        <f>+Pharmacy!B85</f>
        <v>PROVIDENCE MOUNT CARMEL HOSPITAL</v>
      </c>
      <c r="D90" s="6">
        <f>ROUND(+Pharmacy!O85,0)</f>
        <v>8740</v>
      </c>
      <c r="E90" s="6">
        <f>ROUND(+Pharmacy!V85,0)</f>
        <v>3267</v>
      </c>
      <c r="F90" s="7">
        <f t="shared" si="3"/>
        <v>2.68</v>
      </c>
      <c r="G90" s="6">
        <f>ROUND(+Pharmacy!O187,0)</f>
        <v>105057</v>
      </c>
      <c r="H90" s="6">
        <f>ROUND(+Pharmacy!V187,0)</f>
        <v>3245</v>
      </c>
      <c r="I90" s="7">
        <f t="shared" si="4"/>
        <v>32.38</v>
      </c>
      <c r="J90" s="7"/>
      <c r="K90" s="8">
        <f t="shared" si="5"/>
        <v>11.0821</v>
      </c>
    </row>
    <row r="91" spans="2:11" ht="12">
      <c r="B91">
        <f>+Pharmacy!A86</f>
        <v>194</v>
      </c>
      <c r="C91" t="str">
        <f>+Pharmacy!B86</f>
        <v>PROVIDENCE SAINT JOSEPHS HOSPITAL</v>
      </c>
      <c r="D91" s="6">
        <f>ROUND(+Pharmacy!O86,0)</f>
        <v>3599</v>
      </c>
      <c r="E91" s="6">
        <f>ROUND(+Pharmacy!V86,0)</f>
        <v>1530</v>
      </c>
      <c r="F91" s="7">
        <f t="shared" si="3"/>
        <v>2.35</v>
      </c>
      <c r="G91" s="6">
        <f>ROUND(+Pharmacy!O188,0)</f>
        <v>9574</v>
      </c>
      <c r="H91" s="6">
        <f>ROUND(+Pharmacy!V188,0)</f>
        <v>1130</v>
      </c>
      <c r="I91" s="7">
        <f t="shared" si="4"/>
        <v>8.47</v>
      </c>
      <c r="J91" s="7"/>
      <c r="K91" s="8">
        <f t="shared" si="5"/>
        <v>2.6043</v>
      </c>
    </row>
    <row r="92" spans="2:11" ht="12">
      <c r="B92">
        <f>+Pharmacy!A87</f>
        <v>195</v>
      </c>
      <c r="C92" t="str">
        <f>+Pharmacy!B87</f>
        <v>SNOQUALMIE VALLEY HOSPITAL</v>
      </c>
      <c r="D92" s="6">
        <f>ROUND(+Pharmacy!O87,0)</f>
        <v>1525</v>
      </c>
      <c r="E92" s="6">
        <f>ROUND(+Pharmacy!V87,0)</f>
        <v>1252</v>
      </c>
      <c r="F92" s="7">
        <f t="shared" si="3"/>
        <v>1.22</v>
      </c>
      <c r="G92" s="6">
        <f>ROUND(+Pharmacy!O189,0)</f>
        <v>1680</v>
      </c>
      <c r="H92" s="6">
        <f>ROUND(+Pharmacy!V189,0)</f>
        <v>505</v>
      </c>
      <c r="I92" s="7">
        <f t="shared" si="4"/>
        <v>3.33</v>
      </c>
      <c r="J92" s="7"/>
      <c r="K92" s="8">
        <f t="shared" si="5"/>
        <v>1.7295</v>
      </c>
    </row>
    <row r="93" spans="2:11" ht="12">
      <c r="B93">
        <f>+Pharmacy!A88</f>
        <v>197</v>
      </c>
      <c r="C93" t="str">
        <f>+Pharmacy!B88</f>
        <v>CAPITAL MEDICAL CENTER</v>
      </c>
      <c r="D93" s="6">
        <f>ROUND(+Pharmacy!O88,0)</f>
        <v>46154</v>
      </c>
      <c r="E93" s="6">
        <f>ROUND(+Pharmacy!V88,0)</f>
        <v>7450</v>
      </c>
      <c r="F93" s="7">
        <f t="shared" si="3"/>
        <v>6.2</v>
      </c>
      <c r="G93" s="6">
        <f>ROUND(+Pharmacy!O190,0)</f>
        <v>20637</v>
      </c>
      <c r="H93" s="6">
        <f>ROUND(+Pharmacy!V190,0)</f>
        <v>8572</v>
      </c>
      <c r="I93" s="7">
        <f t="shared" si="4"/>
        <v>2.41</v>
      </c>
      <c r="J93" s="7"/>
      <c r="K93" s="8">
        <f t="shared" si="5"/>
        <v>-0.6113</v>
      </c>
    </row>
    <row r="94" spans="2:11" ht="12">
      <c r="B94">
        <f>+Pharmacy!A89</f>
        <v>198</v>
      </c>
      <c r="C94" t="str">
        <f>+Pharmacy!B89</f>
        <v>SUNNYSIDE COMMUNITY HOSPITAL</v>
      </c>
      <c r="D94" s="6">
        <f>ROUND(+Pharmacy!O89,0)</f>
        <v>7080</v>
      </c>
      <c r="E94" s="6">
        <f>ROUND(+Pharmacy!V89,0)</f>
        <v>3954</v>
      </c>
      <c r="F94" s="7">
        <f t="shared" si="3"/>
        <v>1.79</v>
      </c>
      <c r="G94" s="6">
        <f>ROUND(+Pharmacy!O191,0)</f>
        <v>4656</v>
      </c>
      <c r="H94" s="6">
        <f>ROUND(+Pharmacy!V191,0)</f>
        <v>4341</v>
      </c>
      <c r="I94" s="7">
        <f t="shared" si="4"/>
        <v>1.07</v>
      </c>
      <c r="J94" s="7"/>
      <c r="K94" s="8">
        <f t="shared" si="5"/>
        <v>-0.4022</v>
      </c>
    </row>
    <row r="95" spans="2:11" ht="12">
      <c r="B95">
        <f>+Pharmacy!A90</f>
        <v>199</v>
      </c>
      <c r="C95" t="str">
        <f>+Pharmacy!B90</f>
        <v>TOPPENISH COMMUNITY HOSPITAL</v>
      </c>
      <c r="D95" s="6">
        <f>ROUND(+Pharmacy!O90,0)</f>
        <v>7096</v>
      </c>
      <c r="E95" s="6">
        <f>ROUND(+Pharmacy!V90,0)</f>
        <v>3331</v>
      </c>
      <c r="F95" s="7">
        <f t="shared" si="3"/>
        <v>2.13</v>
      </c>
      <c r="G95" s="6">
        <f>ROUND(+Pharmacy!O192,0)</f>
        <v>6220</v>
      </c>
      <c r="H95" s="6">
        <f>ROUND(+Pharmacy!V192,0)</f>
        <v>3487</v>
      </c>
      <c r="I95" s="7">
        <f t="shared" si="4"/>
        <v>1.78</v>
      </c>
      <c r="J95" s="7"/>
      <c r="K95" s="8">
        <f t="shared" si="5"/>
        <v>-0.1643</v>
      </c>
    </row>
    <row r="96" spans="2:11" ht="12">
      <c r="B96">
        <f>+Pharmacy!A91</f>
        <v>201</v>
      </c>
      <c r="C96" t="str">
        <f>+Pharmacy!B91</f>
        <v>SAINT FRANCIS COMMUNITY HOSPITAL</v>
      </c>
      <c r="D96" s="6">
        <f>ROUND(+Pharmacy!O91,0)</f>
        <v>64581</v>
      </c>
      <c r="E96" s="6">
        <f>ROUND(+Pharmacy!V91,0)</f>
        <v>15555</v>
      </c>
      <c r="F96" s="7">
        <f t="shared" si="3"/>
        <v>4.15</v>
      </c>
      <c r="G96" s="6">
        <f>ROUND(+Pharmacy!O193,0)</f>
        <v>115437</v>
      </c>
      <c r="H96" s="6">
        <f>ROUND(+Pharmacy!V193,0)</f>
        <v>16257</v>
      </c>
      <c r="I96" s="7">
        <f t="shared" si="4"/>
        <v>7.1</v>
      </c>
      <c r="J96" s="7"/>
      <c r="K96" s="8">
        <f t="shared" si="5"/>
        <v>0.7108</v>
      </c>
    </row>
    <row r="97" spans="2:11" ht="12">
      <c r="B97">
        <f>+Pharmacy!A92</f>
        <v>202</v>
      </c>
      <c r="C97" t="str">
        <f>+Pharmacy!B92</f>
        <v>REGIONAL HOSP. FOR RESP. &amp; COMPLEX CARE</v>
      </c>
      <c r="D97" s="6">
        <f>ROUND(+Pharmacy!O92,0)</f>
        <v>0</v>
      </c>
      <c r="E97" s="6">
        <f>ROUND(+Pharmacy!V92,0)</f>
        <v>776</v>
      </c>
      <c r="F97" s="7">
        <f t="shared" si="3"/>
      </c>
      <c r="G97" s="6">
        <f>ROUND(+Pharmacy!O194,0)</f>
        <v>0</v>
      </c>
      <c r="H97" s="6">
        <f>ROUND(+Pharmacy!V194,0)</f>
        <v>897</v>
      </c>
      <c r="I97" s="7">
        <f t="shared" si="4"/>
      </c>
      <c r="J97" s="7"/>
      <c r="K97" s="8">
        <f t="shared" si="5"/>
      </c>
    </row>
    <row r="98" spans="2:11" ht="12">
      <c r="B98">
        <f>+Pharmacy!A93</f>
        <v>204</v>
      </c>
      <c r="C98" t="str">
        <f>+Pharmacy!B93</f>
        <v>SEATTLE CANCER CARE ALLIANCE</v>
      </c>
      <c r="D98" s="6">
        <f>ROUND(+Pharmacy!O93,0)</f>
        <v>30308</v>
      </c>
      <c r="E98" s="6">
        <f>ROUND(+Pharmacy!V93,0)</f>
        <v>12695</v>
      </c>
      <c r="F98" s="7">
        <f t="shared" si="3"/>
        <v>2.39</v>
      </c>
      <c r="G98" s="6">
        <f>ROUND(+Pharmacy!O195,0)</f>
        <v>75028</v>
      </c>
      <c r="H98" s="6">
        <f>ROUND(+Pharmacy!V195,0)</f>
        <v>12672</v>
      </c>
      <c r="I98" s="7">
        <f t="shared" si="4"/>
        <v>5.92</v>
      </c>
      <c r="J98" s="7"/>
      <c r="K98" s="8">
        <f t="shared" si="5"/>
        <v>1.477</v>
      </c>
    </row>
    <row r="99" spans="2:11" ht="12">
      <c r="B99">
        <f>+Pharmacy!A94</f>
        <v>205</v>
      </c>
      <c r="C99" t="str">
        <f>+Pharmacy!B94</f>
        <v>WENATCHEE VALLEY MEDICAL CENTER</v>
      </c>
      <c r="D99" s="6">
        <f>ROUND(+Pharmacy!O94,0)</f>
        <v>10127</v>
      </c>
      <c r="E99" s="6">
        <f>ROUND(+Pharmacy!V94,0)</f>
        <v>7232</v>
      </c>
      <c r="F99" s="7">
        <f t="shared" si="3"/>
        <v>1.4</v>
      </c>
      <c r="G99" s="6">
        <f>ROUND(+Pharmacy!O196,0)</f>
        <v>13451</v>
      </c>
      <c r="H99" s="6">
        <f>ROUND(+Pharmacy!V196,0)</f>
        <v>9260</v>
      </c>
      <c r="I99" s="7">
        <f t="shared" si="4"/>
        <v>1.45</v>
      </c>
      <c r="J99" s="7"/>
      <c r="K99" s="8">
        <f t="shared" si="5"/>
        <v>0.0357</v>
      </c>
    </row>
    <row r="100" spans="2:11" ht="12">
      <c r="B100">
        <f>+Pharmacy!A95</f>
        <v>206</v>
      </c>
      <c r="C100" t="str">
        <f>+Pharmacy!B95</f>
        <v>UNITED GENERAL HOSPITAL</v>
      </c>
      <c r="D100" s="6">
        <f>ROUND(+Pharmacy!O95,0)</f>
        <v>15927</v>
      </c>
      <c r="E100" s="6">
        <f>ROUND(+Pharmacy!V95,0)</f>
        <v>4763</v>
      </c>
      <c r="F100" s="7">
        <f t="shared" si="3"/>
        <v>3.34</v>
      </c>
      <c r="G100" s="6">
        <f>ROUND(+Pharmacy!O197,0)</f>
        <v>19639</v>
      </c>
      <c r="H100" s="6">
        <f>ROUND(+Pharmacy!V197,0)</f>
        <v>5095</v>
      </c>
      <c r="I100" s="7">
        <f t="shared" si="4"/>
        <v>3.85</v>
      </c>
      <c r="J100" s="7"/>
      <c r="K100" s="8">
        <f t="shared" si="5"/>
        <v>0.1527</v>
      </c>
    </row>
    <row r="101" spans="2:11" ht="12">
      <c r="B101">
        <f>+Pharmacy!A96</f>
        <v>207</v>
      </c>
      <c r="C101" t="str">
        <f>+Pharmacy!B96</f>
        <v>SKAGIT VALLEY HOSPITAL</v>
      </c>
      <c r="D101" s="6">
        <f>ROUND(+Pharmacy!O96,0)</f>
        <v>16626</v>
      </c>
      <c r="E101" s="6">
        <f>ROUND(+Pharmacy!V96,0)</f>
        <v>16033</v>
      </c>
      <c r="F101" s="7">
        <f t="shared" si="3"/>
        <v>1.04</v>
      </c>
      <c r="G101" s="6">
        <f>ROUND(+Pharmacy!O198,0)</f>
        <v>11932</v>
      </c>
      <c r="H101" s="6">
        <f>ROUND(+Pharmacy!V198,0)</f>
        <v>15909</v>
      </c>
      <c r="I101" s="7">
        <f t="shared" si="4"/>
        <v>0.75</v>
      </c>
      <c r="J101" s="7"/>
      <c r="K101" s="8">
        <f t="shared" si="5"/>
        <v>-0.2788</v>
      </c>
    </row>
    <row r="102" spans="2:11" ht="12">
      <c r="B102">
        <f>+Pharmacy!A97</f>
        <v>208</v>
      </c>
      <c r="C102" t="str">
        <f>+Pharmacy!B97</f>
        <v>LEGACY SALMON CREEK HOSPITAL</v>
      </c>
      <c r="D102" s="6">
        <f>ROUND(+Pharmacy!O97,0)</f>
        <v>-215803</v>
      </c>
      <c r="E102" s="6">
        <f>ROUND(+Pharmacy!V97,0)</f>
        <v>13830</v>
      </c>
      <c r="F102" s="7">
        <f t="shared" si="3"/>
        <v>-15.6</v>
      </c>
      <c r="G102" s="6">
        <f>ROUND(+Pharmacy!O199,0)</f>
        <v>-256881</v>
      </c>
      <c r="H102" s="6">
        <f>ROUND(+Pharmacy!V199,0)</f>
        <v>15387</v>
      </c>
      <c r="I102" s="7">
        <f t="shared" si="4"/>
        <v>-16.69</v>
      </c>
      <c r="J102" s="7"/>
      <c r="K102" s="8">
        <f t="shared" si="5"/>
        <v>0.0699</v>
      </c>
    </row>
    <row r="103" spans="2:11" ht="12">
      <c r="B103">
        <f>+Pharmacy!A98</f>
        <v>209</v>
      </c>
      <c r="C103" t="str">
        <f>+Pharmacy!B98</f>
        <v>SAINT ANTHONY HOSPITAL</v>
      </c>
      <c r="D103" s="6">
        <f>ROUND(+Pharmacy!O98,0)</f>
        <v>0</v>
      </c>
      <c r="E103" s="6">
        <f>ROUND(+Pharmacy!V98,0)</f>
        <v>0</v>
      </c>
      <c r="F103" s="7">
        <f t="shared" si="3"/>
      </c>
      <c r="G103" s="6">
        <f>ROUND(+Pharmacy!O200,0)</f>
        <v>3578</v>
      </c>
      <c r="H103" s="6">
        <f>ROUND(+Pharmacy!V200,0)</f>
        <v>1638</v>
      </c>
      <c r="I103" s="7">
        <f t="shared" si="4"/>
        <v>2.18</v>
      </c>
      <c r="J103" s="7"/>
      <c r="K103" s="8">
        <f t="shared" si="5"/>
      </c>
    </row>
    <row r="104" spans="2:11" ht="12">
      <c r="B104">
        <f>+Pharmacy!A99</f>
        <v>904</v>
      </c>
      <c r="C104" t="str">
        <f>+Pharmacy!B99</f>
        <v>BHC FAIRFAX HOSPITAL</v>
      </c>
      <c r="D104" s="6">
        <f>ROUND(+Pharmacy!O99,0)</f>
        <v>180</v>
      </c>
      <c r="E104" s="6">
        <f>ROUND(+Pharmacy!V99,0)</f>
        <v>2105</v>
      </c>
      <c r="F104" s="7">
        <f t="shared" si="3"/>
        <v>0.09</v>
      </c>
      <c r="G104" s="6">
        <f>ROUND(+Pharmacy!O201,0)</f>
        <v>4276</v>
      </c>
      <c r="H104" s="6">
        <f>ROUND(+Pharmacy!V201,0)</f>
        <v>2056</v>
      </c>
      <c r="I104" s="7">
        <f t="shared" si="4"/>
        <v>2.08</v>
      </c>
      <c r="J104" s="7"/>
      <c r="K104" s="8">
        <f t="shared" si="5"/>
        <v>22.1111</v>
      </c>
    </row>
    <row r="105" spans="2:11" ht="12">
      <c r="B105">
        <f>+Pharmacy!A100</f>
        <v>915</v>
      </c>
      <c r="C105" t="str">
        <f>+Pharmacy!B100</f>
        <v>LOURDES COUNSELING CENTER</v>
      </c>
      <c r="D105" s="6">
        <f>ROUND(+Pharmacy!O100,0)</f>
        <v>940</v>
      </c>
      <c r="E105" s="6">
        <f>ROUND(+Pharmacy!V100,0)</f>
        <v>981</v>
      </c>
      <c r="F105" s="7">
        <f t="shared" si="3"/>
        <v>0.96</v>
      </c>
      <c r="G105" s="6">
        <f>ROUND(+Pharmacy!O202,0)</f>
        <v>262168</v>
      </c>
      <c r="H105" s="6">
        <f>ROUND(+Pharmacy!V202,0)</f>
        <v>926</v>
      </c>
      <c r="I105" s="7">
        <f t="shared" si="4"/>
        <v>283.12</v>
      </c>
      <c r="J105" s="7"/>
      <c r="K105" s="8">
        <f t="shared" si="5"/>
        <v>293.9167</v>
      </c>
    </row>
    <row r="106" spans="2:11" ht="12">
      <c r="B106">
        <f>+Pharmacy!A101</f>
        <v>919</v>
      </c>
      <c r="C106" t="str">
        <f>+Pharmacy!B101</f>
        <v>NAVOS</v>
      </c>
      <c r="D106" s="6">
        <f>ROUND(+Pharmacy!O101,0)</f>
        <v>0</v>
      </c>
      <c r="E106" s="6">
        <f>ROUND(+Pharmacy!V101,0)</f>
        <v>567</v>
      </c>
      <c r="F106" s="7">
        <f t="shared" si="3"/>
      </c>
      <c r="G106" s="6">
        <f>ROUND(+Pharmacy!O203,0)</f>
        <v>6709</v>
      </c>
      <c r="H106" s="6">
        <f>ROUND(+Pharmacy!V203,0)</f>
        <v>547</v>
      </c>
      <c r="I106" s="7">
        <f t="shared" si="4"/>
        <v>12.27</v>
      </c>
      <c r="J106" s="7"/>
      <c r="K106" s="8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Randy Huyck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 Pharmacy Cost Center Screens</dc:title>
  <dc:subject>2009 comparative screens - pharmacy</dc:subject>
  <dc:creator>Washington State Dept of Health - EHSPHL - Hospital and Patient Data Systems</dc:creator>
  <cp:keywords/>
  <dc:description/>
  <cp:lastModifiedBy>Randy Huyck</cp:lastModifiedBy>
  <cp:lastPrinted>2000-10-27T15:21:26Z</cp:lastPrinted>
  <dcterms:created xsi:type="dcterms:W3CDTF">2000-10-11T18:47:05Z</dcterms:created>
  <dcterms:modified xsi:type="dcterms:W3CDTF">2011-09-13T14:57:42Z</dcterms:modified>
  <cp:category/>
  <cp:version/>
  <cp:contentType/>
  <cp:contentStatus/>
</cp:coreProperties>
</file>