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10" tabRatio="889" activeTab="0"/>
  </bookViews>
  <sheets>
    <sheet name="OE_M" sheetId="1" r:id="rId1"/>
    <sheet name="SW_M" sheetId="2" r:id="rId2"/>
    <sheet name="EB_M" sheetId="3" r:id="rId3"/>
    <sheet name="PF_M" sheetId="4" r:id="rId4"/>
    <sheet name="SE_M" sheetId="5" r:id="rId5"/>
    <sheet name="PS_M" sheetId="6" r:id="rId6"/>
    <sheet name="DRL_M" sheetId="7" r:id="rId7"/>
    <sheet name="ODE_M" sheetId="8" r:id="rId8"/>
    <sheet name="SW_FTE" sheetId="9" r:id="rId9"/>
    <sheet name="EB_FTE" sheetId="10" r:id="rId10"/>
    <sheet name="PH_M" sheetId="11" r:id="rId11"/>
    <sheet name="Dietary-Cafeteria" sheetId="12" r:id="rId12"/>
  </sheets>
  <definedNames>
    <definedName name="\a">#REF!</definedName>
    <definedName name="\q">#REF!</definedName>
    <definedName name="BK4.001">#REF!</definedName>
    <definedName name="BK4.002">#REF!</definedName>
    <definedName name="BK4.003">#REF!</definedName>
    <definedName name="BK4.004">#REF!</definedName>
    <definedName name="BK4.005">#REF!</definedName>
    <definedName name="BK4.006">#REF!</definedName>
    <definedName name="BK4.007">#REF!</definedName>
    <definedName name="BK4.008">#REF!</definedName>
    <definedName name="BK4.009">#REF!</definedName>
    <definedName name="BK4.010">#REF!</definedName>
    <definedName name="BK4.011">#REF!</definedName>
    <definedName name="BK4.012">#REF!</definedName>
    <definedName name="BK4.013">#REF!</definedName>
    <definedName name="BK4.014">#REF!</definedName>
    <definedName name="BK4.015">#REF!</definedName>
    <definedName name="BK4.016">#REF!</definedName>
    <definedName name="BK4.017">#REF!</definedName>
    <definedName name="BK4.018">#REF!</definedName>
    <definedName name="BK4.019">#REF!</definedName>
    <definedName name="BK4.020">#REF!</definedName>
    <definedName name="BK4.021">#REF!</definedName>
    <definedName name="BK4.022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<sst xmlns="http://schemas.openxmlformats.org/spreadsheetml/2006/main" count="428" uniqueCount="164">
  <si>
    <t>BK4.001</t>
  </si>
  <si>
    <t>OPERATING</t>
  </si>
  <si>
    <t>PER</t>
  </si>
  <si>
    <t>EXPENSE</t>
  </si>
  <si>
    <t>U O M</t>
  </si>
  <si>
    <t>BK4.003</t>
  </si>
  <si>
    <t>SALARIES</t>
  </si>
  <si>
    <t>BK4.005</t>
  </si>
  <si>
    <t>EMPLOYEE</t>
  </si>
  <si>
    <t>BENEFITS</t>
  </si>
  <si>
    <t>BK4.007</t>
  </si>
  <si>
    <t>PRO</t>
  </si>
  <si>
    <t>FEES</t>
  </si>
  <si>
    <t>BK4.009</t>
  </si>
  <si>
    <t>SUPPLIES</t>
  </si>
  <si>
    <t>BK4.011</t>
  </si>
  <si>
    <t>PURCHASED</t>
  </si>
  <si>
    <t>SERVICES</t>
  </si>
  <si>
    <t>BK4.013</t>
  </si>
  <si>
    <t>DEPRE/RENT</t>
  </si>
  <si>
    <t>LEASE</t>
  </si>
  <si>
    <t>BK4.015</t>
  </si>
  <si>
    <t>OTHER DIR.</t>
  </si>
  <si>
    <t>BK4.017</t>
  </si>
  <si>
    <t>F T E's</t>
  </si>
  <si>
    <t>F T E</t>
  </si>
  <si>
    <t>BK4.019</t>
  </si>
  <si>
    <t>BK4.021</t>
  </si>
  <si>
    <t>PAID</t>
  </si>
  <si>
    <t>HOURS</t>
  </si>
  <si>
    <t>LICNO</t>
  </si>
  <si>
    <t>HOSPITAL</t>
  </si>
  <si>
    <t>Page</t>
  </si>
  <si>
    <t>DIETARY AND CAFETERIA (ACCOUNTS 8320 &amp; 8330)</t>
  </si>
  <si>
    <t>TOTAL OPERATING EXP / NUMBER OF MEALS</t>
  </si>
  <si>
    <t>SALARIES AND WAGES / NUMBER OF MEALS</t>
  </si>
  <si>
    <t>EMPLOYEE BENEFITS / NUMBER OF MEALS</t>
  </si>
  <si>
    <t>PROFESSIONAL FEES / NUMBER OF MEALS</t>
  </si>
  <si>
    <t>SUPPLIES EXPENSE / NUMBER OF MEALS</t>
  </si>
  <si>
    <t>PURCHASED SERVICES / NUMBER OF MEALS</t>
  </si>
  <si>
    <t>DEPRECIATION/RENTAL/LEASE / NUMBER OF MEALS</t>
  </si>
  <si>
    <t>OTHER DIRECT EXPENSES / NUMBER OF MEALS</t>
  </si>
  <si>
    <t>SALARIES &amp; WAGES / FTE</t>
  </si>
  <si>
    <t>EMPLOYEE BENEFITS / FTE</t>
  </si>
  <si>
    <t>PAID HOURS / NUMBER OF MEALS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</si>
  <si>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</si>
  <si>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</si>
  <si>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</si>
  <si>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</si>
  <si>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</si>
  <si>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</si>
  <si>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</si>
  <si>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</si>
  <si>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</si>
  <si>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</si>
  <si>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</si>
  <si>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</si>
  <si>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</si>
  <si>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</si>
  <si>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</si>
  <si>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</si>
  <si>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</si>
  <si>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</si>
  <si>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</si>
  <si>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</si>
  <si>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</si>
  <si>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</si>
  <si>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</si>
  <si>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</si>
  <si>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</si>
  <si>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</si>
  <si>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</si>
  <si>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</si>
  <si>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</si>
  <si>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</si>
  <si>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</si>
  <si>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</si>
  <si>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</si>
  <si>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</si>
  <si>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</si>
  <si>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</si>
  <si>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</si>
  <si>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</si>
  <si>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</si>
  <si>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</si>
  <si>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</si>
  <si>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</si>
  <si>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</si>
  <si>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</si>
  <si>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</si>
  <si>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</si>
  <si>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</si>
  <si>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</si>
  <si>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</si>
  <si>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</si>
  <si>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</si>
  <si>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</si>
  <si>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</si>
  <si>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</si>
  <si>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</si>
  <si>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</si>
  <si>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</si>
  <si>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</si>
  <si>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</si>
  <si>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</si>
  <si>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</si>
  <si>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</si>
  <si>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</si>
  <si>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</si>
  <si>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</si>
  <si>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</si>
  <si>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</si>
  <si>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</si>
  <si>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</si>
  <si>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</si>
  <si>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</si>
  <si>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</si>
  <si>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</si>
  <si>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</si>
  <si>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</si>
  <si>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</si>
  <si>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8320 &amp; 8330</t>
  </si>
  <si>
    <t>SEATTLE CANCER CARE ALLIANCE</t>
  </si>
  <si>
    <t>TOPPENISH COMMUNITY HOSPITAL</t>
  </si>
  <si>
    <t>SKAGIT VALLEY HOSPITAL</t>
  </si>
  <si>
    <t>UNITED GENERAL HOSPITAL</t>
  </si>
  <si>
    <t>SNOQUALMIE VALLEY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</si>
  <si>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</si>
  <si>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</si>
  <si>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</si>
  <si>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</si>
  <si>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</si>
  <si>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</si>
  <si>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</si>
  <si>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</si>
  <si>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</si>
  <si>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</si>
  <si>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</si>
  <si>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STEVENS HOSPITAL</t>
  </si>
  <si>
    <t>UNIVERSITY OF WASHINGTON MEDICAL CENTER</t>
  </si>
  <si>
    <t>LEGACY SALMON CREEK HOSPITAL</t>
  </si>
  <si>
    <t>GROUP HEALTH CENTRAL</t>
  </si>
  <si>
    <t>GROUP HEALTH EASTSIDE</t>
  </si>
  <si>
    <t>OKANOGAN-DOUGLAS DISTRICT HOSPITAL</t>
  </si>
  <si>
    <t>SWEDISH HEALTH SERVICES</t>
  </si>
  <si>
    <t>ENUMCLAW REGIONAL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</si>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</sst>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9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39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0.75390625" style="0" customWidth="1"/>
    <col min="5" max="5" width="9.875" style="0" bestFit="1" customWidth="1"/>
    <col min="6" max="6" width="5.875" style="0" bestFit="1" customWidth="1"/>
    <col min="7" max="7" width="10.75390625" style="0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0</v>
      </c>
      <c r="B1" s="4"/>
      <c r="C1" s="4"/>
      <c r="D1" s="4"/>
      <c r="E1" s="4"/>
      <c r="F1" s="3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376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ROUND(+'Dietary-Cafeteria'!Q5,0)</f>
        <v>11854592</v>
      </c>
      <c r="E10" s="6">
        <f>ROUND(+'Dietary-Cafeteria'!F5,0)</f>
        <v>1836966</v>
      </c>
      <c r="F10" s="9">
        <f>IF(D10=0,"",IF(E10=0,"",ROUND(D10/E10,2)))</f>
        <v>6.45</v>
      </c>
      <c r="G10" s="6">
        <f>ROUND(+'Dietary-Cafeteria'!Q105,0)</f>
        <v>12487443</v>
      </c>
      <c r="H10" s="6">
        <f>ROUND(+'Dietary-Cafeteria'!F105,0)</f>
        <v>1620635</v>
      </c>
      <c r="I10" s="9">
        <f>IF(G10=0,"",IF(H10=0,"",ROUND(G10/H10,2)))</f>
        <v>7.71</v>
      </c>
      <c r="J10" s="7"/>
      <c r="K10" s="11">
        <f>IF(D10=0,"",IF(E10=0,"",IF(G10=0,"",IF(H10=0,"",ROUND(I10/F10-1,4)))))</f>
        <v>0.1953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ROUND(+'Dietary-Cafeteria'!Q6,0)</f>
        <v>4565883</v>
      </c>
      <c r="E11" s="6">
        <f>ROUND(+'Dietary-Cafeteria'!F6,0)</f>
        <v>966550</v>
      </c>
      <c r="F11" s="9">
        <f aca="true" t="shared" si="0" ref="F11:F74">IF(D11=0,"",IF(E11=0,"",ROUND(D11/E11,2)))</f>
        <v>4.72</v>
      </c>
      <c r="G11" s="6">
        <f>ROUND(+'Dietary-Cafeteria'!Q106,0)</f>
        <v>4505512</v>
      </c>
      <c r="H11" s="6">
        <f>ROUND(+'Dietary-Cafeteria'!F106,0)</f>
        <v>861785</v>
      </c>
      <c r="I11" s="9">
        <f aca="true" t="shared" si="1" ref="I11:I74">IF(G11=0,"",IF(H11=0,"",ROUND(G11/H11,2)))</f>
        <v>5.23</v>
      </c>
      <c r="J11" s="7"/>
      <c r="K11" s="11">
        <f aca="true" t="shared" si="2" ref="K11:K74">IF(D11=0,"",IF(E11=0,"",IF(G11=0,"",IF(H11=0,"",ROUND(I11/F11-1,4)))))</f>
        <v>0.1081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ROUND(+'Dietary-Cafeteria'!Q7,0)</f>
        <v>437060</v>
      </c>
      <c r="E12" s="6">
        <f>ROUND(+'Dietary-Cafeteria'!F7,0)</f>
        <v>12034</v>
      </c>
      <c r="F12" s="9">
        <f t="shared" si="0"/>
        <v>36.32</v>
      </c>
      <c r="G12" s="6">
        <f>ROUND(+'Dietary-Cafeteria'!Q107,0)</f>
        <v>483403</v>
      </c>
      <c r="H12" s="6">
        <f>ROUND(+'Dietary-Cafeteria'!F107,0)</f>
        <v>5164</v>
      </c>
      <c r="I12" s="9">
        <f t="shared" si="1"/>
        <v>93.61</v>
      </c>
      <c r="J12" s="7"/>
      <c r="K12" s="11">
        <f t="shared" si="2"/>
        <v>1.5774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ROUND(+'Dietary-Cafeteria'!Q8,0)</f>
        <v>5110965</v>
      </c>
      <c r="E13" s="6">
        <f>ROUND(+'Dietary-Cafeteria'!F8,0)</f>
        <v>1000919</v>
      </c>
      <c r="F13" s="9">
        <f t="shared" si="0"/>
        <v>5.11</v>
      </c>
      <c r="G13" s="6">
        <f>ROUND(+'Dietary-Cafeteria'!Q108,0)</f>
        <v>5433111</v>
      </c>
      <c r="H13" s="6">
        <f>ROUND(+'Dietary-Cafeteria'!F108,0)</f>
        <v>1059648</v>
      </c>
      <c r="I13" s="9">
        <f t="shared" si="1"/>
        <v>5.13</v>
      </c>
      <c r="J13" s="7"/>
      <c r="K13" s="11">
        <f t="shared" si="2"/>
        <v>0.0039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ROUND(+'Dietary-Cafeteria'!Q9,0)</f>
        <v>5475238</v>
      </c>
      <c r="E14" s="6">
        <f>ROUND(+'Dietary-Cafeteria'!F9,0)</f>
        <v>0</v>
      </c>
      <c r="F14" s="9">
        <f t="shared" si="0"/>
      </c>
      <c r="G14" s="6">
        <f>ROUND(+'Dietary-Cafeteria'!Q109,0)</f>
        <v>6787135</v>
      </c>
      <c r="H14" s="6">
        <f>ROUND(+'Dietary-Cafeteria'!F109,0)</f>
        <v>204106</v>
      </c>
      <c r="I14" s="9">
        <f t="shared" si="1"/>
        <v>33.25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ROUND(+'Dietary-Cafeteria'!Q10,0)</f>
        <v>831346</v>
      </c>
      <c r="E15" s="6">
        <f>ROUND(+'Dietary-Cafeteria'!F10,0)</f>
        <v>22024</v>
      </c>
      <c r="F15" s="9">
        <f t="shared" si="0"/>
        <v>37.75</v>
      </c>
      <c r="G15" s="6">
        <f>ROUND(+'Dietary-Cafeteria'!Q110,0)</f>
        <v>0</v>
      </c>
      <c r="H15" s="6">
        <f>ROUND(+'Dietary-Cafeteria'!F110,0)</f>
        <v>47689</v>
      </c>
      <c r="I15" s="9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ROUND(+'Dietary-Cafeteria'!Q11,0)</f>
        <v>907811</v>
      </c>
      <c r="E16" s="6">
        <f>ROUND(+'Dietary-Cafeteria'!F11,0)</f>
        <v>131512</v>
      </c>
      <c r="F16" s="9">
        <f t="shared" si="0"/>
        <v>6.9</v>
      </c>
      <c r="G16" s="6">
        <f>ROUND(+'Dietary-Cafeteria'!Q111,0)</f>
        <v>885159</v>
      </c>
      <c r="H16" s="6">
        <f>ROUND(+'Dietary-Cafeteria'!F111,0)</f>
        <v>147767</v>
      </c>
      <c r="I16" s="9">
        <f t="shared" si="1"/>
        <v>5.99</v>
      </c>
      <c r="J16" s="7"/>
      <c r="K16" s="11">
        <f t="shared" si="2"/>
        <v>-0.1319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ROUND(+'Dietary-Cafeteria'!Q12,0)</f>
        <v>407066</v>
      </c>
      <c r="E17" s="6">
        <f>ROUND(+'Dietary-Cafeteria'!F12,0)</f>
        <v>0</v>
      </c>
      <c r="F17" s="9">
        <f t="shared" si="0"/>
      </c>
      <c r="G17" s="6">
        <f>ROUND(+'Dietary-Cafeteria'!Q112,0)</f>
        <v>777786</v>
      </c>
      <c r="H17" s="6">
        <f>ROUND(+'Dietary-Cafeteria'!F112,0)</f>
        <v>125689</v>
      </c>
      <c r="I17" s="9">
        <f t="shared" si="1"/>
        <v>6.19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ROUND(+'Dietary-Cafeteria'!Q13,0)</f>
        <v>306165</v>
      </c>
      <c r="E18" s="6">
        <f>ROUND(+'Dietary-Cafeteria'!F13,0)</f>
        <v>27402</v>
      </c>
      <c r="F18" s="9">
        <f t="shared" si="0"/>
        <v>11.17</v>
      </c>
      <c r="G18" s="6">
        <f>ROUND(+'Dietary-Cafeteria'!Q113,0)</f>
        <v>277668</v>
      </c>
      <c r="H18" s="6">
        <f>ROUND(+'Dietary-Cafeteria'!F113,0)</f>
        <v>23249</v>
      </c>
      <c r="I18" s="9">
        <f t="shared" si="1"/>
        <v>11.94</v>
      </c>
      <c r="J18" s="7"/>
      <c r="K18" s="11">
        <f t="shared" si="2"/>
        <v>0.0689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ROUND(+'Dietary-Cafeteria'!Q14,0)</f>
        <v>1441435</v>
      </c>
      <c r="E19" s="6">
        <f>ROUND(+'Dietary-Cafeteria'!F14,0)</f>
        <v>624977</v>
      </c>
      <c r="F19" s="9">
        <f t="shared" si="0"/>
        <v>2.31</v>
      </c>
      <c r="G19" s="6">
        <f>ROUND(+'Dietary-Cafeteria'!Q114,0)</f>
        <v>1503339</v>
      </c>
      <c r="H19" s="6">
        <f>ROUND(+'Dietary-Cafeteria'!F114,0)</f>
        <v>625956</v>
      </c>
      <c r="I19" s="9">
        <f t="shared" si="1"/>
        <v>2.4</v>
      </c>
      <c r="J19" s="7"/>
      <c r="K19" s="11">
        <f t="shared" si="2"/>
        <v>0.039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ROUND(+'Dietary-Cafeteria'!Q15,0)</f>
        <v>6856001</v>
      </c>
      <c r="E20" s="6">
        <f>ROUND(+'Dietary-Cafeteria'!F15,0)</f>
        <v>1219473</v>
      </c>
      <c r="F20" s="9">
        <f t="shared" si="0"/>
        <v>5.62</v>
      </c>
      <c r="G20" s="6">
        <f>ROUND(+'Dietary-Cafeteria'!Q115,0)</f>
        <v>7011414</v>
      </c>
      <c r="H20" s="6">
        <f>ROUND(+'Dietary-Cafeteria'!F115,0)</f>
        <v>1219234</v>
      </c>
      <c r="I20" s="9">
        <f t="shared" si="1"/>
        <v>5.75</v>
      </c>
      <c r="J20" s="7"/>
      <c r="K20" s="11">
        <f t="shared" si="2"/>
        <v>0.0231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ROUND(+'Dietary-Cafeteria'!Q16,0)</f>
        <v>5640260</v>
      </c>
      <c r="E21" s="6">
        <f>ROUND(+'Dietary-Cafeteria'!F16,0)</f>
        <v>984494</v>
      </c>
      <c r="F21" s="9">
        <f t="shared" si="0"/>
        <v>5.73</v>
      </c>
      <c r="G21" s="6">
        <f>ROUND(+'Dietary-Cafeteria'!Q116,0)</f>
        <v>6172603</v>
      </c>
      <c r="H21" s="6">
        <f>ROUND(+'Dietary-Cafeteria'!F116,0)</f>
        <v>828789</v>
      </c>
      <c r="I21" s="9">
        <f t="shared" si="1"/>
        <v>7.45</v>
      </c>
      <c r="J21" s="7"/>
      <c r="K21" s="11">
        <f t="shared" si="2"/>
        <v>0.3002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ROUND(+'Dietary-Cafeteria'!Q17,0)</f>
        <v>557677</v>
      </c>
      <c r="E22" s="6">
        <f>ROUND(+'Dietary-Cafeteria'!F17,0)</f>
        <v>15577</v>
      </c>
      <c r="F22" s="9">
        <f t="shared" si="0"/>
        <v>35.8</v>
      </c>
      <c r="G22" s="6">
        <f>ROUND(+'Dietary-Cafeteria'!Q117,0)</f>
        <v>537601</v>
      </c>
      <c r="H22" s="6">
        <f>ROUND(+'Dietary-Cafeteria'!F117,0)</f>
        <v>18303</v>
      </c>
      <c r="I22" s="9">
        <f t="shared" si="1"/>
        <v>29.37</v>
      </c>
      <c r="J22" s="7"/>
      <c r="K22" s="11">
        <f t="shared" si="2"/>
        <v>-0.1796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ROUND(+'Dietary-Cafeteria'!Q18,0)</f>
        <v>3201351</v>
      </c>
      <c r="E23" s="6">
        <f>ROUND(+'Dietary-Cafeteria'!F18,0)</f>
        <v>108492</v>
      </c>
      <c r="F23" s="9">
        <f t="shared" si="0"/>
        <v>29.51</v>
      </c>
      <c r="G23" s="6">
        <f>ROUND(+'Dietary-Cafeteria'!Q118,0)</f>
        <v>4137852</v>
      </c>
      <c r="H23" s="6">
        <f>ROUND(+'Dietary-Cafeteria'!F118,0)</f>
        <v>133327</v>
      </c>
      <c r="I23" s="9">
        <f t="shared" si="1"/>
        <v>31.04</v>
      </c>
      <c r="J23" s="7"/>
      <c r="K23" s="11">
        <f t="shared" si="2"/>
        <v>0.0518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ROUND(+'Dietary-Cafeteria'!Q19,0)</f>
        <v>1418350</v>
      </c>
      <c r="E24" s="6">
        <f>ROUND(+'Dietary-Cafeteria'!F19,0)</f>
        <v>48639</v>
      </c>
      <c r="F24" s="9">
        <f t="shared" si="0"/>
        <v>29.16</v>
      </c>
      <c r="G24" s="6">
        <f>ROUND(+'Dietary-Cafeteria'!Q119,0)</f>
        <v>1535054</v>
      </c>
      <c r="H24" s="6">
        <f>ROUND(+'Dietary-Cafeteria'!F119,0)</f>
        <v>45807</v>
      </c>
      <c r="I24" s="9">
        <f t="shared" si="1"/>
        <v>33.51</v>
      </c>
      <c r="J24" s="7"/>
      <c r="K24" s="11">
        <f t="shared" si="2"/>
        <v>0.1492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ROUND(+'Dietary-Cafeteria'!Q20,0)</f>
        <v>1758516</v>
      </c>
      <c r="E25" s="6">
        <f>ROUND(+'Dietary-Cafeteria'!F20,0)</f>
        <v>339019</v>
      </c>
      <c r="F25" s="9">
        <f t="shared" si="0"/>
        <v>5.19</v>
      </c>
      <c r="G25" s="6">
        <f>ROUND(+'Dietary-Cafeteria'!Q120,0)</f>
        <v>1095865</v>
      </c>
      <c r="H25" s="6">
        <f>ROUND(+'Dietary-Cafeteria'!F120,0)</f>
        <v>341396</v>
      </c>
      <c r="I25" s="9">
        <f t="shared" si="1"/>
        <v>3.21</v>
      </c>
      <c r="J25" s="7"/>
      <c r="K25" s="11">
        <f t="shared" si="2"/>
        <v>-0.3815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ROUND(+'Dietary-Cafeteria'!Q21,0)</f>
        <v>574521</v>
      </c>
      <c r="E26" s="6">
        <f>ROUND(+'Dietary-Cafeteria'!F21,0)</f>
        <v>80851</v>
      </c>
      <c r="F26" s="9">
        <f t="shared" si="0"/>
        <v>7.11</v>
      </c>
      <c r="G26" s="6">
        <f>ROUND(+'Dietary-Cafeteria'!Q121,0)</f>
        <v>601199</v>
      </c>
      <c r="H26" s="6">
        <f>ROUND(+'Dietary-Cafeteria'!F121,0)</f>
        <v>79821</v>
      </c>
      <c r="I26" s="9">
        <f t="shared" si="1"/>
        <v>7.53</v>
      </c>
      <c r="J26" s="7"/>
      <c r="K26" s="11">
        <f t="shared" si="2"/>
        <v>0.0591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ROUND(+'Dietary-Cafeteria'!Q22,0)</f>
        <v>851567</v>
      </c>
      <c r="E27" s="6">
        <f>ROUND(+'Dietary-Cafeteria'!F22,0)</f>
        <v>75962</v>
      </c>
      <c r="F27" s="9">
        <f t="shared" si="0"/>
        <v>11.21</v>
      </c>
      <c r="G27" s="6">
        <f>ROUND(+'Dietary-Cafeteria'!Q122,0)</f>
        <v>874948</v>
      </c>
      <c r="H27" s="6">
        <f>ROUND(+'Dietary-Cafeteria'!F122,0)</f>
        <v>83196</v>
      </c>
      <c r="I27" s="9">
        <f t="shared" si="1"/>
        <v>10.52</v>
      </c>
      <c r="J27" s="7"/>
      <c r="K27" s="11">
        <f t="shared" si="2"/>
        <v>-0.0616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ROUND(+'Dietary-Cafeteria'!Q23,0)</f>
        <v>526523</v>
      </c>
      <c r="E28" s="6">
        <f>ROUND(+'Dietary-Cafeteria'!F23,0)</f>
        <v>46771</v>
      </c>
      <c r="F28" s="9">
        <f t="shared" si="0"/>
        <v>11.26</v>
      </c>
      <c r="G28" s="6">
        <f>ROUND(+'Dietary-Cafeteria'!Q123,0)</f>
        <v>522319</v>
      </c>
      <c r="H28" s="6">
        <f>ROUND(+'Dietary-Cafeteria'!F123,0)</f>
        <v>44295</v>
      </c>
      <c r="I28" s="9">
        <f t="shared" si="1"/>
        <v>11.79</v>
      </c>
      <c r="J28" s="7"/>
      <c r="K28" s="11">
        <f t="shared" si="2"/>
        <v>0.0471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ROUND(+'Dietary-Cafeteria'!Q24,0)</f>
        <v>1888777</v>
      </c>
      <c r="E29" s="6">
        <f>ROUND(+'Dietary-Cafeteria'!F24,0)</f>
        <v>63633</v>
      </c>
      <c r="F29" s="9">
        <f t="shared" si="0"/>
        <v>29.68</v>
      </c>
      <c r="G29" s="6">
        <f>ROUND(+'Dietary-Cafeteria'!Q124,0)</f>
        <v>1616462</v>
      </c>
      <c r="H29" s="6">
        <f>ROUND(+'Dietary-Cafeteria'!F124,0)</f>
        <v>51798</v>
      </c>
      <c r="I29" s="9">
        <f t="shared" si="1"/>
        <v>31.21</v>
      </c>
      <c r="J29" s="7"/>
      <c r="K29" s="11">
        <f t="shared" si="2"/>
        <v>0.0515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ROUND(+'Dietary-Cafeteria'!Q25,0)</f>
        <v>697022</v>
      </c>
      <c r="E30" s="6">
        <f>ROUND(+'Dietary-Cafeteria'!F25,0)</f>
        <v>29101</v>
      </c>
      <c r="F30" s="9">
        <f t="shared" si="0"/>
        <v>23.95</v>
      </c>
      <c r="G30" s="6">
        <f>ROUND(+'Dietary-Cafeteria'!Q125,0)</f>
        <v>681084</v>
      </c>
      <c r="H30" s="6">
        <f>ROUND(+'Dietary-Cafeteria'!F125,0)</f>
        <v>26827</v>
      </c>
      <c r="I30" s="9">
        <f t="shared" si="1"/>
        <v>25.39</v>
      </c>
      <c r="J30" s="7"/>
      <c r="K30" s="11">
        <f t="shared" si="2"/>
        <v>0.0601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ROUND(+'Dietary-Cafeteria'!Q26,0)</f>
        <v>441487</v>
      </c>
      <c r="E31" s="6">
        <f>ROUND(+'Dietary-Cafeteria'!F26,0)</f>
        <v>5301</v>
      </c>
      <c r="F31" s="9">
        <f t="shared" si="0"/>
        <v>83.28</v>
      </c>
      <c r="G31" s="6">
        <f>ROUND(+'Dietary-Cafeteria'!Q126,0)</f>
        <v>437133</v>
      </c>
      <c r="H31" s="6">
        <f>ROUND(+'Dietary-Cafeteria'!F126,0)</f>
        <v>3732</v>
      </c>
      <c r="I31" s="9">
        <f t="shared" si="1"/>
        <v>117.13</v>
      </c>
      <c r="J31" s="7"/>
      <c r="K31" s="11">
        <f t="shared" si="2"/>
        <v>0.4065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ROUND(+'Dietary-Cafeteria'!Q27,0)</f>
        <v>2205536</v>
      </c>
      <c r="E32" s="6">
        <f>ROUND(+'Dietary-Cafeteria'!F27,0)</f>
        <v>518802</v>
      </c>
      <c r="F32" s="9">
        <f t="shared" si="0"/>
        <v>4.25</v>
      </c>
      <c r="G32" s="6">
        <f>ROUND(+'Dietary-Cafeteria'!Q127,0)</f>
        <v>2365592</v>
      </c>
      <c r="H32" s="6">
        <f>ROUND(+'Dietary-Cafeteria'!F127,0)</f>
        <v>501524</v>
      </c>
      <c r="I32" s="9">
        <f t="shared" si="1"/>
        <v>4.72</v>
      </c>
      <c r="J32" s="7"/>
      <c r="K32" s="11">
        <f t="shared" si="2"/>
        <v>0.1106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ROUND(+'Dietary-Cafeteria'!Q28,0)</f>
        <v>1406346</v>
      </c>
      <c r="E33" s="6">
        <f>ROUND(+'Dietary-Cafeteria'!F28,0)</f>
        <v>61190</v>
      </c>
      <c r="F33" s="9">
        <f t="shared" si="0"/>
        <v>22.98</v>
      </c>
      <c r="G33" s="6">
        <f>ROUND(+'Dietary-Cafeteria'!Q128,0)</f>
        <v>1495577</v>
      </c>
      <c r="H33" s="6">
        <f>ROUND(+'Dietary-Cafeteria'!F128,0)</f>
        <v>57249</v>
      </c>
      <c r="I33" s="9">
        <f t="shared" si="1"/>
        <v>26.12</v>
      </c>
      <c r="J33" s="7"/>
      <c r="K33" s="11">
        <f t="shared" si="2"/>
        <v>0.1366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ROUND(+'Dietary-Cafeteria'!Q29,0)</f>
        <v>1145982</v>
      </c>
      <c r="E34" s="6">
        <f>ROUND(+'Dietary-Cafeteria'!F29,0)</f>
        <v>236254</v>
      </c>
      <c r="F34" s="9">
        <f t="shared" si="0"/>
        <v>4.85</v>
      </c>
      <c r="G34" s="6">
        <f>ROUND(+'Dietary-Cafeteria'!Q129,0)</f>
        <v>1033945</v>
      </c>
      <c r="H34" s="6">
        <f>ROUND(+'Dietary-Cafeteria'!F129,0)</f>
        <v>160396</v>
      </c>
      <c r="I34" s="9">
        <f t="shared" si="1"/>
        <v>6.45</v>
      </c>
      <c r="J34" s="7"/>
      <c r="K34" s="11">
        <f t="shared" si="2"/>
        <v>0.3299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ROUND(+'Dietary-Cafeteria'!Q30,0)</f>
        <v>484916</v>
      </c>
      <c r="E35" s="6">
        <f>ROUND(+'Dietary-Cafeteria'!F30,0)</f>
        <v>5868</v>
      </c>
      <c r="F35" s="9">
        <f t="shared" si="0"/>
        <v>82.64</v>
      </c>
      <c r="G35" s="6">
        <f>ROUND(+'Dietary-Cafeteria'!Q130,0)</f>
        <v>540625</v>
      </c>
      <c r="H35" s="6">
        <f>ROUND(+'Dietary-Cafeteria'!F130,0)</f>
        <v>0</v>
      </c>
      <c r="I35" s="9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ROUND(+'Dietary-Cafeteria'!Q31,0)</f>
        <v>337877</v>
      </c>
      <c r="E36" s="6">
        <f>ROUND(+'Dietary-Cafeteria'!F31,0)</f>
        <v>25898</v>
      </c>
      <c r="F36" s="9">
        <f t="shared" si="0"/>
        <v>13.05</v>
      </c>
      <c r="G36" s="6">
        <f>ROUND(+'Dietary-Cafeteria'!Q131,0)</f>
        <v>346503</v>
      </c>
      <c r="H36" s="6">
        <f>ROUND(+'Dietary-Cafeteria'!F131,0)</f>
        <v>23445</v>
      </c>
      <c r="I36" s="9">
        <f t="shared" si="1"/>
        <v>14.78</v>
      </c>
      <c r="J36" s="7"/>
      <c r="K36" s="11">
        <f t="shared" si="2"/>
        <v>0.1326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ROUND(+'Dietary-Cafeteria'!Q32,0)</f>
        <v>3155929</v>
      </c>
      <c r="E37" s="6">
        <f>ROUND(+'Dietary-Cafeteria'!F32,0)</f>
        <v>547656</v>
      </c>
      <c r="F37" s="9">
        <f t="shared" si="0"/>
        <v>5.76</v>
      </c>
      <c r="G37" s="6">
        <f>ROUND(+'Dietary-Cafeteria'!Q132,0)</f>
        <v>3211731</v>
      </c>
      <c r="H37" s="6">
        <f>ROUND(+'Dietary-Cafeteria'!F132,0)</f>
        <v>506856</v>
      </c>
      <c r="I37" s="9">
        <f t="shared" si="1"/>
        <v>6.34</v>
      </c>
      <c r="J37" s="7"/>
      <c r="K37" s="11">
        <f t="shared" si="2"/>
        <v>0.1007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ROUND(+'Dietary-Cafeteria'!Q33,0)</f>
        <v>384659</v>
      </c>
      <c r="E38" s="6">
        <f>ROUND(+'Dietary-Cafeteria'!F33,0)</f>
        <v>47125</v>
      </c>
      <c r="F38" s="9">
        <f t="shared" si="0"/>
        <v>8.16</v>
      </c>
      <c r="G38" s="6">
        <f>ROUND(+'Dietary-Cafeteria'!Q133,0)</f>
        <v>361485</v>
      </c>
      <c r="H38" s="6">
        <f>ROUND(+'Dietary-Cafeteria'!F133,0)</f>
        <v>46364</v>
      </c>
      <c r="I38" s="9">
        <f t="shared" si="1"/>
        <v>7.8</v>
      </c>
      <c r="J38" s="7"/>
      <c r="K38" s="11">
        <f t="shared" si="2"/>
        <v>-0.0441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ROUND(+'Dietary-Cafeteria'!Q34,0)</f>
        <v>5287377</v>
      </c>
      <c r="E39" s="6">
        <f>ROUND(+'Dietary-Cafeteria'!F34,0)</f>
        <v>1555827</v>
      </c>
      <c r="F39" s="9">
        <f t="shared" si="0"/>
        <v>3.4</v>
      </c>
      <c r="G39" s="6">
        <f>ROUND(+'Dietary-Cafeteria'!Q134,0)</f>
        <v>5569550</v>
      </c>
      <c r="H39" s="6">
        <f>ROUND(+'Dietary-Cafeteria'!F134,0)</f>
        <v>1474479</v>
      </c>
      <c r="I39" s="9">
        <f t="shared" si="1"/>
        <v>3.78</v>
      </c>
      <c r="J39" s="7"/>
      <c r="K39" s="11">
        <f t="shared" si="2"/>
        <v>0.1118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ROUND(+'Dietary-Cafeteria'!Q35,0)</f>
        <v>420068</v>
      </c>
      <c r="E40" s="6">
        <f>ROUND(+'Dietary-Cafeteria'!F35,0)</f>
        <v>21780</v>
      </c>
      <c r="F40" s="9">
        <f t="shared" si="0"/>
        <v>19.29</v>
      </c>
      <c r="G40" s="6">
        <f>ROUND(+'Dietary-Cafeteria'!Q135,0)</f>
        <v>412179</v>
      </c>
      <c r="H40" s="6">
        <f>ROUND(+'Dietary-Cafeteria'!F135,0)</f>
        <v>22017</v>
      </c>
      <c r="I40" s="9">
        <f t="shared" si="1"/>
        <v>18.72</v>
      </c>
      <c r="J40" s="7"/>
      <c r="K40" s="11">
        <f t="shared" si="2"/>
        <v>-0.0295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ROUND(+'Dietary-Cafeteria'!Q36,0)</f>
        <v>273863</v>
      </c>
      <c r="E41" s="6">
        <f>ROUND(+'Dietary-Cafeteria'!F36,0)</f>
        <v>6263</v>
      </c>
      <c r="F41" s="9">
        <f t="shared" si="0"/>
        <v>43.73</v>
      </c>
      <c r="G41" s="6">
        <f>ROUND(+'Dietary-Cafeteria'!Q136,0)</f>
        <v>315157</v>
      </c>
      <c r="H41" s="6">
        <f>ROUND(+'Dietary-Cafeteria'!F136,0)</f>
        <v>8683</v>
      </c>
      <c r="I41" s="9">
        <f t="shared" si="1"/>
        <v>36.3</v>
      </c>
      <c r="J41" s="7"/>
      <c r="K41" s="11">
        <f t="shared" si="2"/>
        <v>-0.1699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ROUND(+'Dietary-Cafeteria'!Q37,0)</f>
        <v>1862487</v>
      </c>
      <c r="E42" s="6">
        <f>ROUND(+'Dietary-Cafeteria'!F37,0)</f>
        <v>79084</v>
      </c>
      <c r="F42" s="9">
        <f t="shared" si="0"/>
        <v>23.55</v>
      </c>
      <c r="G42" s="6">
        <f>ROUND(+'Dietary-Cafeteria'!Q137,0)</f>
        <v>1952689</v>
      </c>
      <c r="H42" s="6">
        <f>ROUND(+'Dietary-Cafeteria'!F137,0)</f>
        <v>70961</v>
      </c>
      <c r="I42" s="9">
        <f t="shared" si="1"/>
        <v>27.52</v>
      </c>
      <c r="J42" s="7"/>
      <c r="K42" s="11">
        <f t="shared" si="2"/>
        <v>0.1686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ROUND(+'Dietary-Cafeteria'!Q38,0)</f>
        <v>1557576</v>
      </c>
      <c r="E43" s="6">
        <f>ROUND(+'Dietary-Cafeteria'!F38,0)</f>
        <v>52001</v>
      </c>
      <c r="F43" s="9">
        <f t="shared" si="0"/>
        <v>29.95</v>
      </c>
      <c r="G43" s="6">
        <f>ROUND(+'Dietary-Cafeteria'!Q138,0)</f>
        <v>1492159</v>
      </c>
      <c r="H43" s="6">
        <f>ROUND(+'Dietary-Cafeteria'!F138,0)</f>
        <v>48791</v>
      </c>
      <c r="I43" s="9">
        <f t="shared" si="1"/>
        <v>30.58</v>
      </c>
      <c r="J43" s="7"/>
      <c r="K43" s="11">
        <f t="shared" si="2"/>
        <v>0.021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ROUND(+'Dietary-Cafeteria'!Q39,0)</f>
        <v>865430</v>
      </c>
      <c r="E44" s="6">
        <f>ROUND(+'Dietary-Cafeteria'!F39,0)</f>
        <v>145004</v>
      </c>
      <c r="F44" s="9">
        <f t="shared" si="0"/>
        <v>5.97</v>
      </c>
      <c r="G44" s="6">
        <f>ROUND(+'Dietary-Cafeteria'!Q139,0)</f>
        <v>858701</v>
      </c>
      <c r="H44" s="6">
        <f>ROUND(+'Dietary-Cafeteria'!F139,0)</f>
        <v>150753</v>
      </c>
      <c r="I44" s="9">
        <f t="shared" si="1"/>
        <v>5.7</v>
      </c>
      <c r="J44" s="7"/>
      <c r="K44" s="11">
        <f t="shared" si="2"/>
        <v>-0.0452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ROUND(+'Dietary-Cafeteria'!Q40,0)</f>
        <v>262143</v>
      </c>
      <c r="E45" s="6">
        <f>ROUND(+'Dietary-Cafeteria'!F40,0)</f>
        <v>93159</v>
      </c>
      <c r="F45" s="9">
        <f t="shared" si="0"/>
        <v>2.81</v>
      </c>
      <c r="G45" s="6">
        <f>ROUND(+'Dietary-Cafeteria'!Q140,0)</f>
        <v>790262</v>
      </c>
      <c r="H45" s="6">
        <f>ROUND(+'Dietary-Cafeteria'!F140,0)</f>
        <v>99065</v>
      </c>
      <c r="I45" s="9">
        <f t="shared" si="1"/>
        <v>7.98</v>
      </c>
      <c r="J45" s="7"/>
      <c r="K45" s="11">
        <f t="shared" si="2"/>
        <v>1.8399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ROUND(+'Dietary-Cafeteria'!Q41,0)</f>
        <v>810781</v>
      </c>
      <c r="E46" s="6">
        <f>ROUND(+'Dietary-Cafeteria'!F41,0)</f>
        <v>27055</v>
      </c>
      <c r="F46" s="9">
        <f t="shared" si="0"/>
        <v>29.97</v>
      </c>
      <c r="G46" s="6">
        <f>ROUND(+'Dietary-Cafeteria'!Q141,0)</f>
        <v>0</v>
      </c>
      <c r="H46" s="6">
        <f>ROUND(+'Dietary-Cafeteria'!F141,0)</f>
        <v>0</v>
      </c>
      <c r="I46" s="9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ROUND(+'Dietary-Cafeteria'!Q42,0)</f>
        <v>42370</v>
      </c>
      <c r="E47" s="6">
        <f>ROUND(+'Dietary-Cafeteria'!F42,0)</f>
        <v>1364</v>
      </c>
      <c r="F47" s="9">
        <f t="shared" si="0"/>
        <v>31.06</v>
      </c>
      <c r="G47" s="6">
        <f>ROUND(+'Dietary-Cafeteria'!Q142,0)</f>
        <v>26770</v>
      </c>
      <c r="H47" s="6">
        <f>ROUND(+'Dietary-Cafeteria'!F142,0)</f>
        <v>1016</v>
      </c>
      <c r="I47" s="9">
        <f t="shared" si="1"/>
        <v>26.35</v>
      </c>
      <c r="J47" s="7"/>
      <c r="K47" s="11">
        <f t="shared" si="2"/>
        <v>-0.1516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ROUND(+'Dietary-Cafeteria'!Q43,0)</f>
        <v>299247</v>
      </c>
      <c r="E48" s="6">
        <f>ROUND(+'Dietary-Cafeteria'!F43,0)</f>
        <v>32305</v>
      </c>
      <c r="F48" s="9">
        <f t="shared" si="0"/>
        <v>9.26</v>
      </c>
      <c r="G48" s="6">
        <f>ROUND(+'Dietary-Cafeteria'!Q143,0)</f>
        <v>308394</v>
      </c>
      <c r="H48" s="6">
        <f>ROUND(+'Dietary-Cafeteria'!F143,0)</f>
        <v>33820</v>
      </c>
      <c r="I48" s="9">
        <f t="shared" si="1"/>
        <v>9.12</v>
      </c>
      <c r="J48" s="7"/>
      <c r="K48" s="11">
        <f t="shared" si="2"/>
        <v>-0.0151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ROUND(+'Dietary-Cafeteria'!Q44,0)</f>
        <v>2528721</v>
      </c>
      <c r="E49" s="6">
        <f>ROUND(+'Dietary-Cafeteria'!F44,0)</f>
        <v>227710</v>
      </c>
      <c r="F49" s="9">
        <f t="shared" si="0"/>
        <v>11.11</v>
      </c>
      <c r="G49" s="6">
        <f>ROUND(+'Dietary-Cafeteria'!Q144,0)</f>
        <v>2308381</v>
      </c>
      <c r="H49" s="6">
        <f>ROUND(+'Dietary-Cafeteria'!F144,0)</f>
        <v>449875</v>
      </c>
      <c r="I49" s="9">
        <f t="shared" si="1"/>
        <v>5.13</v>
      </c>
      <c r="J49" s="7"/>
      <c r="K49" s="11">
        <f t="shared" si="2"/>
        <v>-0.5383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ROUND(+'Dietary-Cafeteria'!Q45,0)</f>
        <v>3932966</v>
      </c>
      <c r="E50" s="6">
        <f>ROUND(+'Dietary-Cafeteria'!F45,0)</f>
        <v>1513622</v>
      </c>
      <c r="F50" s="9">
        <f t="shared" si="0"/>
        <v>2.6</v>
      </c>
      <c r="G50" s="6">
        <f>ROUND(+'Dietary-Cafeteria'!Q145,0)</f>
        <v>4074178</v>
      </c>
      <c r="H50" s="6">
        <f>ROUND(+'Dietary-Cafeteria'!F145,0)</f>
        <v>1456628</v>
      </c>
      <c r="I50" s="9">
        <f t="shared" si="1"/>
        <v>2.8</v>
      </c>
      <c r="J50" s="7"/>
      <c r="K50" s="11">
        <f t="shared" si="2"/>
        <v>0.0769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ROUND(+'Dietary-Cafeteria'!Q46,0)</f>
        <v>352844</v>
      </c>
      <c r="E51" s="6">
        <f>ROUND(+'Dietary-Cafeteria'!F46,0)</f>
        <v>20125</v>
      </c>
      <c r="F51" s="9">
        <f t="shared" si="0"/>
        <v>17.53</v>
      </c>
      <c r="G51" s="6">
        <f>ROUND(+'Dietary-Cafeteria'!Q146,0)</f>
        <v>369031</v>
      </c>
      <c r="H51" s="6">
        <f>ROUND(+'Dietary-Cafeteria'!F146,0)</f>
        <v>21569</v>
      </c>
      <c r="I51" s="9">
        <f t="shared" si="1"/>
        <v>17.11</v>
      </c>
      <c r="J51" s="7"/>
      <c r="K51" s="11">
        <f t="shared" si="2"/>
        <v>-0.024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ROUND(+'Dietary-Cafeteria'!Q47,0)</f>
        <v>3568355</v>
      </c>
      <c r="E52" s="6">
        <f>ROUND(+'Dietary-Cafeteria'!F47,0)</f>
        <v>632579</v>
      </c>
      <c r="F52" s="9">
        <f t="shared" si="0"/>
        <v>5.64</v>
      </c>
      <c r="G52" s="6">
        <f>ROUND(+'Dietary-Cafeteria'!Q147,0)</f>
        <v>3369340</v>
      </c>
      <c r="H52" s="6">
        <f>ROUND(+'Dietary-Cafeteria'!F147,0)</f>
        <v>589449</v>
      </c>
      <c r="I52" s="9">
        <f t="shared" si="1"/>
        <v>5.72</v>
      </c>
      <c r="J52" s="7"/>
      <c r="K52" s="11">
        <f t="shared" si="2"/>
        <v>0.0142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ROUND(+'Dietary-Cafeteria'!Q48,0)</f>
        <v>3891623</v>
      </c>
      <c r="E53" s="6">
        <f>ROUND(+'Dietary-Cafeteria'!F48,0)</f>
        <v>1305157</v>
      </c>
      <c r="F53" s="9">
        <f t="shared" si="0"/>
        <v>2.98</v>
      </c>
      <c r="G53" s="6">
        <f>ROUND(+'Dietary-Cafeteria'!Q148,0)</f>
        <v>5031702</v>
      </c>
      <c r="H53" s="6">
        <f>ROUND(+'Dietary-Cafeteria'!F148,0)</f>
        <v>1738110</v>
      </c>
      <c r="I53" s="9">
        <f t="shared" si="1"/>
        <v>2.89</v>
      </c>
      <c r="J53" s="7"/>
      <c r="K53" s="11">
        <f t="shared" si="2"/>
        <v>-0.0302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ROUND(+'Dietary-Cafeteria'!Q49,0)</f>
        <v>2191887</v>
      </c>
      <c r="E54" s="6">
        <f>ROUND(+'Dietary-Cafeteria'!F49,0)</f>
        <v>153106</v>
      </c>
      <c r="F54" s="9">
        <f t="shared" si="0"/>
        <v>14.32</v>
      </c>
      <c r="G54" s="6">
        <f>ROUND(+'Dietary-Cafeteria'!Q149,0)</f>
        <v>2610222</v>
      </c>
      <c r="H54" s="6">
        <f>ROUND(+'Dietary-Cafeteria'!F149,0)</f>
        <v>257543</v>
      </c>
      <c r="I54" s="9">
        <f t="shared" si="1"/>
        <v>10.14</v>
      </c>
      <c r="J54" s="7"/>
      <c r="K54" s="11">
        <f t="shared" si="2"/>
        <v>-0.2919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ROUND(+'Dietary-Cafeteria'!Q50,0)</f>
        <v>852933</v>
      </c>
      <c r="E55" s="6">
        <f>ROUND(+'Dietary-Cafeteria'!F50,0)</f>
        <v>133961</v>
      </c>
      <c r="F55" s="9">
        <f t="shared" si="0"/>
        <v>6.37</v>
      </c>
      <c r="G55" s="6">
        <f>ROUND(+'Dietary-Cafeteria'!Q150,0)</f>
        <v>897695</v>
      </c>
      <c r="H55" s="6">
        <f>ROUND(+'Dietary-Cafeteria'!F150,0)</f>
        <v>152351</v>
      </c>
      <c r="I55" s="9">
        <f t="shared" si="1"/>
        <v>5.89</v>
      </c>
      <c r="J55" s="7"/>
      <c r="K55" s="11">
        <f t="shared" si="2"/>
        <v>-0.0754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ROUND(+'Dietary-Cafeteria'!Q51,0)</f>
        <v>773747</v>
      </c>
      <c r="E56" s="6">
        <f>ROUND(+'Dietary-Cafeteria'!F51,0)</f>
        <v>61983</v>
      </c>
      <c r="F56" s="9">
        <f t="shared" si="0"/>
        <v>12.48</v>
      </c>
      <c r="G56" s="6">
        <f>ROUND(+'Dietary-Cafeteria'!Q151,0)</f>
        <v>686405</v>
      </c>
      <c r="H56" s="6">
        <f>ROUND(+'Dietary-Cafeteria'!F151,0)</f>
        <v>58080</v>
      </c>
      <c r="I56" s="9">
        <f t="shared" si="1"/>
        <v>11.82</v>
      </c>
      <c r="J56" s="7"/>
      <c r="K56" s="11">
        <f t="shared" si="2"/>
        <v>-0.0529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ROUND(+'Dietary-Cafeteria'!Q52,0)</f>
        <v>1942156</v>
      </c>
      <c r="E57" s="6">
        <f>ROUND(+'Dietary-Cafeteria'!F52,0)</f>
        <v>259622</v>
      </c>
      <c r="F57" s="9">
        <f t="shared" si="0"/>
        <v>7.48</v>
      </c>
      <c r="G57" s="6">
        <f>ROUND(+'Dietary-Cafeteria'!Q152,0)</f>
        <v>1903420</v>
      </c>
      <c r="H57" s="6">
        <f>ROUND(+'Dietary-Cafeteria'!F152,0)</f>
        <v>249278</v>
      </c>
      <c r="I57" s="9">
        <f t="shared" si="1"/>
        <v>7.64</v>
      </c>
      <c r="J57" s="7"/>
      <c r="K57" s="11">
        <f t="shared" si="2"/>
        <v>0.0214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ROUND(+'Dietary-Cafeteria'!Q53,0)</f>
        <v>3314677</v>
      </c>
      <c r="E58" s="6">
        <f>ROUND(+'Dietary-Cafeteria'!F53,0)</f>
        <v>628298</v>
      </c>
      <c r="F58" s="9">
        <f t="shared" si="0"/>
        <v>5.28</v>
      </c>
      <c r="G58" s="6">
        <f>ROUND(+'Dietary-Cafeteria'!Q153,0)</f>
        <v>2465885</v>
      </c>
      <c r="H58" s="6">
        <f>ROUND(+'Dietary-Cafeteria'!F153,0)</f>
        <v>618636</v>
      </c>
      <c r="I58" s="9">
        <f t="shared" si="1"/>
        <v>3.99</v>
      </c>
      <c r="J58" s="7"/>
      <c r="K58" s="11">
        <f t="shared" si="2"/>
        <v>-0.2443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ROUND(+'Dietary-Cafeteria'!Q54,0)</f>
        <v>634646</v>
      </c>
      <c r="E59" s="6">
        <f>ROUND(+'Dietary-Cafeteria'!F54,0)</f>
        <v>12675</v>
      </c>
      <c r="F59" s="9">
        <f t="shared" si="0"/>
        <v>50.07</v>
      </c>
      <c r="G59" s="6">
        <f>ROUND(+'Dietary-Cafeteria'!Q154,0)</f>
        <v>687647</v>
      </c>
      <c r="H59" s="6">
        <f>ROUND(+'Dietary-Cafeteria'!F154,0)</f>
        <v>13348</v>
      </c>
      <c r="I59" s="9">
        <f t="shared" si="1"/>
        <v>51.52</v>
      </c>
      <c r="J59" s="7"/>
      <c r="K59" s="11">
        <f t="shared" si="2"/>
        <v>0.029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ROUND(+'Dietary-Cafeteria'!Q55,0)</f>
        <v>415442</v>
      </c>
      <c r="E60" s="6">
        <f>ROUND(+'Dietary-Cafeteria'!F55,0)</f>
        <v>61678</v>
      </c>
      <c r="F60" s="9">
        <f t="shared" si="0"/>
        <v>6.74</v>
      </c>
      <c r="G60" s="6">
        <f>ROUND(+'Dietary-Cafeteria'!Q155,0)</f>
        <v>467184</v>
      </c>
      <c r="H60" s="6">
        <f>ROUND(+'Dietary-Cafeteria'!F155,0)</f>
        <v>72115</v>
      </c>
      <c r="I60" s="9">
        <f t="shared" si="1"/>
        <v>6.48</v>
      </c>
      <c r="J60" s="7"/>
      <c r="K60" s="11">
        <f t="shared" si="2"/>
        <v>-0.0386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ROUND(+'Dietary-Cafeteria'!Q56,0)</f>
        <v>5255492</v>
      </c>
      <c r="E61" s="6">
        <f>ROUND(+'Dietary-Cafeteria'!F56,0)</f>
        <v>651909</v>
      </c>
      <c r="F61" s="9">
        <f t="shared" si="0"/>
        <v>8.06</v>
      </c>
      <c r="G61" s="6">
        <f>ROUND(+'Dietary-Cafeteria'!Q156,0)</f>
        <v>5688308</v>
      </c>
      <c r="H61" s="6">
        <f>ROUND(+'Dietary-Cafeteria'!F156,0)</f>
        <v>671864</v>
      </c>
      <c r="I61" s="9">
        <f t="shared" si="1"/>
        <v>8.47</v>
      </c>
      <c r="J61" s="7"/>
      <c r="K61" s="11">
        <f t="shared" si="2"/>
        <v>0.0509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ROUND(+'Dietary-Cafeteria'!Q57,0)</f>
        <v>3036520</v>
      </c>
      <c r="E62" s="6">
        <f>ROUND(+'Dietary-Cafeteria'!F57,0)</f>
        <v>844712</v>
      </c>
      <c r="F62" s="9">
        <f t="shared" si="0"/>
        <v>3.59</v>
      </c>
      <c r="G62" s="6">
        <f>ROUND(+'Dietary-Cafeteria'!Q157,0)</f>
        <v>3137319</v>
      </c>
      <c r="H62" s="6">
        <f>ROUND(+'Dietary-Cafeteria'!F157,0)</f>
        <v>986446</v>
      </c>
      <c r="I62" s="9">
        <f t="shared" si="1"/>
        <v>3.18</v>
      </c>
      <c r="J62" s="7"/>
      <c r="K62" s="11">
        <f t="shared" si="2"/>
        <v>-0.1142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ROUND(+'Dietary-Cafeteria'!Q58,0)</f>
        <v>333221</v>
      </c>
      <c r="E63" s="6">
        <f>ROUND(+'Dietary-Cafeteria'!F58,0)</f>
        <v>14743</v>
      </c>
      <c r="F63" s="9">
        <f t="shared" si="0"/>
        <v>22.6</v>
      </c>
      <c r="G63" s="6">
        <f>ROUND(+'Dietary-Cafeteria'!Q158,0)</f>
        <v>333348</v>
      </c>
      <c r="H63" s="6">
        <f>ROUND(+'Dietary-Cafeteria'!F158,0)</f>
        <v>13168</v>
      </c>
      <c r="I63" s="9">
        <f t="shared" si="1"/>
        <v>25.32</v>
      </c>
      <c r="J63" s="7"/>
      <c r="K63" s="11">
        <f t="shared" si="2"/>
        <v>0.1204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ROUND(+'Dietary-Cafeteria'!Q59,0)</f>
        <v>387248</v>
      </c>
      <c r="E64" s="6">
        <f>ROUND(+'Dietary-Cafeteria'!F59,0)</f>
        <v>18123</v>
      </c>
      <c r="F64" s="9">
        <f t="shared" si="0"/>
        <v>21.37</v>
      </c>
      <c r="G64" s="6">
        <f>ROUND(+'Dietary-Cafeteria'!Q159,0)</f>
        <v>353508</v>
      </c>
      <c r="H64" s="6">
        <f>ROUND(+'Dietary-Cafeteria'!F159,0)</f>
        <v>18625</v>
      </c>
      <c r="I64" s="9">
        <f t="shared" si="1"/>
        <v>18.98</v>
      </c>
      <c r="J64" s="7"/>
      <c r="K64" s="11">
        <f t="shared" si="2"/>
        <v>-0.1118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ROUND(+'Dietary-Cafeteria'!Q60,0)</f>
        <v>442773</v>
      </c>
      <c r="E65" s="6">
        <f>ROUND(+'Dietary-Cafeteria'!F60,0)</f>
        <v>32330</v>
      </c>
      <c r="F65" s="9">
        <f t="shared" si="0"/>
        <v>13.7</v>
      </c>
      <c r="G65" s="6">
        <f>ROUND(+'Dietary-Cafeteria'!Q160,0)</f>
        <v>463543</v>
      </c>
      <c r="H65" s="6">
        <f>ROUND(+'Dietary-Cafeteria'!F160,0)</f>
        <v>69336</v>
      </c>
      <c r="I65" s="9">
        <f t="shared" si="1"/>
        <v>6.69</v>
      </c>
      <c r="J65" s="7"/>
      <c r="K65" s="11">
        <f t="shared" si="2"/>
        <v>-0.5117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ROUND(+'Dietary-Cafeteria'!Q61,0)</f>
        <v>1181483</v>
      </c>
      <c r="E66" s="6">
        <f>ROUND(+'Dietary-Cafeteria'!F61,0)</f>
        <v>31575</v>
      </c>
      <c r="F66" s="9">
        <f t="shared" si="0"/>
        <v>37.42</v>
      </c>
      <c r="G66" s="6">
        <f>ROUND(+'Dietary-Cafeteria'!Q161,0)</f>
        <v>1239132</v>
      </c>
      <c r="H66" s="6">
        <f>ROUND(+'Dietary-Cafeteria'!F161,0)</f>
        <v>30533</v>
      </c>
      <c r="I66" s="9">
        <f t="shared" si="1"/>
        <v>40.58</v>
      </c>
      <c r="J66" s="7"/>
      <c r="K66" s="11">
        <f t="shared" si="2"/>
        <v>0.0844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ROUND(+'Dietary-Cafeteria'!Q62,0)</f>
        <v>351827</v>
      </c>
      <c r="E67" s="6">
        <f>ROUND(+'Dietary-Cafeteria'!F62,0)</f>
        <v>20219</v>
      </c>
      <c r="F67" s="9">
        <f t="shared" si="0"/>
        <v>17.4</v>
      </c>
      <c r="G67" s="6">
        <f>ROUND(+'Dietary-Cafeteria'!Q162,0)</f>
        <v>427729</v>
      </c>
      <c r="H67" s="6">
        <f>ROUND(+'Dietary-Cafeteria'!F162,0)</f>
        <v>11392</v>
      </c>
      <c r="I67" s="9">
        <f t="shared" si="1"/>
        <v>37.55</v>
      </c>
      <c r="J67" s="7"/>
      <c r="K67" s="11">
        <f t="shared" si="2"/>
        <v>1.158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ROUND(+'Dietary-Cafeteria'!Q63,0)</f>
        <v>3879561</v>
      </c>
      <c r="E68" s="6">
        <f>ROUND(+'Dietary-Cafeteria'!F63,0)</f>
        <v>826511</v>
      </c>
      <c r="F68" s="9">
        <f t="shared" si="0"/>
        <v>4.69</v>
      </c>
      <c r="G68" s="6">
        <f>ROUND(+'Dietary-Cafeteria'!Q163,0)</f>
        <v>3782092</v>
      </c>
      <c r="H68" s="6">
        <f>ROUND(+'Dietary-Cafeteria'!F163,0)</f>
        <v>838389</v>
      </c>
      <c r="I68" s="9">
        <f t="shared" si="1"/>
        <v>4.51</v>
      </c>
      <c r="J68" s="7"/>
      <c r="K68" s="11">
        <f t="shared" si="2"/>
        <v>-0.0384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ROUND(+'Dietary-Cafeteria'!Q64,0)</f>
        <v>810360</v>
      </c>
      <c r="E69" s="6">
        <f>ROUND(+'Dietary-Cafeteria'!F64,0)</f>
        <v>24218</v>
      </c>
      <c r="F69" s="9">
        <f t="shared" si="0"/>
        <v>33.46</v>
      </c>
      <c r="G69" s="6">
        <f>ROUND(+'Dietary-Cafeteria'!Q164,0)</f>
        <v>801886</v>
      </c>
      <c r="H69" s="6">
        <f>ROUND(+'Dietary-Cafeteria'!F164,0)</f>
        <v>22028</v>
      </c>
      <c r="I69" s="9">
        <f t="shared" si="1"/>
        <v>36.4</v>
      </c>
      <c r="J69" s="7"/>
      <c r="K69" s="11">
        <f t="shared" si="2"/>
        <v>0.0879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ROUND(+'Dietary-Cafeteria'!Q65,0)</f>
        <v>1180989</v>
      </c>
      <c r="E70" s="6">
        <f>ROUND(+'Dietary-Cafeteria'!F65,0)</f>
        <v>67959</v>
      </c>
      <c r="F70" s="9">
        <f t="shared" si="0"/>
        <v>17.38</v>
      </c>
      <c r="G70" s="6">
        <f>ROUND(+'Dietary-Cafeteria'!Q165,0)</f>
        <v>1174081</v>
      </c>
      <c r="H70" s="6">
        <f>ROUND(+'Dietary-Cafeteria'!F165,0)</f>
        <v>68181</v>
      </c>
      <c r="I70" s="9">
        <f t="shared" si="1"/>
        <v>17.22</v>
      </c>
      <c r="J70" s="7"/>
      <c r="K70" s="11">
        <f t="shared" si="2"/>
        <v>-0.0092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ROUND(+'Dietary-Cafeteria'!Q66,0)</f>
        <v>145310</v>
      </c>
      <c r="E71" s="6">
        <f>ROUND(+'Dietary-Cafeteria'!F66,0)</f>
        <v>2039</v>
      </c>
      <c r="F71" s="9">
        <f t="shared" si="0"/>
        <v>71.27</v>
      </c>
      <c r="G71" s="6">
        <f>ROUND(+'Dietary-Cafeteria'!Q166,0)</f>
        <v>165407</v>
      </c>
      <c r="H71" s="6">
        <f>ROUND(+'Dietary-Cafeteria'!F166,0)</f>
        <v>4100</v>
      </c>
      <c r="I71" s="9">
        <f t="shared" si="1"/>
        <v>40.34</v>
      </c>
      <c r="J71" s="7"/>
      <c r="K71" s="11">
        <f t="shared" si="2"/>
        <v>-0.434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ROUND(+'Dietary-Cafeteria'!Q67,0)</f>
        <v>3638740</v>
      </c>
      <c r="E72" s="6">
        <f>ROUND(+'Dietary-Cafeteria'!F67,0)</f>
        <v>790715</v>
      </c>
      <c r="F72" s="9">
        <f t="shared" si="0"/>
        <v>4.6</v>
      </c>
      <c r="G72" s="6">
        <f>ROUND(+'Dietary-Cafeteria'!Q167,0)</f>
        <v>3787618</v>
      </c>
      <c r="H72" s="6">
        <f>ROUND(+'Dietary-Cafeteria'!F167,0)</f>
        <v>762807</v>
      </c>
      <c r="I72" s="9">
        <f t="shared" si="1"/>
        <v>4.97</v>
      </c>
      <c r="J72" s="7"/>
      <c r="K72" s="11">
        <f t="shared" si="2"/>
        <v>0.0804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ROUND(+'Dietary-Cafeteria'!Q68,0)</f>
        <v>2949708</v>
      </c>
      <c r="E73" s="6">
        <f>ROUND(+'Dietary-Cafeteria'!F68,0)</f>
        <v>618803</v>
      </c>
      <c r="F73" s="9">
        <f t="shared" si="0"/>
        <v>4.77</v>
      </c>
      <c r="G73" s="6">
        <f>ROUND(+'Dietary-Cafeteria'!Q168,0)</f>
        <v>3344297</v>
      </c>
      <c r="H73" s="6">
        <f>ROUND(+'Dietary-Cafeteria'!F168,0)</f>
        <v>719011</v>
      </c>
      <c r="I73" s="9">
        <f t="shared" si="1"/>
        <v>4.65</v>
      </c>
      <c r="J73" s="7"/>
      <c r="K73" s="11">
        <f t="shared" si="2"/>
        <v>-0.0252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ROUND(+'Dietary-Cafeteria'!Q69,0)</f>
        <v>8215798</v>
      </c>
      <c r="E74" s="6">
        <f>ROUND(+'Dietary-Cafeteria'!F69,0)</f>
        <v>617152</v>
      </c>
      <c r="F74" s="9">
        <f t="shared" si="0"/>
        <v>13.31</v>
      </c>
      <c r="G74" s="6">
        <f>ROUND(+'Dietary-Cafeteria'!Q169,0)</f>
        <v>5544176</v>
      </c>
      <c r="H74" s="6">
        <f>ROUND(+'Dietary-Cafeteria'!F169,0)</f>
        <v>639650</v>
      </c>
      <c r="I74" s="9">
        <f t="shared" si="1"/>
        <v>8.67</v>
      </c>
      <c r="J74" s="7"/>
      <c r="K74" s="11">
        <f t="shared" si="2"/>
        <v>-0.3486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ROUND(+'Dietary-Cafeteria'!Q70,0)</f>
        <v>2325227</v>
      </c>
      <c r="E75" s="6">
        <f>ROUND(+'Dietary-Cafeteria'!F70,0)</f>
        <v>688831</v>
      </c>
      <c r="F75" s="9">
        <f aca="true" t="shared" si="3" ref="F75:F106">IF(D75=0,"",IF(E75=0,"",ROUND(D75/E75,2)))</f>
        <v>3.38</v>
      </c>
      <c r="G75" s="6">
        <f>ROUND(+'Dietary-Cafeteria'!Q170,0)</f>
        <v>2790557</v>
      </c>
      <c r="H75" s="6">
        <f>ROUND(+'Dietary-Cafeteria'!F170,0)</f>
        <v>835411</v>
      </c>
      <c r="I75" s="9">
        <f aca="true" t="shared" si="4" ref="I75:I106">IF(G75=0,"",IF(H75=0,"",ROUND(G75/H75,2)))</f>
        <v>3.34</v>
      </c>
      <c r="J75" s="7"/>
      <c r="K75" s="11">
        <f aca="true" t="shared" si="5" ref="K75:K106">IF(D75=0,"",IF(E75=0,"",IF(G75=0,"",IF(H75=0,"",ROUND(I75/F75-1,4)))))</f>
        <v>-0.0118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ROUND(+'Dietary-Cafeteria'!Q71,0)</f>
        <v>440524</v>
      </c>
      <c r="E76" s="6">
        <f>ROUND(+'Dietary-Cafeteria'!F71,0)</f>
        <v>40185</v>
      </c>
      <c r="F76" s="9">
        <f t="shared" si="3"/>
        <v>10.96</v>
      </c>
      <c r="G76" s="6">
        <f>ROUND(+'Dietary-Cafeteria'!Q171,0)</f>
        <v>481699</v>
      </c>
      <c r="H76" s="6">
        <f>ROUND(+'Dietary-Cafeteria'!F171,0)</f>
        <v>43355</v>
      </c>
      <c r="I76" s="9">
        <f t="shared" si="4"/>
        <v>11.11</v>
      </c>
      <c r="J76" s="7"/>
      <c r="K76" s="11">
        <f t="shared" si="5"/>
        <v>0.0137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ROUND(+'Dietary-Cafeteria'!Q72,0)</f>
        <v>254097</v>
      </c>
      <c r="E77" s="6">
        <f>ROUND(+'Dietary-Cafeteria'!F72,0)</f>
        <v>13277</v>
      </c>
      <c r="F77" s="9">
        <f t="shared" si="3"/>
        <v>19.14</v>
      </c>
      <c r="G77" s="6">
        <f>ROUND(+'Dietary-Cafeteria'!Q172,0)</f>
        <v>240673</v>
      </c>
      <c r="H77" s="6">
        <f>ROUND(+'Dietary-Cafeteria'!F172,0)</f>
        <v>12207</v>
      </c>
      <c r="I77" s="9">
        <f t="shared" si="4"/>
        <v>19.72</v>
      </c>
      <c r="J77" s="7"/>
      <c r="K77" s="11">
        <f t="shared" si="5"/>
        <v>0.0303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ROUND(+'Dietary-Cafeteria'!Q73,0)</f>
        <v>1774391</v>
      </c>
      <c r="E78" s="6">
        <f>ROUND(+'Dietary-Cafeteria'!F73,0)</f>
        <v>408610</v>
      </c>
      <c r="F78" s="9">
        <f t="shared" si="3"/>
        <v>4.34</v>
      </c>
      <c r="G78" s="6">
        <f>ROUND(+'Dietary-Cafeteria'!Q173,0)</f>
        <v>2028513</v>
      </c>
      <c r="H78" s="6">
        <f>ROUND(+'Dietary-Cafeteria'!F173,0)</f>
        <v>389970</v>
      </c>
      <c r="I78" s="9">
        <f t="shared" si="4"/>
        <v>5.2</v>
      </c>
      <c r="J78" s="7"/>
      <c r="K78" s="11">
        <f t="shared" si="5"/>
        <v>0.1982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ROUND(+'Dietary-Cafeteria'!Q74,0)</f>
        <v>841609</v>
      </c>
      <c r="E79" s="6">
        <f>ROUND(+'Dietary-Cafeteria'!F74,0)</f>
        <v>45881</v>
      </c>
      <c r="F79" s="9">
        <f t="shared" si="3"/>
        <v>18.34</v>
      </c>
      <c r="G79" s="6">
        <f>ROUND(+'Dietary-Cafeteria'!Q174,0)</f>
        <v>0</v>
      </c>
      <c r="H79" s="6">
        <f>ROUND(+'Dietary-Cafeteria'!F174,0)</f>
        <v>0</v>
      </c>
      <c r="I79" s="9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ROUND(+'Dietary-Cafeteria'!Q75,0)</f>
        <v>5905955</v>
      </c>
      <c r="E80" s="6">
        <f>ROUND(+'Dietary-Cafeteria'!F75,0)</f>
        <v>1155050</v>
      </c>
      <c r="F80" s="9">
        <f t="shared" si="3"/>
        <v>5.11</v>
      </c>
      <c r="G80" s="6">
        <f>ROUND(+'Dietary-Cafeteria'!Q175,0)</f>
        <v>4663854</v>
      </c>
      <c r="H80" s="6">
        <f>ROUND(+'Dietary-Cafeteria'!F175,0)</f>
        <v>1177039</v>
      </c>
      <c r="I80" s="9">
        <f t="shared" si="4"/>
        <v>3.96</v>
      </c>
      <c r="J80" s="7"/>
      <c r="K80" s="11">
        <f t="shared" si="5"/>
        <v>-0.225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ROUND(+'Dietary-Cafeteria'!Q76,0)</f>
        <v>802869</v>
      </c>
      <c r="E81" s="6">
        <f>ROUND(+'Dietary-Cafeteria'!F76,0)</f>
        <v>396291</v>
      </c>
      <c r="F81" s="9">
        <f t="shared" si="3"/>
        <v>2.03</v>
      </c>
      <c r="G81" s="6">
        <f>ROUND(+'Dietary-Cafeteria'!Q176,0)</f>
        <v>825057</v>
      </c>
      <c r="H81" s="6">
        <f>ROUND(+'Dietary-Cafeteria'!F176,0)</f>
        <v>123912</v>
      </c>
      <c r="I81" s="9">
        <f t="shared" si="4"/>
        <v>6.66</v>
      </c>
      <c r="J81" s="7"/>
      <c r="K81" s="11">
        <f t="shared" si="5"/>
        <v>2.2808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ROUND(+'Dietary-Cafeteria'!Q77,0)</f>
        <v>465427</v>
      </c>
      <c r="E82" s="6">
        <f>ROUND(+'Dietary-Cafeteria'!F77,0)</f>
        <v>50480</v>
      </c>
      <c r="F82" s="9">
        <f t="shared" si="3"/>
        <v>9.22</v>
      </c>
      <c r="G82" s="6">
        <f>ROUND(+'Dietary-Cafeteria'!Q177,0)</f>
        <v>505028</v>
      </c>
      <c r="H82" s="6">
        <f>ROUND(+'Dietary-Cafeteria'!F177,0)</f>
        <v>53347</v>
      </c>
      <c r="I82" s="9">
        <f t="shared" si="4"/>
        <v>9.47</v>
      </c>
      <c r="J82" s="7"/>
      <c r="K82" s="11">
        <f t="shared" si="5"/>
        <v>0.0271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ROUND(+'Dietary-Cafeteria'!Q78,0)</f>
        <v>1197452</v>
      </c>
      <c r="E83" s="6">
        <f>ROUND(+'Dietary-Cafeteria'!F78,0)</f>
        <v>214479</v>
      </c>
      <c r="F83" s="9">
        <f t="shared" si="3"/>
        <v>5.58</v>
      </c>
      <c r="G83" s="6">
        <f>ROUND(+'Dietary-Cafeteria'!Q178,0)</f>
        <v>1406183</v>
      </c>
      <c r="H83" s="6">
        <f>ROUND(+'Dietary-Cafeteria'!F178,0)</f>
        <v>211861</v>
      </c>
      <c r="I83" s="9">
        <f t="shared" si="4"/>
        <v>6.64</v>
      </c>
      <c r="J83" s="7"/>
      <c r="K83" s="11">
        <f t="shared" si="5"/>
        <v>0.19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ROUND(+'Dietary-Cafeteria'!Q79,0)</f>
        <v>3249474</v>
      </c>
      <c r="E84" s="6">
        <f>ROUND(+'Dietary-Cafeteria'!F79,0)</f>
        <v>949140</v>
      </c>
      <c r="F84" s="9">
        <f t="shared" si="3"/>
        <v>3.42</v>
      </c>
      <c r="G84" s="6">
        <f>ROUND(+'Dietary-Cafeteria'!Q179,0)</f>
        <v>4044495</v>
      </c>
      <c r="H84" s="6">
        <f>ROUND(+'Dietary-Cafeteria'!F179,0)</f>
        <v>1064440</v>
      </c>
      <c r="I84" s="9">
        <f t="shared" si="4"/>
        <v>3.8</v>
      </c>
      <c r="J84" s="7"/>
      <c r="K84" s="11">
        <f t="shared" si="5"/>
        <v>0.1111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ROUND(+'Dietary-Cafeteria'!Q80,0)</f>
        <v>29689</v>
      </c>
      <c r="E85" s="6">
        <f>ROUND(+'Dietary-Cafeteria'!F80,0)</f>
        <v>809</v>
      </c>
      <c r="F85" s="9">
        <f t="shared" si="3"/>
        <v>36.7</v>
      </c>
      <c r="G85" s="6">
        <f>ROUND(+'Dietary-Cafeteria'!Q180,0)</f>
        <v>0</v>
      </c>
      <c r="H85" s="6">
        <f>ROUND(+'Dietary-Cafeteria'!F180,0)</f>
        <v>0</v>
      </c>
      <c r="I85" s="9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ROUND(+'Dietary-Cafeteria'!Q81,0)</f>
        <v>772847</v>
      </c>
      <c r="E86" s="6">
        <f>ROUND(+'Dietary-Cafeteria'!F81,0)</f>
        <v>34890</v>
      </c>
      <c r="F86" s="9">
        <f t="shared" si="3"/>
        <v>22.15</v>
      </c>
      <c r="G86" s="6">
        <f>ROUND(+'Dietary-Cafeteria'!Q181,0)</f>
        <v>1461251</v>
      </c>
      <c r="H86" s="6">
        <f>ROUND(+'Dietary-Cafeteria'!F181,0)</f>
        <v>48611</v>
      </c>
      <c r="I86" s="9">
        <f t="shared" si="4"/>
        <v>30.06</v>
      </c>
      <c r="J86" s="7"/>
      <c r="K86" s="11">
        <f t="shared" si="5"/>
        <v>0.3571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ROUND(+'Dietary-Cafeteria'!Q82,0)</f>
        <v>1847725</v>
      </c>
      <c r="E87" s="6">
        <f>ROUND(+'Dietary-Cafeteria'!F82,0)</f>
        <v>126267</v>
      </c>
      <c r="F87" s="9">
        <f t="shared" si="3"/>
        <v>14.63</v>
      </c>
      <c r="G87" s="6">
        <f>ROUND(+'Dietary-Cafeteria'!Q182,0)</f>
        <v>1740042</v>
      </c>
      <c r="H87" s="6">
        <f>ROUND(+'Dietary-Cafeteria'!F182,0)</f>
        <v>128709</v>
      </c>
      <c r="I87" s="9">
        <f t="shared" si="4"/>
        <v>13.52</v>
      </c>
      <c r="J87" s="7"/>
      <c r="K87" s="11">
        <f t="shared" si="5"/>
        <v>-0.0759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ROUND(+'Dietary-Cafeteria'!Q83,0)</f>
        <v>18297</v>
      </c>
      <c r="E88" s="6">
        <f>ROUND(+'Dietary-Cafeteria'!F83,0)</f>
        <v>369</v>
      </c>
      <c r="F88" s="9">
        <f t="shared" si="3"/>
        <v>49.59</v>
      </c>
      <c r="G88" s="6">
        <f>ROUND(+'Dietary-Cafeteria'!Q183,0)</f>
        <v>36047</v>
      </c>
      <c r="H88" s="6">
        <f>ROUND(+'Dietary-Cafeteria'!F183,0)</f>
        <v>931</v>
      </c>
      <c r="I88" s="9">
        <f t="shared" si="4"/>
        <v>38.72</v>
      </c>
      <c r="J88" s="7"/>
      <c r="K88" s="11">
        <f t="shared" si="5"/>
        <v>-0.2192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ROUND(+'Dietary-Cafeteria'!Q84,0)</f>
        <v>1824727</v>
      </c>
      <c r="E89" s="6">
        <f>ROUND(+'Dietary-Cafeteria'!F84,0)</f>
        <v>77312</v>
      </c>
      <c r="F89" s="9">
        <f t="shared" si="3"/>
        <v>23.6</v>
      </c>
      <c r="G89" s="6">
        <f>ROUND(+'Dietary-Cafeteria'!Q184,0)</f>
        <v>1722279</v>
      </c>
      <c r="H89" s="6">
        <f>ROUND(+'Dietary-Cafeteria'!F184,0)</f>
        <v>87037</v>
      </c>
      <c r="I89" s="9">
        <f t="shared" si="4"/>
        <v>19.79</v>
      </c>
      <c r="J89" s="7"/>
      <c r="K89" s="11">
        <f t="shared" si="5"/>
        <v>-0.1614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ROUND(+'Dietary-Cafeteria'!Q85,0)</f>
        <v>212334</v>
      </c>
      <c r="E90" s="6">
        <f>ROUND(+'Dietary-Cafeteria'!F85,0)</f>
        <v>15376</v>
      </c>
      <c r="F90" s="9">
        <f t="shared" si="3"/>
        <v>13.81</v>
      </c>
      <c r="G90" s="6">
        <f>ROUND(+'Dietary-Cafeteria'!Q185,0)</f>
        <v>501527</v>
      </c>
      <c r="H90" s="6">
        <f>ROUND(+'Dietary-Cafeteria'!F185,0)</f>
        <v>0</v>
      </c>
      <c r="I90" s="9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ROUND(+'Dietary-Cafeteria'!Q86,0)</f>
        <v>490852</v>
      </c>
      <c r="E91" s="6">
        <f>ROUND(+'Dietary-Cafeteria'!F86,0)</f>
        <v>53891</v>
      </c>
      <c r="F91" s="9">
        <f t="shared" si="3"/>
        <v>9.11</v>
      </c>
      <c r="G91" s="6">
        <f>ROUND(+'Dietary-Cafeteria'!Q186,0)</f>
        <v>520598</v>
      </c>
      <c r="H91" s="6">
        <f>ROUND(+'Dietary-Cafeteria'!F186,0)</f>
        <v>60728</v>
      </c>
      <c r="I91" s="9">
        <f t="shared" si="4"/>
        <v>8.57</v>
      </c>
      <c r="J91" s="7"/>
      <c r="K91" s="11">
        <f t="shared" si="5"/>
        <v>-0.0593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ROUND(+'Dietary-Cafeteria'!Q87,0)</f>
        <v>291627</v>
      </c>
      <c r="E92" s="6">
        <f>ROUND(+'Dietary-Cafeteria'!F87,0)</f>
        <v>6576</v>
      </c>
      <c r="F92" s="9">
        <f t="shared" si="3"/>
        <v>44.35</v>
      </c>
      <c r="G92" s="6">
        <f>ROUND(+'Dietary-Cafeteria'!Q187,0)</f>
        <v>337911</v>
      </c>
      <c r="H92" s="6">
        <f>ROUND(+'Dietary-Cafeteria'!F187,0)</f>
        <v>20049</v>
      </c>
      <c r="I92" s="9">
        <f t="shared" si="4"/>
        <v>16.85</v>
      </c>
      <c r="J92" s="7"/>
      <c r="K92" s="11">
        <f t="shared" si="5"/>
        <v>-0.6201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ROUND(+'Dietary-Cafeteria'!Q88,0)</f>
        <v>921742</v>
      </c>
      <c r="E93" s="6">
        <f>ROUND(+'Dietary-Cafeteria'!F88,0)</f>
        <v>103985</v>
      </c>
      <c r="F93" s="9">
        <f t="shared" si="3"/>
        <v>8.86</v>
      </c>
      <c r="G93" s="6">
        <f>ROUND(+'Dietary-Cafeteria'!Q188,0)</f>
        <v>1068654</v>
      </c>
      <c r="H93" s="6">
        <f>ROUND(+'Dietary-Cafeteria'!F188,0)</f>
        <v>108857</v>
      </c>
      <c r="I93" s="9">
        <f t="shared" si="4"/>
        <v>9.82</v>
      </c>
      <c r="J93" s="7"/>
      <c r="K93" s="11">
        <f t="shared" si="5"/>
        <v>0.1084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ROUND(+'Dietary-Cafeteria'!Q89,0)</f>
        <v>901521</v>
      </c>
      <c r="E94" s="6">
        <f>ROUND(+'Dietary-Cafeteria'!F89,0)</f>
        <v>142169</v>
      </c>
      <c r="F94" s="9">
        <f t="shared" si="3"/>
        <v>6.34</v>
      </c>
      <c r="G94" s="6">
        <f>ROUND(+'Dietary-Cafeteria'!Q189,0)</f>
        <v>802874</v>
      </c>
      <c r="H94" s="6">
        <f>ROUND(+'Dietary-Cafeteria'!F189,0)</f>
        <v>150887</v>
      </c>
      <c r="I94" s="9">
        <f t="shared" si="4"/>
        <v>5.32</v>
      </c>
      <c r="J94" s="7"/>
      <c r="K94" s="11">
        <f t="shared" si="5"/>
        <v>-0.1609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ROUND(+'Dietary-Cafeteria'!Q90,0)</f>
        <v>434487</v>
      </c>
      <c r="E95" s="6">
        <f>ROUND(+'Dietary-Cafeteria'!F90,0)</f>
        <v>18403</v>
      </c>
      <c r="F95" s="9">
        <f t="shared" si="3"/>
        <v>23.61</v>
      </c>
      <c r="G95" s="6">
        <f>ROUND(+'Dietary-Cafeteria'!Q190,0)</f>
        <v>488930</v>
      </c>
      <c r="H95" s="6">
        <f>ROUND(+'Dietary-Cafeteria'!F190,0)</f>
        <v>19228</v>
      </c>
      <c r="I95" s="9">
        <f t="shared" si="4"/>
        <v>25.43</v>
      </c>
      <c r="J95" s="7"/>
      <c r="K95" s="11">
        <f t="shared" si="5"/>
        <v>0.0771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ROUND(+'Dietary-Cafeteria'!Q91,0)</f>
        <v>2216944</v>
      </c>
      <c r="E96" s="6">
        <f>ROUND(+'Dietary-Cafeteria'!F91,0)</f>
        <v>270219</v>
      </c>
      <c r="F96" s="9">
        <f t="shared" si="3"/>
        <v>8.2</v>
      </c>
      <c r="G96" s="6">
        <f>ROUND(+'Dietary-Cafeteria'!Q191,0)</f>
        <v>3040937</v>
      </c>
      <c r="H96" s="6">
        <f>ROUND(+'Dietary-Cafeteria'!F191,0)</f>
        <v>415464</v>
      </c>
      <c r="I96" s="9">
        <f t="shared" si="4"/>
        <v>7.32</v>
      </c>
      <c r="J96" s="7"/>
      <c r="K96" s="11">
        <f t="shared" si="5"/>
        <v>-0.1073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ROUND(+'Dietary-Cafeteria'!Q92,0)</f>
        <v>32212</v>
      </c>
      <c r="E97" s="6">
        <f>ROUND(+'Dietary-Cafeteria'!F92,0)</f>
        <v>5145</v>
      </c>
      <c r="F97" s="9">
        <f t="shared" si="3"/>
        <v>6.26</v>
      </c>
      <c r="G97" s="6">
        <f>ROUND(+'Dietary-Cafeteria'!Q192,0)</f>
        <v>34093</v>
      </c>
      <c r="H97" s="6">
        <f>ROUND(+'Dietary-Cafeteria'!F192,0)</f>
        <v>5675</v>
      </c>
      <c r="I97" s="9">
        <f t="shared" si="4"/>
        <v>6.01</v>
      </c>
      <c r="J97" s="7"/>
      <c r="K97" s="11">
        <f t="shared" si="5"/>
        <v>-0.0399</v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ROUND(+'Dietary-Cafeteria'!Q93,0)</f>
        <v>1374643</v>
      </c>
      <c r="E98" s="6">
        <f>ROUND(+'Dietary-Cafeteria'!F93,0)</f>
        <v>17308</v>
      </c>
      <c r="F98" s="9">
        <f t="shared" si="3"/>
        <v>79.42</v>
      </c>
      <c r="G98" s="6">
        <f>ROUND(+'Dietary-Cafeteria'!Q193,0)</f>
        <v>1454186</v>
      </c>
      <c r="H98" s="6">
        <f>ROUND(+'Dietary-Cafeteria'!F193,0)</f>
        <v>16144</v>
      </c>
      <c r="I98" s="9">
        <f t="shared" si="4"/>
        <v>90.08</v>
      </c>
      <c r="J98" s="7"/>
      <c r="K98" s="11">
        <f t="shared" si="5"/>
        <v>0.1342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ROUND(+'Dietary-Cafeteria'!Q94,0)</f>
        <v>169556</v>
      </c>
      <c r="E99" s="6">
        <f>ROUND(+'Dietary-Cafeteria'!F94,0)</f>
        <v>8916</v>
      </c>
      <c r="F99" s="9">
        <f t="shared" si="3"/>
        <v>19.02</v>
      </c>
      <c r="G99" s="6">
        <f>ROUND(+'Dietary-Cafeteria'!Q194,0)</f>
        <v>232283</v>
      </c>
      <c r="H99" s="6">
        <f>ROUND(+'Dietary-Cafeteria'!F194,0)</f>
        <v>8574</v>
      </c>
      <c r="I99" s="9">
        <f t="shared" si="4"/>
        <v>27.09</v>
      </c>
      <c r="J99" s="7"/>
      <c r="K99" s="11">
        <f t="shared" si="5"/>
        <v>0.4243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ROUND(+'Dietary-Cafeteria'!Q95,0)</f>
        <v>734362</v>
      </c>
      <c r="E100" s="6">
        <f>ROUND(+'Dietary-Cafeteria'!F95,0)</f>
        <v>71238</v>
      </c>
      <c r="F100" s="9">
        <f t="shared" si="3"/>
        <v>10.31</v>
      </c>
      <c r="G100" s="6">
        <f>ROUND(+'Dietary-Cafeteria'!Q195,0)</f>
        <v>709048</v>
      </c>
      <c r="H100" s="6">
        <f>ROUND(+'Dietary-Cafeteria'!F195,0)</f>
        <v>67092</v>
      </c>
      <c r="I100" s="9">
        <f t="shared" si="4"/>
        <v>10.57</v>
      </c>
      <c r="J100" s="7"/>
      <c r="K100" s="11">
        <f t="shared" si="5"/>
        <v>0.0252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ROUND(+'Dietary-Cafeteria'!Q96,0)</f>
        <v>1543360</v>
      </c>
      <c r="E101" s="6">
        <f>ROUND(+'Dietary-Cafeteria'!F96,0)</f>
        <v>330865</v>
      </c>
      <c r="F101" s="9">
        <f t="shared" si="3"/>
        <v>4.66</v>
      </c>
      <c r="G101" s="6">
        <f>ROUND(+'Dietary-Cafeteria'!Q196,0)</f>
        <v>1647350</v>
      </c>
      <c r="H101" s="6">
        <f>ROUND(+'Dietary-Cafeteria'!F196,0)</f>
        <v>304903</v>
      </c>
      <c r="I101" s="9">
        <f t="shared" si="4"/>
        <v>5.4</v>
      </c>
      <c r="J101" s="7"/>
      <c r="K101" s="11">
        <f t="shared" si="5"/>
        <v>0.1588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ROUND(+'Dietary-Cafeteria'!Q97,0)</f>
        <v>1677525</v>
      </c>
      <c r="E102" s="6">
        <f>ROUND(+'Dietary-Cafeteria'!F97,0)</f>
        <v>297311</v>
      </c>
      <c r="F102" s="9">
        <f t="shared" si="3"/>
        <v>5.64</v>
      </c>
      <c r="G102" s="6">
        <f>ROUND(+'Dietary-Cafeteria'!Q197,0)</f>
        <v>1872918</v>
      </c>
      <c r="H102" s="6">
        <f>ROUND(+'Dietary-Cafeteria'!F197,0)</f>
        <v>325986</v>
      </c>
      <c r="I102" s="9">
        <f t="shared" si="4"/>
        <v>5.75</v>
      </c>
      <c r="J102" s="7"/>
      <c r="K102" s="11">
        <f t="shared" si="5"/>
        <v>0.0195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ROUND(+'Dietary-Cafeteria'!Q98,0)</f>
        <v>0</v>
      </c>
      <c r="E103" s="6">
        <f>ROUND(+'Dietary-Cafeteria'!F98,0)</f>
        <v>0</v>
      </c>
      <c r="F103" s="9">
        <f t="shared" si="3"/>
      </c>
      <c r="G103" s="6">
        <f>ROUND(+'Dietary-Cafeteria'!Q198,0)</f>
        <v>623993</v>
      </c>
      <c r="H103" s="6">
        <f>ROUND(+'Dietary-Cafeteria'!F198,0)</f>
        <v>30362</v>
      </c>
      <c r="I103" s="9">
        <f t="shared" si="4"/>
        <v>20.55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ROUND(+'Dietary-Cafeteria'!Q99,0)</f>
        <v>672137</v>
      </c>
      <c r="E104" s="6">
        <f>ROUND(+'Dietary-Cafeteria'!F99,0)</f>
        <v>72795</v>
      </c>
      <c r="F104" s="9">
        <f t="shared" si="3"/>
        <v>9.23</v>
      </c>
      <c r="G104" s="6">
        <f>ROUND(+'Dietary-Cafeteria'!Q199,0)</f>
        <v>714582</v>
      </c>
      <c r="H104" s="6">
        <f>ROUND(+'Dietary-Cafeteria'!F199,0)</f>
        <v>72078</v>
      </c>
      <c r="I104" s="9">
        <f t="shared" si="4"/>
        <v>9.91</v>
      </c>
      <c r="J104" s="7"/>
      <c r="K104" s="11">
        <f t="shared" si="5"/>
        <v>0.0737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ROUND(+'Dietary-Cafeteria'!Q100,0)</f>
        <v>103</v>
      </c>
      <c r="E105" s="6">
        <f>ROUND(+'Dietary-Cafeteria'!F100,0)</f>
        <v>0</v>
      </c>
      <c r="F105" s="9">
        <f t="shared" si="3"/>
      </c>
      <c r="G105" s="6">
        <f>ROUND(+'Dietary-Cafeteria'!Q200,0)</f>
        <v>664460</v>
      </c>
      <c r="H105" s="6">
        <f>ROUND(+'Dietary-Cafeteria'!F200,0)</f>
        <v>40831</v>
      </c>
      <c r="I105" s="9">
        <f t="shared" si="4"/>
        <v>16.27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ROUND(+'Dietary-Cafeteria'!Q101,0)</f>
        <v>173357</v>
      </c>
      <c r="E106" s="6">
        <f>ROUND(+'Dietary-Cafeteria'!F101,0)</f>
        <v>54456</v>
      </c>
      <c r="F106" s="9">
        <f t="shared" si="3"/>
        <v>3.18</v>
      </c>
      <c r="G106" s="6">
        <f>ROUND(+'Dietary-Cafeteria'!Q201,0)</f>
        <v>161410</v>
      </c>
      <c r="H106" s="6">
        <f>ROUND(+'Dietary-Cafeteria'!F201,0)</f>
        <v>53823</v>
      </c>
      <c r="I106" s="9">
        <f t="shared" si="4"/>
        <v>3</v>
      </c>
      <c r="J106" s="7"/>
      <c r="K106" s="11">
        <f t="shared" si="5"/>
        <v>-0.0566</v>
      </c>
    </row>
    <row r="107" spans="4:11" ht="12">
      <c r="D107" s="6"/>
      <c r="E107" s="6"/>
      <c r="F107" s="9"/>
      <c r="G107" s="6"/>
      <c r="H107" s="6"/>
      <c r="I107" s="9"/>
      <c r="J107" s="7"/>
      <c r="K107" s="1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D87" sqref="D87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8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394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5:9" s="2" customFormat="1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ROUND(+'Dietary-Cafeteria'!H5,0)</f>
        <v>2807736</v>
      </c>
      <c r="E10" s="7">
        <f>ROUND(+'Dietary-Cafeteria'!E5,2)</f>
        <v>225</v>
      </c>
      <c r="F10" s="7">
        <f>IF(D10=0,"",IF(E10=0,"",ROUND(D10/E10,2)))</f>
        <v>12478.83</v>
      </c>
      <c r="G10" s="6">
        <f>ROUND(+'Dietary-Cafeteria'!H105,0)</f>
        <v>3499702</v>
      </c>
      <c r="H10" s="7">
        <f>ROUND(+'Dietary-Cafeteria'!E105,2)</f>
        <v>214</v>
      </c>
      <c r="I10" s="7">
        <f>IF(G10=0,"",IF(H10=0,"",ROUND(G10/H10,2)))</f>
        <v>16353.75</v>
      </c>
      <c r="J10" s="7"/>
      <c r="K10" s="11">
        <f>IF(D10=0,"",IF(E10=0,"",IF(G10=0,"",IF(H10=0,"",ROUND(I10/F10-1,4)))))</f>
        <v>0.3105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ROUND(+'Dietary-Cafeteria'!H6,0)</f>
        <v>877794</v>
      </c>
      <c r="E11" s="7">
        <f>ROUND(+'Dietary-Cafeteria'!E6,2)</f>
        <v>77</v>
      </c>
      <c r="F11" s="7">
        <f aca="true" t="shared" si="0" ref="F11:F74">IF(D11=0,"",IF(E11=0,"",ROUND(D11/E11,2)))</f>
        <v>11399.92</v>
      </c>
      <c r="G11" s="6">
        <f>ROUND(+'Dietary-Cafeteria'!H106,0)</f>
        <v>1111394</v>
      </c>
      <c r="H11" s="7">
        <f>ROUND(+'Dietary-Cafeteria'!E106,2)</f>
        <v>73</v>
      </c>
      <c r="I11" s="7">
        <f aca="true" t="shared" si="1" ref="I11:I74">IF(G11=0,"",IF(H11=0,"",ROUND(G11/H11,2)))</f>
        <v>15224.58</v>
      </c>
      <c r="J11" s="7"/>
      <c r="K11" s="11">
        <f aca="true" t="shared" si="2" ref="K11:K74">IF(D11=0,"",IF(E11=0,"",IF(G11=0,"",IF(H11=0,"",ROUND(I11/F11-1,4)))))</f>
        <v>0.3355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ROUND(+'Dietary-Cafeteria'!H7,0)</f>
        <v>64413</v>
      </c>
      <c r="E12" s="7">
        <f>ROUND(+'Dietary-Cafeteria'!E7,2)</f>
        <v>9.38</v>
      </c>
      <c r="F12" s="7">
        <f t="shared" si="0"/>
        <v>6867.06</v>
      </c>
      <c r="G12" s="6">
        <f>ROUND(+'Dietary-Cafeteria'!H107,0)</f>
        <v>74092</v>
      </c>
      <c r="H12" s="7">
        <f>ROUND(+'Dietary-Cafeteria'!E107,2)</f>
        <v>9.88</v>
      </c>
      <c r="I12" s="7">
        <f t="shared" si="1"/>
        <v>7499.19</v>
      </c>
      <c r="J12" s="7"/>
      <c r="K12" s="11">
        <f t="shared" si="2"/>
        <v>0.0921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671443</v>
      </c>
      <c r="E13" s="7">
        <f>ROUND(+'Dietary-Cafeteria'!E8,2)</f>
        <v>99.72</v>
      </c>
      <c r="F13" s="7">
        <f t="shared" si="0"/>
        <v>6733.28</v>
      </c>
      <c r="G13" s="6">
        <f>ROUND(+'Dietary-Cafeteria'!H108,0)</f>
        <v>814556</v>
      </c>
      <c r="H13" s="7">
        <f>ROUND(+'Dietary-Cafeteria'!E108,2)</f>
        <v>103.3</v>
      </c>
      <c r="I13" s="7">
        <f t="shared" si="1"/>
        <v>7885.34</v>
      </c>
      <c r="J13" s="7"/>
      <c r="K13" s="11">
        <f t="shared" si="2"/>
        <v>0.1711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1255591</v>
      </c>
      <c r="E14" s="7">
        <f>ROUND(+'Dietary-Cafeteria'!E9,2)</f>
        <v>100.81</v>
      </c>
      <c r="F14" s="7">
        <f t="shared" si="0"/>
        <v>12455.02</v>
      </c>
      <c r="G14" s="6">
        <f>ROUND(+'Dietary-Cafeteria'!H109,0)</f>
        <v>1337389</v>
      </c>
      <c r="H14" s="7">
        <f>ROUND(+'Dietary-Cafeteria'!E109,2)</f>
        <v>101.15</v>
      </c>
      <c r="I14" s="7">
        <f t="shared" si="1"/>
        <v>13221.84</v>
      </c>
      <c r="J14" s="7"/>
      <c r="K14" s="11">
        <f t="shared" si="2"/>
        <v>0.0616</v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ROUND(+'Dietary-Cafeteria'!H10,0)</f>
        <v>86434</v>
      </c>
      <c r="E15" s="7">
        <f>ROUND(+'Dietary-Cafeteria'!E10,2)</f>
        <v>6.89</v>
      </c>
      <c r="F15" s="7">
        <f t="shared" si="0"/>
        <v>12544.85</v>
      </c>
      <c r="G15" s="6">
        <f>ROUND(+'Dietary-Cafeteria'!H110,0)</f>
        <v>0</v>
      </c>
      <c r="H15" s="7">
        <f>ROUND(+'Dietary-Cafeteria'!E110,2)</f>
        <v>0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ROUND(+'Dietary-Cafeteria'!H11,0)</f>
        <v>145894</v>
      </c>
      <c r="E16" s="7">
        <f>ROUND(+'Dietary-Cafeteria'!E11,2)</f>
        <v>13.98</v>
      </c>
      <c r="F16" s="7">
        <f t="shared" si="0"/>
        <v>10435.91</v>
      </c>
      <c r="G16" s="6">
        <f>ROUND(+'Dietary-Cafeteria'!H111,0)</f>
        <v>146122</v>
      </c>
      <c r="H16" s="7">
        <f>ROUND(+'Dietary-Cafeteria'!E111,2)</f>
        <v>13.4</v>
      </c>
      <c r="I16" s="7">
        <f t="shared" si="1"/>
        <v>10904.63</v>
      </c>
      <c r="J16" s="7"/>
      <c r="K16" s="11">
        <f t="shared" si="2"/>
        <v>0.0449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0</v>
      </c>
      <c r="E17" s="7">
        <f>ROUND(+'Dietary-Cafeteria'!E12,2)</f>
        <v>19.23</v>
      </c>
      <c r="F17" s="7">
        <f t="shared" si="0"/>
      </c>
      <c r="G17" s="6">
        <f>ROUND(+'Dietary-Cafeteria'!H112,0)</f>
        <v>194614</v>
      </c>
      <c r="H17" s="7">
        <f>ROUND(+'Dietary-Cafeteria'!E112,2)</f>
        <v>20.12</v>
      </c>
      <c r="I17" s="7">
        <f t="shared" si="1"/>
        <v>9672.66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ROUND(+'Dietary-Cafeteria'!H13,0)</f>
        <v>30189</v>
      </c>
      <c r="E18" s="7">
        <f>ROUND(+'Dietary-Cafeteria'!E13,2)</f>
        <v>5.24</v>
      </c>
      <c r="F18" s="7">
        <f t="shared" si="0"/>
        <v>5761.26</v>
      </c>
      <c r="G18" s="6">
        <f>ROUND(+'Dietary-Cafeteria'!H113,0)</f>
        <v>30550</v>
      </c>
      <c r="H18" s="7">
        <f>ROUND(+'Dietary-Cafeteria'!E113,2)</f>
        <v>5.22</v>
      </c>
      <c r="I18" s="7">
        <f t="shared" si="1"/>
        <v>5852.49</v>
      </c>
      <c r="J18" s="7"/>
      <c r="K18" s="11">
        <f t="shared" si="2"/>
        <v>0.0158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ROUND(+'Dietary-Cafeteria'!H14,0)</f>
        <v>401576</v>
      </c>
      <c r="E19" s="7">
        <f>ROUND(+'Dietary-Cafeteria'!E14,2)</f>
        <v>38.6</v>
      </c>
      <c r="F19" s="7">
        <f t="shared" si="0"/>
        <v>10403.52</v>
      </c>
      <c r="G19" s="6">
        <f>ROUND(+'Dietary-Cafeteria'!H114,0)</f>
        <v>434164</v>
      </c>
      <c r="H19" s="7">
        <f>ROUND(+'Dietary-Cafeteria'!E114,2)</f>
        <v>38.58</v>
      </c>
      <c r="I19" s="7">
        <f t="shared" si="1"/>
        <v>11253.6</v>
      </c>
      <c r="J19" s="7"/>
      <c r="K19" s="11">
        <f t="shared" si="2"/>
        <v>0.0817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1283809</v>
      </c>
      <c r="E20" s="7">
        <f>ROUND(+'Dietary-Cafeteria'!E15,2)</f>
        <v>121.92</v>
      </c>
      <c r="F20" s="7">
        <f t="shared" si="0"/>
        <v>10529.93</v>
      </c>
      <c r="G20" s="6">
        <f>ROUND(+'Dietary-Cafeteria'!H115,0)</f>
        <v>1236186</v>
      </c>
      <c r="H20" s="7">
        <f>ROUND(+'Dietary-Cafeteria'!E115,2)</f>
        <v>120.75</v>
      </c>
      <c r="I20" s="7">
        <f t="shared" si="1"/>
        <v>10237.57</v>
      </c>
      <c r="J20" s="7"/>
      <c r="K20" s="11">
        <f t="shared" si="2"/>
        <v>-0.0278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ROUND(+'Dietary-Cafeteria'!H16,0)</f>
        <v>1254739</v>
      </c>
      <c r="E21" s="7">
        <f>ROUND(+'Dietary-Cafeteria'!E16,2)</f>
        <v>105</v>
      </c>
      <c r="F21" s="7">
        <f t="shared" si="0"/>
        <v>11949.9</v>
      </c>
      <c r="G21" s="6">
        <f>ROUND(+'Dietary-Cafeteria'!H116,0)</f>
        <v>1483192</v>
      </c>
      <c r="H21" s="7">
        <f>ROUND(+'Dietary-Cafeteria'!E116,2)</f>
        <v>112</v>
      </c>
      <c r="I21" s="7">
        <f t="shared" si="1"/>
        <v>13242.79</v>
      </c>
      <c r="J21" s="7"/>
      <c r="K21" s="11">
        <f t="shared" si="2"/>
        <v>0.1082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ROUND(+'Dietary-Cafeteria'!H17,0)</f>
        <v>73608</v>
      </c>
      <c r="E22" s="7">
        <f>ROUND(+'Dietary-Cafeteria'!E17,2)</f>
        <v>8.26</v>
      </c>
      <c r="F22" s="7">
        <f t="shared" si="0"/>
        <v>8911.38</v>
      </c>
      <c r="G22" s="6">
        <f>ROUND(+'Dietary-Cafeteria'!H117,0)</f>
        <v>74895</v>
      </c>
      <c r="H22" s="7">
        <f>ROUND(+'Dietary-Cafeteria'!E117,2)</f>
        <v>9.9</v>
      </c>
      <c r="I22" s="7">
        <f t="shared" si="1"/>
        <v>7565.15</v>
      </c>
      <c r="J22" s="7"/>
      <c r="K22" s="11">
        <f t="shared" si="2"/>
        <v>-0.1511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ROUND(+'Dietary-Cafeteria'!H18,0)</f>
        <v>393369</v>
      </c>
      <c r="E23" s="7">
        <f>ROUND(+'Dietary-Cafeteria'!E18,2)</f>
        <v>71.11</v>
      </c>
      <c r="F23" s="7">
        <f t="shared" si="0"/>
        <v>5531.84</v>
      </c>
      <c r="G23" s="6">
        <f>ROUND(+'Dietary-Cafeteria'!H118,0)</f>
        <v>498386</v>
      </c>
      <c r="H23" s="7">
        <f>ROUND(+'Dietary-Cafeteria'!E118,2)</f>
        <v>64.36</v>
      </c>
      <c r="I23" s="7">
        <f t="shared" si="1"/>
        <v>7743.72</v>
      </c>
      <c r="J23" s="7"/>
      <c r="K23" s="11">
        <f t="shared" si="2"/>
        <v>0.3998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339282</v>
      </c>
      <c r="E24" s="7">
        <f>ROUND(+'Dietary-Cafeteria'!E19,2)</f>
        <v>38.76</v>
      </c>
      <c r="F24" s="7">
        <f t="shared" si="0"/>
        <v>8753.41</v>
      </c>
      <c r="G24" s="6">
        <f>ROUND(+'Dietary-Cafeteria'!H119,0)</f>
        <v>350400</v>
      </c>
      <c r="H24" s="7">
        <f>ROUND(+'Dietary-Cafeteria'!E119,2)</f>
        <v>39.9</v>
      </c>
      <c r="I24" s="7">
        <f t="shared" si="1"/>
        <v>8781.95</v>
      </c>
      <c r="J24" s="7"/>
      <c r="K24" s="11">
        <f t="shared" si="2"/>
        <v>0.0033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ROUND(+'Dietary-Cafeteria'!H20,0)</f>
        <v>196811</v>
      </c>
      <c r="E25" s="7">
        <f>ROUND(+'Dietary-Cafeteria'!E20,2)</f>
        <v>29.9</v>
      </c>
      <c r="F25" s="7">
        <f t="shared" si="0"/>
        <v>6582.31</v>
      </c>
      <c r="G25" s="6">
        <f>ROUND(+'Dietary-Cafeteria'!H120,0)</f>
        <v>135536</v>
      </c>
      <c r="H25" s="7">
        <f>ROUND(+'Dietary-Cafeteria'!E120,2)</f>
        <v>29.5</v>
      </c>
      <c r="I25" s="7">
        <f t="shared" si="1"/>
        <v>4594.44</v>
      </c>
      <c r="J25" s="7"/>
      <c r="K25" s="11">
        <f t="shared" si="2"/>
        <v>-0.302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ROUND(+'Dietary-Cafeteria'!H21,0)</f>
        <v>127501</v>
      </c>
      <c r="E26" s="7">
        <f>ROUND(+'Dietary-Cafeteria'!E21,2)</f>
        <v>14.05</v>
      </c>
      <c r="F26" s="7">
        <f t="shared" si="0"/>
        <v>9074.8</v>
      </c>
      <c r="G26" s="6">
        <f>ROUND(+'Dietary-Cafeteria'!H121,0)</f>
        <v>166551</v>
      </c>
      <c r="H26" s="7">
        <f>ROUND(+'Dietary-Cafeteria'!E121,2)</f>
        <v>12.85</v>
      </c>
      <c r="I26" s="7">
        <f t="shared" si="1"/>
        <v>12961.17</v>
      </c>
      <c r="J26" s="7"/>
      <c r="K26" s="11">
        <f t="shared" si="2"/>
        <v>0.4283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ROUND(+'Dietary-Cafeteria'!H22,0)</f>
        <v>100738</v>
      </c>
      <c r="E27" s="7">
        <f>ROUND(+'Dietary-Cafeteria'!E22,2)</f>
        <v>15.34</v>
      </c>
      <c r="F27" s="7">
        <f t="shared" si="0"/>
        <v>6567.01</v>
      </c>
      <c r="G27" s="6">
        <f>ROUND(+'Dietary-Cafeteria'!H122,0)</f>
        <v>106481</v>
      </c>
      <c r="H27" s="7">
        <f>ROUND(+'Dietary-Cafeteria'!E122,2)</f>
        <v>16.04</v>
      </c>
      <c r="I27" s="7">
        <f t="shared" si="1"/>
        <v>6638.47</v>
      </c>
      <c r="J27" s="7"/>
      <c r="K27" s="11">
        <f t="shared" si="2"/>
        <v>0.0109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ROUND(+'Dietary-Cafeteria'!H23,0)</f>
        <v>49131</v>
      </c>
      <c r="E28" s="7">
        <f>ROUND(+'Dietary-Cafeteria'!E23,2)</f>
        <v>8.03</v>
      </c>
      <c r="F28" s="7">
        <f t="shared" si="0"/>
        <v>6118.43</v>
      </c>
      <c r="G28" s="6">
        <f>ROUND(+'Dietary-Cafeteria'!H123,0)</f>
        <v>51871</v>
      </c>
      <c r="H28" s="7">
        <f>ROUND(+'Dietary-Cafeteria'!E123,2)</f>
        <v>7.74</v>
      </c>
      <c r="I28" s="7">
        <f t="shared" si="1"/>
        <v>6701.68</v>
      </c>
      <c r="J28" s="7"/>
      <c r="K28" s="11">
        <f t="shared" si="2"/>
        <v>0.0953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ROUND(+'Dietary-Cafeteria'!H24,0)</f>
        <v>218182</v>
      </c>
      <c r="E29" s="7">
        <f>ROUND(+'Dietary-Cafeteria'!E24,2)</f>
        <v>28.53</v>
      </c>
      <c r="F29" s="7">
        <f t="shared" si="0"/>
        <v>7647.46</v>
      </c>
      <c r="G29" s="6">
        <f>ROUND(+'Dietary-Cafeteria'!H124,0)</f>
        <v>34454</v>
      </c>
      <c r="H29" s="7">
        <f>ROUND(+'Dietary-Cafeteria'!E124,2)</f>
        <v>26.23</v>
      </c>
      <c r="I29" s="7">
        <f t="shared" si="1"/>
        <v>1313.53</v>
      </c>
      <c r="J29" s="7"/>
      <c r="K29" s="11">
        <f t="shared" si="2"/>
        <v>-0.8282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ROUND(+'Dietary-Cafeteria'!H25,0)</f>
        <v>92171</v>
      </c>
      <c r="E30" s="7">
        <f>ROUND(+'Dietary-Cafeteria'!E25,2)</f>
        <v>11.63</v>
      </c>
      <c r="F30" s="7">
        <f t="shared" si="0"/>
        <v>7925.28</v>
      </c>
      <c r="G30" s="6">
        <f>ROUND(+'Dietary-Cafeteria'!H125,0)</f>
        <v>100092</v>
      </c>
      <c r="H30" s="7">
        <f>ROUND(+'Dietary-Cafeteria'!E125,2)</f>
        <v>11.49</v>
      </c>
      <c r="I30" s="7">
        <f t="shared" si="1"/>
        <v>8711.23</v>
      </c>
      <c r="J30" s="7"/>
      <c r="K30" s="11">
        <f t="shared" si="2"/>
        <v>0.0992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ROUND(+'Dietary-Cafeteria'!H26,0)</f>
        <v>64193</v>
      </c>
      <c r="E31" s="7">
        <f>ROUND(+'Dietary-Cafeteria'!E26,2)</f>
        <v>6.64</v>
      </c>
      <c r="F31" s="7">
        <f t="shared" si="0"/>
        <v>9667.62</v>
      </c>
      <c r="G31" s="6">
        <f>ROUND(+'Dietary-Cafeteria'!H126,0)</f>
        <v>69330</v>
      </c>
      <c r="H31" s="7">
        <f>ROUND(+'Dietary-Cafeteria'!E126,2)</f>
        <v>6.59</v>
      </c>
      <c r="I31" s="7">
        <f t="shared" si="1"/>
        <v>10520.49</v>
      </c>
      <c r="J31" s="7"/>
      <c r="K31" s="11">
        <f t="shared" si="2"/>
        <v>0.0882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ROUND(+'Dietary-Cafeteria'!H27,0)</f>
        <v>492259</v>
      </c>
      <c r="E32" s="7">
        <f>ROUND(+'Dietary-Cafeteria'!E27,2)</f>
        <v>58.91</v>
      </c>
      <c r="F32" s="7">
        <f t="shared" si="0"/>
        <v>8356.12</v>
      </c>
      <c r="G32" s="6">
        <f>ROUND(+'Dietary-Cafeteria'!H127,0)</f>
        <v>491117</v>
      </c>
      <c r="H32" s="7">
        <f>ROUND(+'Dietary-Cafeteria'!E127,2)</f>
        <v>58.26</v>
      </c>
      <c r="I32" s="7">
        <f t="shared" si="1"/>
        <v>8429.75</v>
      </c>
      <c r="J32" s="7"/>
      <c r="K32" s="11">
        <f t="shared" si="2"/>
        <v>0.0088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ROUND(+'Dietary-Cafeteria'!H28,0)</f>
        <v>344082</v>
      </c>
      <c r="E33" s="7">
        <f>ROUND(+'Dietary-Cafeteria'!E28,2)</f>
        <v>19.05</v>
      </c>
      <c r="F33" s="7">
        <f t="shared" si="0"/>
        <v>18062.05</v>
      </c>
      <c r="G33" s="6">
        <f>ROUND(+'Dietary-Cafeteria'!H128,0)</f>
        <v>337777</v>
      </c>
      <c r="H33" s="7">
        <f>ROUND(+'Dietary-Cafeteria'!E128,2)</f>
        <v>20.02</v>
      </c>
      <c r="I33" s="7">
        <f t="shared" si="1"/>
        <v>16871.98</v>
      </c>
      <c r="J33" s="7"/>
      <c r="K33" s="11">
        <f t="shared" si="2"/>
        <v>-0.0659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ROUND(+'Dietary-Cafeteria'!H29,0)</f>
        <v>173645</v>
      </c>
      <c r="E34" s="7">
        <f>ROUND(+'Dietary-Cafeteria'!E29,2)</f>
        <v>21.45</v>
      </c>
      <c r="F34" s="7">
        <f t="shared" si="0"/>
        <v>8095.34</v>
      </c>
      <c r="G34" s="6">
        <f>ROUND(+'Dietary-Cafeteria'!H129,0)</f>
        <v>192825</v>
      </c>
      <c r="H34" s="7">
        <f>ROUND(+'Dietary-Cafeteria'!E129,2)</f>
        <v>21.79</v>
      </c>
      <c r="I34" s="7">
        <f t="shared" si="1"/>
        <v>8849.24</v>
      </c>
      <c r="J34" s="7"/>
      <c r="K34" s="11">
        <f t="shared" si="2"/>
        <v>0.0931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ROUND(+'Dietary-Cafeteria'!H30,0)</f>
        <v>115835</v>
      </c>
      <c r="E35" s="7">
        <f>ROUND(+'Dietary-Cafeteria'!E30,2)</f>
        <v>7.58</v>
      </c>
      <c r="F35" s="7">
        <f t="shared" si="0"/>
        <v>15281.66</v>
      </c>
      <c r="G35" s="6">
        <f>ROUND(+'Dietary-Cafeteria'!H130,0)</f>
        <v>130091</v>
      </c>
      <c r="H35" s="7">
        <f>ROUND(+'Dietary-Cafeteria'!E130,2)</f>
        <v>8</v>
      </c>
      <c r="I35" s="7">
        <f t="shared" si="1"/>
        <v>16261.38</v>
      </c>
      <c r="J35" s="7"/>
      <c r="K35" s="11">
        <f t="shared" si="2"/>
        <v>0.0641</v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ROUND(+'Dietary-Cafeteria'!H31,0)</f>
        <v>39570</v>
      </c>
      <c r="E36" s="7">
        <f>ROUND(+'Dietary-Cafeteria'!E31,2)</f>
        <v>6.37</v>
      </c>
      <c r="F36" s="7">
        <f t="shared" si="0"/>
        <v>6211.93</v>
      </c>
      <c r="G36" s="6">
        <f>ROUND(+'Dietary-Cafeteria'!H131,0)</f>
        <v>46027</v>
      </c>
      <c r="H36" s="7">
        <f>ROUND(+'Dietary-Cafeteria'!E131,2)</f>
        <v>6.89</v>
      </c>
      <c r="I36" s="7">
        <f t="shared" si="1"/>
        <v>6680.26</v>
      </c>
      <c r="J36" s="7"/>
      <c r="K36" s="11">
        <f t="shared" si="2"/>
        <v>0.0754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ROUND(+'Dietary-Cafeteria'!H32,0)</f>
        <v>538330</v>
      </c>
      <c r="E37" s="7">
        <f>ROUND(+'Dietary-Cafeteria'!E32,2)</f>
        <v>49.3</v>
      </c>
      <c r="F37" s="7">
        <f t="shared" si="0"/>
        <v>10919.47</v>
      </c>
      <c r="G37" s="6">
        <f>ROUND(+'Dietary-Cafeteria'!H132,0)</f>
        <v>702352</v>
      </c>
      <c r="H37" s="7">
        <f>ROUND(+'Dietary-Cafeteria'!E132,2)</f>
        <v>58.14</v>
      </c>
      <c r="I37" s="7">
        <f t="shared" si="1"/>
        <v>12080.36</v>
      </c>
      <c r="J37" s="7"/>
      <c r="K37" s="11">
        <f t="shared" si="2"/>
        <v>0.1063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ROUND(+'Dietary-Cafeteria'!H33,0)</f>
        <v>47990</v>
      </c>
      <c r="E38" s="7">
        <f>ROUND(+'Dietary-Cafeteria'!E33,2)</f>
        <v>7.44</v>
      </c>
      <c r="F38" s="7">
        <f t="shared" si="0"/>
        <v>6450.27</v>
      </c>
      <c r="G38" s="6">
        <f>ROUND(+'Dietary-Cafeteria'!H133,0)</f>
        <v>57536</v>
      </c>
      <c r="H38" s="7">
        <f>ROUND(+'Dietary-Cafeteria'!E133,2)</f>
        <v>7.71</v>
      </c>
      <c r="I38" s="7">
        <f t="shared" si="1"/>
        <v>7462.52</v>
      </c>
      <c r="J38" s="7"/>
      <c r="K38" s="11">
        <f t="shared" si="2"/>
        <v>0.1569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ROUND(+'Dietary-Cafeteria'!H34,0)</f>
        <v>1307358</v>
      </c>
      <c r="E39" s="7">
        <f>ROUND(+'Dietary-Cafeteria'!E34,2)</f>
        <v>116.34</v>
      </c>
      <c r="F39" s="7">
        <f t="shared" si="0"/>
        <v>11237.39</v>
      </c>
      <c r="G39" s="6">
        <f>ROUND(+'Dietary-Cafeteria'!H134,0)</f>
        <v>1182761</v>
      </c>
      <c r="H39" s="7">
        <f>ROUND(+'Dietary-Cafeteria'!E134,2)</f>
        <v>113.47</v>
      </c>
      <c r="I39" s="7">
        <f t="shared" si="1"/>
        <v>10423.56</v>
      </c>
      <c r="J39" s="7"/>
      <c r="K39" s="11">
        <f t="shared" si="2"/>
        <v>-0.0724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ROUND(+'Dietary-Cafeteria'!H35,0)</f>
        <v>76624</v>
      </c>
      <c r="E40" s="7">
        <f>ROUND(+'Dietary-Cafeteria'!E35,2)</f>
        <v>8.49</v>
      </c>
      <c r="F40" s="7">
        <f t="shared" si="0"/>
        <v>9025.21</v>
      </c>
      <c r="G40" s="6">
        <f>ROUND(+'Dietary-Cafeteria'!H135,0)</f>
        <v>92106</v>
      </c>
      <c r="H40" s="7">
        <f>ROUND(+'Dietary-Cafeteria'!E135,2)</f>
        <v>8.55</v>
      </c>
      <c r="I40" s="7">
        <f t="shared" si="1"/>
        <v>10772.63</v>
      </c>
      <c r="J40" s="7"/>
      <c r="K40" s="11">
        <f t="shared" si="2"/>
        <v>0.1936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ROUND(+'Dietary-Cafeteria'!H36,0)</f>
        <v>34408</v>
      </c>
      <c r="E41" s="7">
        <f>ROUND(+'Dietary-Cafeteria'!E36,2)</f>
        <v>4.58</v>
      </c>
      <c r="F41" s="7">
        <f t="shared" si="0"/>
        <v>7512.66</v>
      </c>
      <c r="G41" s="6">
        <f>ROUND(+'Dietary-Cafeteria'!H136,0)</f>
        <v>36143</v>
      </c>
      <c r="H41" s="7">
        <f>ROUND(+'Dietary-Cafeteria'!E136,2)</f>
        <v>4.83</v>
      </c>
      <c r="I41" s="7">
        <f t="shared" si="1"/>
        <v>7483.02</v>
      </c>
      <c r="J41" s="7"/>
      <c r="K41" s="11">
        <f t="shared" si="2"/>
        <v>-0.0039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ROUND(+'Dietary-Cafeteria'!H37,0)</f>
        <v>243177</v>
      </c>
      <c r="E42" s="7">
        <f>ROUND(+'Dietary-Cafeteria'!E37,2)</f>
        <v>31.72</v>
      </c>
      <c r="F42" s="7">
        <f t="shared" si="0"/>
        <v>7666.36</v>
      </c>
      <c r="G42" s="6">
        <f>ROUND(+'Dietary-Cafeteria'!H137,0)</f>
        <v>247893</v>
      </c>
      <c r="H42" s="7">
        <f>ROUND(+'Dietary-Cafeteria'!E137,2)</f>
        <v>30.18</v>
      </c>
      <c r="I42" s="7">
        <f t="shared" si="1"/>
        <v>8213.82</v>
      </c>
      <c r="J42" s="7"/>
      <c r="K42" s="11">
        <f t="shared" si="2"/>
        <v>0.0714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ROUND(+'Dietary-Cafeteria'!H38,0)</f>
        <v>213056</v>
      </c>
      <c r="E43" s="7">
        <f>ROUND(+'Dietary-Cafeteria'!E38,2)</f>
        <v>16.75</v>
      </c>
      <c r="F43" s="7">
        <f t="shared" si="0"/>
        <v>12719.76</v>
      </c>
      <c r="G43" s="6">
        <f>ROUND(+'Dietary-Cafeteria'!H138,0)</f>
        <v>227801</v>
      </c>
      <c r="H43" s="7">
        <f>ROUND(+'Dietary-Cafeteria'!E138,2)</f>
        <v>16.35</v>
      </c>
      <c r="I43" s="7">
        <f t="shared" si="1"/>
        <v>13932.78</v>
      </c>
      <c r="J43" s="7"/>
      <c r="K43" s="11">
        <f t="shared" si="2"/>
        <v>0.0954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ROUND(+'Dietary-Cafeteria'!H39,0)</f>
        <v>83421</v>
      </c>
      <c r="E44" s="7">
        <f>ROUND(+'Dietary-Cafeteria'!E39,2)</f>
        <v>11.83</v>
      </c>
      <c r="F44" s="7">
        <f t="shared" si="0"/>
        <v>7051.65</v>
      </c>
      <c r="G44" s="6">
        <f>ROUND(+'Dietary-Cafeteria'!H139,0)</f>
        <v>80955</v>
      </c>
      <c r="H44" s="7">
        <f>ROUND(+'Dietary-Cafeteria'!E139,2)</f>
        <v>12.03</v>
      </c>
      <c r="I44" s="7">
        <f t="shared" si="1"/>
        <v>6729.43</v>
      </c>
      <c r="J44" s="7"/>
      <c r="K44" s="11">
        <f t="shared" si="2"/>
        <v>-0.0457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ROUND(+'Dietary-Cafeteria'!H40,0)</f>
        <v>35438</v>
      </c>
      <c r="E45" s="7">
        <f>ROUND(+'Dietary-Cafeteria'!E40,2)</f>
        <v>11.1</v>
      </c>
      <c r="F45" s="7">
        <f t="shared" si="0"/>
        <v>3192.61</v>
      </c>
      <c r="G45" s="6">
        <f>ROUND(+'Dietary-Cafeteria'!H140,0)</f>
        <v>65544</v>
      </c>
      <c r="H45" s="7">
        <f>ROUND(+'Dietary-Cafeteria'!E140,2)</f>
        <v>11.5</v>
      </c>
      <c r="I45" s="7">
        <f t="shared" si="1"/>
        <v>5699.48</v>
      </c>
      <c r="J45" s="7"/>
      <c r="K45" s="11">
        <f t="shared" si="2"/>
        <v>0.7852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ROUND(+'Dietary-Cafeteria'!H41,0)</f>
        <v>0</v>
      </c>
      <c r="E46" s="7">
        <f>ROUND(+'Dietary-Cafeteria'!E41,2)</f>
        <v>14.72</v>
      </c>
      <c r="F46" s="7">
        <f t="shared" si="0"/>
      </c>
      <c r="G46" s="6">
        <f>ROUND(+'Dietary-Cafeteria'!H141,0)</f>
        <v>0</v>
      </c>
      <c r="H46" s="7">
        <f>ROUND(+'Dietary-Cafeteria'!E141,2)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ROUND(+'Dietary-Cafeteria'!H42,0)</f>
        <v>2362</v>
      </c>
      <c r="E47" s="7">
        <f>ROUND(+'Dietary-Cafeteria'!E42,2)</f>
        <v>0.42</v>
      </c>
      <c r="F47" s="7">
        <f t="shared" si="0"/>
        <v>5623.81</v>
      </c>
      <c r="G47" s="6">
        <f>ROUND(+'Dietary-Cafeteria'!H142,0)</f>
        <v>924</v>
      </c>
      <c r="H47" s="7">
        <f>ROUND(+'Dietary-Cafeteria'!E142,2)</f>
        <v>0.1</v>
      </c>
      <c r="I47" s="7">
        <f t="shared" si="1"/>
        <v>9240</v>
      </c>
      <c r="J47" s="7"/>
      <c r="K47" s="11">
        <f t="shared" si="2"/>
        <v>0.643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ROUND(+'Dietary-Cafeteria'!H43,0)</f>
        <v>44389</v>
      </c>
      <c r="E48" s="7">
        <f>ROUND(+'Dietary-Cafeteria'!E43,2)</f>
        <v>6.15</v>
      </c>
      <c r="F48" s="7">
        <f t="shared" si="0"/>
        <v>7217.72</v>
      </c>
      <c r="G48" s="6">
        <f>ROUND(+'Dietary-Cafeteria'!H143,0)</f>
        <v>50138</v>
      </c>
      <c r="H48" s="7">
        <f>ROUND(+'Dietary-Cafeteria'!E143,2)</f>
        <v>6.33</v>
      </c>
      <c r="I48" s="7">
        <f t="shared" si="1"/>
        <v>7920.7</v>
      </c>
      <c r="J48" s="7"/>
      <c r="K48" s="11">
        <f t="shared" si="2"/>
        <v>0.0974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ROUND(+'Dietary-Cafeteria'!H44,0)</f>
        <v>451578</v>
      </c>
      <c r="E49" s="7">
        <f>ROUND(+'Dietary-Cafeteria'!E44,2)</f>
        <v>69.45</v>
      </c>
      <c r="F49" s="7">
        <f t="shared" si="0"/>
        <v>6502.2</v>
      </c>
      <c r="G49" s="6">
        <f>ROUND(+'Dietary-Cafeteria'!H144,0)</f>
        <v>543437</v>
      </c>
      <c r="H49" s="7">
        <f>ROUND(+'Dietary-Cafeteria'!E144,2)</f>
        <v>45.34</v>
      </c>
      <c r="I49" s="7">
        <f t="shared" si="1"/>
        <v>11985.82</v>
      </c>
      <c r="J49" s="7"/>
      <c r="K49" s="11">
        <f t="shared" si="2"/>
        <v>0.8433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ROUND(+'Dietary-Cafeteria'!H45,0)</f>
        <v>946761</v>
      </c>
      <c r="E50" s="7">
        <f>ROUND(+'Dietary-Cafeteria'!E45,2)</f>
        <v>109.64</v>
      </c>
      <c r="F50" s="7">
        <f t="shared" si="0"/>
        <v>8635.18</v>
      </c>
      <c r="G50" s="6">
        <f>ROUND(+'Dietary-Cafeteria'!H145,0)</f>
        <v>945599</v>
      </c>
      <c r="H50" s="7">
        <f>ROUND(+'Dietary-Cafeteria'!E145,2)</f>
        <v>111.87</v>
      </c>
      <c r="I50" s="7">
        <f t="shared" si="1"/>
        <v>8452.66</v>
      </c>
      <c r="J50" s="7"/>
      <c r="K50" s="11">
        <f t="shared" si="2"/>
        <v>-0.0211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ROUND(+'Dietary-Cafeteria'!H46,0)</f>
        <v>34302</v>
      </c>
      <c r="E51" s="7">
        <f>ROUND(+'Dietary-Cafeteria'!E46,2)</f>
        <v>5.74</v>
      </c>
      <c r="F51" s="7">
        <f t="shared" si="0"/>
        <v>5975.96</v>
      </c>
      <c r="G51" s="6">
        <f>ROUND(+'Dietary-Cafeteria'!H146,0)</f>
        <v>37476</v>
      </c>
      <c r="H51" s="7">
        <f>ROUND(+'Dietary-Cafeteria'!E146,2)</f>
        <v>5.92</v>
      </c>
      <c r="I51" s="7">
        <f t="shared" si="1"/>
        <v>6330.41</v>
      </c>
      <c r="J51" s="7"/>
      <c r="K51" s="11">
        <f t="shared" si="2"/>
        <v>0.0593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ROUND(+'Dietary-Cafeteria'!H47,0)</f>
        <v>791351</v>
      </c>
      <c r="E52" s="7">
        <f>ROUND(+'Dietary-Cafeteria'!E47,2)</f>
        <v>68.38</v>
      </c>
      <c r="F52" s="7">
        <f t="shared" si="0"/>
        <v>11572.84</v>
      </c>
      <c r="G52" s="6">
        <f>ROUND(+'Dietary-Cafeteria'!H147,0)</f>
        <v>692681</v>
      </c>
      <c r="H52" s="7">
        <f>ROUND(+'Dietary-Cafeteria'!E147,2)</f>
        <v>67.34</v>
      </c>
      <c r="I52" s="7">
        <f t="shared" si="1"/>
        <v>10286.32</v>
      </c>
      <c r="J52" s="7"/>
      <c r="K52" s="11">
        <f t="shared" si="2"/>
        <v>-0.1112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ROUND(+'Dietary-Cafeteria'!H48,0)</f>
        <v>777156</v>
      </c>
      <c r="E53" s="7">
        <f>ROUND(+'Dietary-Cafeteria'!E48,2)</f>
        <v>67.09</v>
      </c>
      <c r="F53" s="7">
        <f t="shared" si="0"/>
        <v>11583.78</v>
      </c>
      <c r="G53" s="6">
        <f>ROUND(+'Dietary-Cafeteria'!H148,0)</f>
        <v>976855</v>
      </c>
      <c r="H53" s="7">
        <f>ROUND(+'Dietary-Cafeteria'!E148,2)</f>
        <v>83.16</v>
      </c>
      <c r="I53" s="7">
        <f t="shared" si="1"/>
        <v>11746.69</v>
      </c>
      <c r="J53" s="7"/>
      <c r="K53" s="11">
        <f t="shared" si="2"/>
        <v>0.0141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ROUND(+'Dietary-Cafeteria'!H49,0)</f>
        <v>463053</v>
      </c>
      <c r="E54" s="7">
        <f>ROUND(+'Dietary-Cafeteria'!E49,2)</f>
        <v>40.56</v>
      </c>
      <c r="F54" s="7">
        <f t="shared" si="0"/>
        <v>11416.49</v>
      </c>
      <c r="G54" s="6">
        <f>ROUND(+'Dietary-Cafeteria'!H149,0)</f>
        <v>466304</v>
      </c>
      <c r="H54" s="7">
        <f>ROUND(+'Dietary-Cafeteria'!E149,2)</f>
        <v>39.38</v>
      </c>
      <c r="I54" s="7">
        <f t="shared" si="1"/>
        <v>11841.14</v>
      </c>
      <c r="J54" s="7"/>
      <c r="K54" s="11">
        <f t="shared" si="2"/>
        <v>0.0372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ROUND(+'Dietary-Cafeteria'!H50,0)</f>
        <v>136694</v>
      </c>
      <c r="E55" s="7">
        <f>ROUND(+'Dietary-Cafeteria'!E50,2)</f>
        <v>13.69</v>
      </c>
      <c r="F55" s="7">
        <f t="shared" si="0"/>
        <v>9984.95</v>
      </c>
      <c r="G55" s="6">
        <f>ROUND(+'Dietary-Cafeteria'!H150,0)</f>
        <v>159800</v>
      </c>
      <c r="H55" s="7">
        <f>ROUND(+'Dietary-Cafeteria'!E150,2)</f>
        <v>14.99</v>
      </c>
      <c r="I55" s="7">
        <f t="shared" si="1"/>
        <v>10660.44</v>
      </c>
      <c r="J55" s="7"/>
      <c r="K55" s="11">
        <f t="shared" si="2"/>
        <v>0.0677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ROUND(+'Dietary-Cafeteria'!H51,0)</f>
        <v>134793</v>
      </c>
      <c r="E56" s="7">
        <f>ROUND(+'Dietary-Cafeteria'!E51,2)</f>
        <v>13.37</v>
      </c>
      <c r="F56" s="7">
        <f t="shared" si="0"/>
        <v>10081.75</v>
      </c>
      <c r="G56" s="6">
        <f>ROUND(+'Dietary-Cafeteria'!H151,0)</f>
        <v>140002</v>
      </c>
      <c r="H56" s="7">
        <f>ROUND(+'Dietary-Cafeteria'!E151,2)</f>
        <v>12.74</v>
      </c>
      <c r="I56" s="7">
        <f t="shared" si="1"/>
        <v>10989.17</v>
      </c>
      <c r="J56" s="7"/>
      <c r="K56" s="11">
        <f t="shared" si="2"/>
        <v>0.09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ROUND(+'Dietary-Cafeteria'!H52,0)</f>
        <v>222563</v>
      </c>
      <c r="E57" s="7">
        <f>ROUND(+'Dietary-Cafeteria'!E52,2)</f>
        <v>30.29</v>
      </c>
      <c r="F57" s="7">
        <f t="shared" si="0"/>
        <v>7347.74</v>
      </c>
      <c r="G57" s="6">
        <f>ROUND(+'Dietary-Cafeteria'!H152,0)</f>
        <v>247893</v>
      </c>
      <c r="H57" s="7">
        <f>ROUND(+'Dietary-Cafeteria'!E152,2)</f>
        <v>30.02</v>
      </c>
      <c r="I57" s="7">
        <f t="shared" si="1"/>
        <v>8257.59</v>
      </c>
      <c r="J57" s="7"/>
      <c r="K57" s="11">
        <f t="shared" si="2"/>
        <v>0.1238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ROUND(+'Dietary-Cafeteria'!H53,0)</f>
        <v>389299</v>
      </c>
      <c r="E58" s="7">
        <f>ROUND(+'Dietary-Cafeteria'!E53,2)</f>
        <v>41.95</v>
      </c>
      <c r="F58" s="7">
        <f t="shared" si="0"/>
        <v>9280.07</v>
      </c>
      <c r="G58" s="6">
        <f>ROUND(+'Dietary-Cafeteria'!H153,0)</f>
        <v>385490</v>
      </c>
      <c r="H58" s="7">
        <f>ROUND(+'Dietary-Cafeteria'!E153,2)</f>
        <v>44.3</v>
      </c>
      <c r="I58" s="7">
        <f t="shared" si="1"/>
        <v>8701.81</v>
      </c>
      <c r="J58" s="7"/>
      <c r="K58" s="11">
        <f t="shared" si="2"/>
        <v>-0.0623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ROUND(+'Dietary-Cafeteria'!H54,0)</f>
        <v>96077</v>
      </c>
      <c r="E59" s="7">
        <f>ROUND(+'Dietary-Cafeteria'!E54,2)</f>
        <v>11.95</v>
      </c>
      <c r="F59" s="7">
        <f t="shared" si="0"/>
        <v>8039.92</v>
      </c>
      <c r="G59" s="6">
        <f>ROUND(+'Dietary-Cafeteria'!H154,0)</f>
        <v>104021</v>
      </c>
      <c r="H59" s="7">
        <f>ROUND(+'Dietary-Cafeteria'!E154,2)</f>
        <v>12.76</v>
      </c>
      <c r="I59" s="7">
        <f t="shared" si="1"/>
        <v>8152.12</v>
      </c>
      <c r="J59" s="7"/>
      <c r="K59" s="11">
        <f t="shared" si="2"/>
        <v>0.014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ROUND(+'Dietary-Cafeteria'!H55,0)</f>
        <v>46770</v>
      </c>
      <c r="E60" s="7">
        <f>ROUND(+'Dietary-Cafeteria'!E55,2)</f>
        <v>11.67</v>
      </c>
      <c r="F60" s="7">
        <f t="shared" si="0"/>
        <v>4007.71</v>
      </c>
      <c r="G60" s="6">
        <f>ROUND(+'Dietary-Cafeteria'!H155,0)</f>
        <v>49516</v>
      </c>
      <c r="H60" s="7">
        <f>ROUND(+'Dietary-Cafeteria'!E155,2)</f>
        <v>11.66</v>
      </c>
      <c r="I60" s="7">
        <f t="shared" si="1"/>
        <v>4246.66</v>
      </c>
      <c r="J60" s="7"/>
      <c r="K60" s="11">
        <f t="shared" si="2"/>
        <v>0.0596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ROUND(+'Dietary-Cafeteria'!H56,0)</f>
        <v>879871</v>
      </c>
      <c r="E61" s="7">
        <f>ROUND(+'Dietary-Cafeteria'!E56,2)</f>
        <v>94.5</v>
      </c>
      <c r="F61" s="7">
        <f t="shared" si="0"/>
        <v>9310.8</v>
      </c>
      <c r="G61" s="6">
        <f>ROUND(+'Dietary-Cafeteria'!H156,0)</f>
        <v>1083588</v>
      </c>
      <c r="H61" s="7">
        <f>ROUND(+'Dietary-Cafeteria'!E156,2)</f>
        <v>100.56</v>
      </c>
      <c r="I61" s="7">
        <f t="shared" si="1"/>
        <v>10775.54</v>
      </c>
      <c r="J61" s="7"/>
      <c r="K61" s="11">
        <f t="shared" si="2"/>
        <v>0.1573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ROUND(+'Dietary-Cafeteria'!H57,0)</f>
        <v>674918</v>
      </c>
      <c r="E62" s="7">
        <f>ROUND(+'Dietary-Cafeteria'!E57,2)</f>
        <v>46.79</v>
      </c>
      <c r="F62" s="7">
        <f t="shared" si="0"/>
        <v>14424.41</v>
      </c>
      <c r="G62" s="6">
        <f>ROUND(+'Dietary-Cafeteria'!H157,0)</f>
        <v>766079</v>
      </c>
      <c r="H62" s="7">
        <f>ROUND(+'Dietary-Cafeteria'!E157,2)</f>
        <v>48.36</v>
      </c>
      <c r="I62" s="7">
        <f t="shared" si="1"/>
        <v>15841.17</v>
      </c>
      <c r="J62" s="7"/>
      <c r="K62" s="11">
        <f t="shared" si="2"/>
        <v>0.0982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ROUND(+'Dietary-Cafeteria'!H58,0)</f>
        <v>69333</v>
      </c>
      <c r="E63" s="7">
        <f>ROUND(+'Dietary-Cafeteria'!E58,2)</f>
        <v>6.47</v>
      </c>
      <c r="F63" s="7">
        <f t="shared" si="0"/>
        <v>10716.07</v>
      </c>
      <c r="G63" s="6">
        <f>ROUND(+'Dietary-Cafeteria'!H158,0)</f>
        <v>82689</v>
      </c>
      <c r="H63" s="7">
        <f>ROUND(+'Dietary-Cafeteria'!E158,2)</f>
        <v>6.65</v>
      </c>
      <c r="I63" s="7">
        <f t="shared" si="1"/>
        <v>12434.44</v>
      </c>
      <c r="J63" s="7"/>
      <c r="K63" s="11">
        <f t="shared" si="2"/>
        <v>0.1604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ROUND(+'Dietary-Cafeteria'!H59,0)</f>
        <v>36995</v>
      </c>
      <c r="E64" s="7">
        <f>ROUND(+'Dietary-Cafeteria'!E59,2)</f>
        <v>6.2</v>
      </c>
      <c r="F64" s="7">
        <f t="shared" si="0"/>
        <v>5966.94</v>
      </c>
      <c r="G64" s="6">
        <f>ROUND(+'Dietary-Cafeteria'!H159,0)</f>
        <v>32745</v>
      </c>
      <c r="H64" s="7">
        <f>ROUND(+'Dietary-Cafeteria'!E159,2)</f>
        <v>5.3</v>
      </c>
      <c r="I64" s="7">
        <f t="shared" si="1"/>
        <v>6178.3</v>
      </c>
      <c r="J64" s="7"/>
      <c r="K64" s="11">
        <f t="shared" si="2"/>
        <v>0.0354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ROUND(+'Dietary-Cafeteria'!H60,0)</f>
        <v>60611</v>
      </c>
      <c r="E65" s="7">
        <f>ROUND(+'Dietary-Cafeteria'!E60,2)</f>
        <v>8.29</v>
      </c>
      <c r="F65" s="7">
        <f t="shared" si="0"/>
        <v>7311.34</v>
      </c>
      <c r="G65" s="6">
        <f>ROUND(+'Dietary-Cafeteria'!H160,0)</f>
        <v>64551</v>
      </c>
      <c r="H65" s="7">
        <f>ROUND(+'Dietary-Cafeteria'!E160,2)</f>
        <v>8.23</v>
      </c>
      <c r="I65" s="7">
        <f t="shared" si="1"/>
        <v>7843.38</v>
      </c>
      <c r="J65" s="7"/>
      <c r="K65" s="11">
        <f t="shared" si="2"/>
        <v>0.0728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ROUND(+'Dietary-Cafeteria'!H61,0)</f>
        <v>311748</v>
      </c>
      <c r="E66" s="7">
        <f>ROUND(+'Dietary-Cafeteria'!E61,2)</f>
        <v>16.29</v>
      </c>
      <c r="F66" s="7">
        <f t="shared" si="0"/>
        <v>19137.38</v>
      </c>
      <c r="G66" s="6">
        <f>ROUND(+'Dietary-Cafeteria'!H161,0)</f>
        <v>313963</v>
      </c>
      <c r="H66" s="7">
        <f>ROUND(+'Dietary-Cafeteria'!E161,2)</f>
        <v>16.12</v>
      </c>
      <c r="I66" s="7">
        <f t="shared" si="1"/>
        <v>19476.61</v>
      </c>
      <c r="J66" s="7"/>
      <c r="K66" s="11">
        <f t="shared" si="2"/>
        <v>0.0177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ROUND(+'Dietary-Cafeteria'!H62,0)</f>
        <v>56965</v>
      </c>
      <c r="E67" s="7">
        <f>ROUND(+'Dietary-Cafeteria'!E62,2)</f>
        <v>5.81</v>
      </c>
      <c r="F67" s="7">
        <f t="shared" si="0"/>
        <v>9804.65</v>
      </c>
      <c r="G67" s="6">
        <f>ROUND(+'Dietary-Cafeteria'!H162,0)</f>
        <v>76698</v>
      </c>
      <c r="H67" s="7">
        <f>ROUND(+'Dietary-Cafeteria'!E162,2)</f>
        <v>6.21</v>
      </c>
      <c r="I67" s="7">
        <f t="shared" si="1"/>
        <v>12350.72</v>
      </c>
      <c r="J67" s="7"/>
      <c r="K67" s="11">
        <f t="shared" si="2"/>
        <v>0.2597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ROUND(+'Dietary-Cafeteria'!H63,0)</f>
        <v>1046394</v>
      </c>
      <c r="E68" s="7">
        <f>ROUND(+'Dietary-Cafeteria'!E63,2)</f>
        <v>72.15</v>
      </c>
      <c r="F68" s="7">
        <f t="shared" si="0"/>
        <v>14503.04</v>
      </c>
      <c r="G68" s="6">
        <f>ROUND(+'Dietary-Cafeteria'!H163,0)</f>
        <v>1104152</v>
      </c>
      <c r="H68" s="7">
        <f>ROUND(+'Dietary-Cafeteria'!E163,2)</f>
        <v>70.45</v>
      </c>
      <c r="I68" s="7">
        <f t="shared" si="1"/>
        <v>15672.85</v>
      </c>
      <c r="J68" s="7"/>
      <c r="K68" s="11">
        <f t="shared" si="2"/>
        <v>0.0807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ROUND(+'Dietary-Cafeteria'!H64,0)</f>
        <v>96130</v>
      </c>
      <c r="E69" s="7">
        <f>ROUND(+'Dietary-Cafeteria'!E64,2)</f>
        <v>13.17</v>
      </c>
      <c r="F69" s="7">
        <f t="shared" si="0"/>
        <v>7299.16</v>
      </c>
      <c r="G69" s="6">
        <f>ROUND(+'Dietary-Cafeteria'!H164,0)</f>
        <v>99979</v>
      </c>
      <c r="H69" s="7">
        <f>ROUND(+'Dietary-Cafeteria'!E164,2)</f>
        <v>12.91</v>
      </c>
      <c r="I69" s="7">
        <f t="shared" si="1"/>
        <v>7744.31</v>
      </c>
      <c r="J69" s="7"/>
      <c r="K69" s="11">
        <f t="shared" si="2"/>
        <v>0.061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ROUND(+'Dietary-Cafeteria'!H65,0)</f>
        <v>158330</v>
      </c>
      <c r="E70" s="7">
        <f>ROUND(+'Dietary-Cafeteria'!E65,2)</f>
        <v>20.1</v>
      </c>
      <c r="F70" s="7">
        <f t="shared" si="0"/>
        <v>7877.11</v>
      </c>
      <c r="G70" s="6">
        <f>ROUND(+'Dietary-Cafeteria'!H165,0)</f>
        <v>130789</v>
      </c>
      <c r="H70" s="7">
        <f>ROUND(+'Dietary-Cafeteria'!E165,2)</f>
        <v>19.94</v>
      </c>
      <c r="I70" s="7">
        <f t="shared" si="1"/>
        <v>6559.13</v>
      </c>
      <c r="J70" s="7"/>
      <c r="K70" s="11">
        <f t="shared" si="2"/>
        <v>-0.1673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ROUND(+'Dietary-Cafeteria'!H66,0)</f>
        <v>8656</v>
      </c>
      <c r="E71" s="7">
        <f>ROUND(+'Dietary-Cafeteria'!E66,2)</f>
        <v>1.95</v>
      </c>
      <c r="F71" s="7">
        <f t="shared" si="0"/>
        <v>4438.97</v>
      </c>
      <c r="G71" s="6">
        <f>ROUND(+'Dietary-Cafeteria'!H166,0)</f>
        <v>11575</v>
      </c>
      <c r="H71" s="7">
        <f>ROUND(+'Dietary-Cafeteria'!E166,2)</f>
        <v>2.17</v>
      </c>
      <c r="I71" s="7">
        <f t="shared" si="1"/>
        <v>5334.1</v>
      </c>
      <c r="J71" s="7"/>
      <c r="K71" s="11">
        <f t="shared" si="2"/>
        <v>0.2017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ROUND(+'Dietary-Cafeteria'!H67,0)</f>
        <v>767597</v>
      </c>
      <c r="E72" s="7">
        <f>ROUND(+'Dietary-Cafeteria'!E67,2)</f>
        <v>57</v>
      </c>
      <c r="F72" s="7">
        <f t="shared" si="0"/>
        <v>13466.61</v>
      </c>
      <c r="G72" s="6">
        <f>ROUND(+'Dietary-Cafeteria'!H167,0)</f>
        <v>692900</v>
      </c>
      <c r="H72" s="7">
        <f>ROUND(+'Dietary-Cafeteria'!E167,2)</f>
        <v>63</v>
      </c>
      <c r="I72" s="7">
        <f t="shared" si="1"/>
        <v>10998.41</v>
      </c>
      <c r="J72" s="7"/>
      <c r="K72" s="11">
        <f t="shared" si="2"/>
        <v>-0.1833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ROUND(+'Dietary-Cafeteria'!H68,0)</f>
        <v>503648</v>
      </c>
      <c r="E73" s="7">
        <f>ROUND(+'Dietary-Cafeteria'!E68,2)</f>
        <v>68.73</v>
      </c>
      <c r="F73" s="7">
        <f t="shared" si="0"/>
        <v>7327.92</v>
      </c>
      <c r="G73" s="6">
        <f>ROUND(+'Dietary-Cafeteria'!H168,0)</f>
        <v>618571</v>
      </c>
      <c r="H73" s="7">
        <f>ROUND(+'Dietary-Cafeteria'!E168,2)</f>
        <v>77.25</v>
      </c>
      <c r="I73" s="7">
        <f t="shared" si="1"/>
        <v>8007.39</v>
      </c>
      <c r="J73" s="7"/>
      <c r="K73" s="11">
        <f t="shared" si="2"/>
        <v>0.0927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ROUND(+'Dietary-Cafeteria'!H69,0)</f>
        <v>1094901</v>
      </c>
      <c r="E74" s="7">
        <f>ROUND(+'Dietary-Cafeteria'!E69,2)</f>
        <v>119</v>
      </c>
      <c r="F74" s="7">
        <f t="shared" si="0"/>
        <v>9200.85</v>
      </c>
      <c r="G74" s="6">
        <f>ROUND(+'Dietary-Cafeteria'!H169,0)</f>
        <v>1290561</v>
      </c>
      <c r="H74" s="7">
        <f>ROUND(+'Dietary-Cafeteria'!E169,2)</f>
        <v>119.41</v>
      </c>
      <c r="I74" s="7">
        <f t="shared" si="1"/>
        <v>10807.81</v>
      </c>
      <c r="J74" s="7"/>
      <c r="K74" s="11">
        <f t="shared" si="2"/>
        <v>0.1747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ROUND(+'Dietary-Cafeteria'!H70,0)</f>
        <v>539351</v>
      </c>
      <c r="E75" s="7">
        <f>ROUND(+'Dietary-Cafeteria'!E70,2)</f>
        <v>48.88</v>
      </c>
      <c r="F75" s="7">
        <f aca="true" t="shared" si="3" ref="F75:F106">IF(D75=0,"",IF(E75=0,"",ROUND(D75/E75,2)))</f>
        <v>11034.19</v>
      </c>
      <c r="G75" s="6">
        <f>ROUND(+'Dietary-Cafeteria'!H170,0)</f>
        <v>623918</v>
      </c>
      <c r="H75" s="7">
        <f>ROUND(+'Dietary-Cafeteria'!E170,2)</f>
        <v>56.08</v>
      </c>
      <c r="I75" s="7">
        <f aca="true" t="shared" si="4" ref="I75:I106">IF(G75=0,"",IF(H75=0,"",ROUND(G75/H75,2)))</f>
        <v>11125.5</v>
      </c>
      <c r="J75" s="7"/>
      <c r="K75" s="11">
        <f aca="true" t="shared" si="5" ref="K75:K106">IF(D75=0,"",IF(E75=0,"",IF(G75=0,"",IF(H75=0,"",ROUND(I75/F75-1,4)))))</f>
        <v>0.0083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ROUND(+'Dietary-Cafeteria'!H71,0)</f>
        <v>57701</v>
      </c>
      <c r="E76" s="7">
        <f>ROUND(+'Dietary-Cafeteria'!E71,2)</f>
        <v>8.15</v>
      </c>
      <c r="F76" s="7">
        <f t="shared" si="3"/>
        <v>7079.88</v>
      </c>
      <c r="G76" s="6">
        <f>ROUND(+'Dietary-Cafeteria'!H171,0)</f>
        <v>58845</v>
      </c>
      <c r="H76" s="7">
        <f>ROUND(+'Dietary-Cafeteria'!E171,2)</f>
        <v>8.51</v>
      </c>
      <c r="I76" s="7">
        <f t="shared" si="4"/>
        <v>6914.81</v>
      </c>
      <c r="J76" s="7"/>
      <c r="K76" s="11">
        <f t="shared" si="5"/>
        <v>-0.0233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ROUND(+'Dietary-Cafeteria'!H72,0)</f>
        <v>34300</v>
      </c>
      <c r="E77" s="7">
        <f>ROUND(+'Dietary-Cafeteria'!E72,2)</f>
        <v>6.33</v>
      </c>
      <c r="F77" s="7">
        <f t="shared" si="3"/>
        <v>5418.64</v>
      </c>
      <c r="G77" s="6">
        <f>ROUND(+'Dietary-Cafeteria'!H172,0)</f>
        <v>32984</v>
      </c>
      <c r="H77" s="7">
        <f>ROUND(+'Dietary-Cafeteria'!E172,2)</f>
        <v>4.69</v>
      </c>
      <c r="I77" s="7">
        <f t="shared" si="4"/>
        <v>7032.84</v>
      </c>
      <c r="J77" s="7"/>
      <c r="K77" s="11">
        <f t="shared" si="5"/>
        <v>0.2979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ROUND(+'Dietary-Cafeteria'!H73,0)</f>
        <v>461996</v>
      </c>
      <c r="E78" s="7">
        <f>ROUND(+'Dietary-Cafeteria'!E73,2)</f>
        <v>40.69</v>
      </c>
      <c r="F78" s="7">
        <f t="shared" si="3"/>
        <v>11354.04</v>
      </c>
      <c r="G78" s="6">
        <f>ROUND(+'Dietary-Cafeteria'!H173,0)</f>
        <v>492114</v>
      </c>
      <c r="H78" s="7">
        <f>ROUND(+'Dietary-Cafeteria'!E173,2)</f>
        <v>46</v>
      </c>
      <c r="I78" s="7">
        <f t="shared" si="4"/>
        <v>10698.13</v>
      </c>
      <c r="J78" s="7"/>
      <c r="K78" s="11">
        <f t="shared" si="5"/>
        <v>-0.0578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ROUND(+'Dietary-Cafeteria'!H74,0)</f>
        <v>103820</v>
      </c>
      <c r="E79" s="7">
        <f>ROUND(+'Dietary-Cafeteria'!E74,2)</f>
        <v>19.75</v>
      </c>
      <c r="F79" s="7">
        <f t="shared" si="3"/>
        <v>5256.71</v>
      </c>
      <c r="G79" s="6">
        <f>ROUND(+'Dietary-Cafeteria'!H174,0)</f>
        <v>0</v>
      </c>
      <c r="H79" s="7">
        <f>ROUND(+'Dietary-Cafeteria'!E174,2)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ROUND(+'Dietary-Cafeteria'!H75,0)</f>
        <v>1250461</v>
      </c>
      <c r="E80" s="7">
        <f>ROUND(+'Dietary-Cafeteria'!E75,2)</f>
        <v>106.63</v>
      </c>
      <c r="F80" s="7">
        <f t="shared" si="3"/>
        <v>11727.1</v>
      </c>
      <c r="G80" s="6">
        <f>ROUND(+'Dietary-Cafeteria'!H175,0)</f>
        <v>1374160</v>
      </c>
      <c r="H80" s="7">
        <f>ROUND(+'Dietary-Cafeteria'!E175,2)</f>
        <v>108.59</v>
      </c>
      <c r="I80" s="7">
        <f t="shared" si="4"/>
        <v>12654.57</v>
      </c>
      <c r="J80" s="7"/>
      <c r="K80" s="11">
        <f t="shared" si="5"/>
        <v>0.0791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ROUND(+'Dietary-Cafeteria'!H76,0)</f>
        <v>121956</v>
      </c>
      <c r="E81" s="7">
        <f>ROUND(+'Dietary-Cafeteria'!E76,2)</f>
        <v>15.86</v>
      </c>
      <c r="F81" s="7">
        <f t="shared" si="3"/>
        <v>7689.53</v>
      </c>
      <c r="G81" s="6">
        <f>ROUND(+'Dietary-Cafeteria'!H176,0)</f>
        <v>130525</v>
      </c>
      <c r="H81" s="7">
        <f>ROUND(+'Dietary-Cafeteria'!E176,2)</f>
        <v>15.93</v>
      </c>
      <c r="I81" s="7">
        <f t="shared" si="4"/>
        <v>8193.66</v>
      </c>
      <c r="J81" s="7"/>
      <c r="K81" s="11">
        <f t="shared" si="5"/>
        <v>0.0656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ROUND(+'Dietary-Cafeteria'!H77,0)</f>
        <v>56649</v>
      </c>
      <c r="E82" s="7">
        <f>ROUND(+'Dietary-Cafeteria'!E77,2)</f>
        <v>9.13</v>
      </c>
      <c r="F82" s="7">
        <f t="shared" si="3"/>
        <v>6204.71</v>
      </c>
      <c r="G82" s="6">
        <f>ROUND(+'Dietary-Cafeteria'!H177,0)</f>
        <v>66056</v>
      </c>
      <c r="H82" s="7">
        <f>ROUND(+'Dietary-Cafeteria'!E177,2)</f>
        <v>9</v>
      </c>
      <c r="I82" s="7">
        <f t="shared" si="4"/>
        <v>7339.56</v>
      </c>
      <c r="J82" s="7"/>
      <c r="K82" s="11">
        <f t="shared" si="5"/>
        <v>0.1829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ROUND(+'Dietary-Cafeteria'!H78,0)</f>
        <v>260382</v>
      </c>
      <c r="E83" s="7">
        <f>ROUND(+'Dietary-Cafeteria'!E78,2)</f>
        <v>22.23</v>
      </c>
      <c r="F83" s="7">
        <f t="shared" si="3"/>
        <v>11713.09</v>
      </c>
      <c r="G83" s="6">
        <f>ROUND(+'Dietary-Cafeteria'!H178,0)</f>
        <v>348997</v>
      </c>
      <c r="H83" s="7">
        <f>ROUND(+'Dietary-Cafeteria'!E178,2)</f>
        <v>25.25</v>
      </c>
      <c r="I83" s="7">
        <f t="shared" si="4"/>
        <v>13821.66</v>
      </c>
      <c r="J83" s="7"/>
      <c r="K83" s="11">
        <f t="shared" si="5"/>
        <v>0.18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ROUND(+'Dietary-Cafeteria'!H79,0)</f>
        <v>1090394</v>
      </c>
      <c r="E84" s="7">
        <f>ROUND(+'Dietary-Cafeteria'!E79,2)</f>
        <v>86.83</v>
      </c>
      <c r="F84" s="7">
        <f t="shared" si="3"/>
        <v>12557.8</v>
      </c>
      <c r="G84" s="6">
        <f>ROUND(+'Dietary-Cafeteria'!H179,0)</f>
        <v>1493727</v>
      </c>
      <c r="H84" s="7">
        <f>ROUND(+'Dietary-Cafeteria'!E179,2)</f>
        <v>98.8</v>
      </c>
      <c r="I84" s="7">
        <f t="shared" si="4"/>
        <v>15118.69</v>
      </c>
      <c r="J84" s="7"/>
      <c r="K84" s="11">
        <f t="shared" si="5"/>
        <v>0.2039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ROUND(+'Dietary-Cafeteria'!H80,0)</f>
        <v>3162</v>
      </c>
      <c r="E85" s="7">
        <f>ROUND(+'Dietary-Cafeteria'!E80,2)</f>
        <v>0.42</v>
      </c>
      <c r="F85" s="7">
        <f t="shared" si="3"/>
        <v>7528.57</v>
      </c>
      <c r="G85" s="6">
        <f>ROUND(+'Dietary-Cafeteria'!H180,0)</f>
        <v>0</v>
      </c>
      <c r="H85" s="7">
        <f>ROUND(+'Dietary-Cafeteria'!E180,2)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ROUND(+'Dietary-Cafeteria'!H81,0)</f>
        <v>143614</v>
      </c>
      <c r="E86" s="7">
        <f>ROUND(+'Dietary-Cafeteria'!E81,2)</f>
        <v>22.62</v>
      </c>
      <c r="F86" s="7">
        <f t="shared" si="3"/>
        <v>6348.98</v>
      </c>
      <c r="G86" s="6">
        <f>ROUND(+'Dietary-Cafeteria'!H181,0)</f>
        <v>177763</v>
      </c>
      <c r="H86" s="7">
        <f>ROUND(+'Dietary-Cafeteria'!E181,2)</f>
        <v>23.09</v>
      </c>
      <c r="I86" s="7">
        <f t="shared" si="4"/>
        <v>7698.7</v>
      </c>
      <c r="J86" s="7"/>
      <c r="K86" s="11">
        <f t="shared" si="5"/>
        <v>0.2126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ROUND(+'Dietary-Cafeteria'!H82,0)</f>
        <v>199798</v>
      </c>
      <c r="E87" s="7">
        <f>ROUND(+'Dietary-Cafeteria'!E82,2)</f>
        <v>23.77</v>
      </c>
      <c r="F87" s="7">
        <f t="shared" si="3"/>
        <v>8405.47</v>
      </c>
      <c r="G87" s="6">
        <f>ROUND(+'Dietary-Cafeteria'!H182,0)</f>
        <v>203162</v>
      </c>
      <c r="H87" s="7">
        <f>ROUND(+'Dietary-Cafeteria'!E182,2)</f>
        <v>23.6</v>
      </c>
      <c r="I87" s="7">
        <f t="shared" si="4"/>
        <v>8608.56</v>
      </c>
      <c r="J87" s="7"/>
      <c r="K87" s="11">
        <f t="shared" si="5"/>
        <v>0.0242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ROUND(+'Dietary-Cafeteria'!H83,0)</f>
        <v>3187</v>
      </c>
      <c r="E88" s="7">
        <f>ROUND(+'Dietary-Cafeteria'!E83,2)</f>
        <v>0.41</v>
      </c>
      <c r="F88" s="7">
        <f t="shared" si="3"/>
        <v>7773.17</v>
      </c>
      <c r="G88" s="6">
        <f>ROUND(+'Dietary-Cafeteria'!H183,0)</f>
        <v>4716</v>
      </c>
      <c r="H88" s="7">
        <f>ROUND(+'Dietary-Cafeteria'!E183,2)</f>
        <v>0.69</v>
      </c>
      <c r="I88" s="7">
        <f t="shared" si="4"/>
        <v>6834.78</v>
      </c>
      <c r="J88" s="7"/>
      <c r="K88" s="11">
        <f t="shared" si="5"/>
        <v>-0.1207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ROUND(+'Dietary-Cafeteria'!H84,0)</f>
        <v>313155</v>
      </c>
      <c r="E89" s="7">
        <f>ROUND(+'Dietary-Cafeteria'!E84,2)</f>
        <v>27.68</v>
      </c>
      <c r="F89" s="7">
        <f t="shared" si="3"/>
        <v>11313.4</v>
      </c>
      <c r="G89" s="6">
        <f>ROUND(+'Dietary-Cafeteria'!H184,0)</f>
        <v>272454</v>
      </c>
      <c r="H89" s="7">
        <f>ROUND(+'Dietary-Cafeteria'!E184,2)</f>
        <v>29.07</v>
      </c>
      <c r="I89" s="7">
        <f t="shared" si="4"/>
        <v>9372.34</v>
      </c>
      <c r="J89" s="7"/>
      <c r="K89" s="11">
        <f t="shared" si="5"/>
        <v>-0.1716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ROUND(+'Dietary-Cafeteria'!H85,0)</f>
        <v>13084</v>
      </c>
      <c r="E90" s="7">
        <f>ROUND(+'Dietary-Cafeteria'!E85,2)</f>
        <v>1.69</v>
      </c>
      <c r="F90" s="7">
        <f t="shared" si="3"/>
        <v>7742.01</v>
      </c>
      <c r="G90" s="6">
        <f>ROUND(+'Dietary-Cafeteria'!H185,0)</f>
        <v>50687</v>
      </c>
      <c r="H90" s="7">
        <f>ROUND(+'Dietary-Cafeteria'!E185,2)</f>
        <v>5.19</v>
      </c>
      <c r="I90" s="7">
        <f t="shared" si="4"/>
        <v>9766.28</v>
      </c>
      <c r="J90" s="7"/>
      <c r="K90" s="11">
        <f t="shared" si="5"/>
        <v>0.2615</v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ROUND(+'Dietary-Cafeteria'!H86,0)</f>
        <v>62928</v>
      </c>
      <c r="E91" s="7">
        <f>ROUND(+'Dietary-Cafeteria'!E86,2)</f>
        <v>8.32</v>
      </c>
      <c r="F91" s="7">
        <f t="shared" si="3"/>
        <v>7563.46</v>
      </c>
      <c r="G91" s="6">
        <f>ROUND(+'Dietary-Cafeteria'!H186,0)</f>
        <v>78235</v>
      </c>
      <c r="H91" s="7">
        <f>ROUND(+'Dietary-Cafeteria'!E186,2)</f>
        <v>8.25</v>
      </c>
      <c r="I91" s="7">
        <f t="shared" si="4"/>
        <v>9483.03</v>
      </c>
      <c r="J91" s="7"/>
      <c r="K91" s="11">
        <f t="shared" si="5"/>
        <v>0.2538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ROUND(+'Dietary-Cafeteria'!H87,0)</f>
        <v>32253</v>
      </c>
      <c r="E92" s="7">
        <f>ROUND(+'Dietary-Cafeteria'!E87,2)</f>
        <v>3.5</v>
      </c>
      <c r="F92" s="7">
        <f t="shared" si="3"/>
        <v>9215.14</v>
      </c>
      <c r="G92" s="6">
        <f>ROUND(+'Dietary-Cafeteria'!H187,0)</f>
        <v>43330</v>
      </c>
      <c r="H92" s="7">
        <f>ROUND(+'Dietary-Cafeteria'!E187,2)</f>
        <v>4.2</v>
      </c>
      <c r="I92" s="7">
        <f t="shared" si="4"/>
        <v>10316.67</v>
      </c>
      <c r="J92" s="7"/>
      <c r="K92" s="11">
        <f t="shared" si="5"/>
        <v>0.1195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ROUND(+'Dietary-Cafeteria'!H88,0)</f>
        <v>39576</v>
      </c>
      <c r="E93" s="7">
        <f>ROUND(+'Dietary-Cafeteria'!E88,2)</f>
        <v>11.48</v>
      </c>
      <c r="F93" s="7">
        <f t="shared" si="3"/>
        <v>3447.39</v>
      </c>
      <c r="G93" s="6">
        <f>ROUND(+'Dietary-Cafeteria'!H188,0)</f>
        <v>35797</v>
      </c>
      <c r="H93" s="7">
        <f>ROUND(+'Dietary-Cafeteria'!E188,2)</f>
        <v>10.92</v>
      </c>
      <c r="I93" s="7">
        <f t="shared" si="4"/>
        <v>3278.11</v>
      </c>
      <c r="J93" s="7"/>
      <c r="K93" s="11">
        <f t="shared" si="5"/>
        <v>-0.0491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ROUND(+'Dietary-Cafeteria'!H89,0)</f>
        <v>58830</v>
      </c>
      <c r="E94" s="7">
        <f>ROUND(+'Dietary-Cafeteria'!E89,2)</f>
        <v>8.82</v>
      </c>
      <c r="F94" s="7">
        <f t="shared" si="3"/>
        <v>6670.07</v>
      </c>
      <c r="G94" s="6">
        <f>ROUND(+'Dietary-Cafeteria'!H189,0)</f>
        <v>68695</v>
      </c>
      <c r="H94" s="7">
        <f>ROUND(+'Dietary-Cafeteria'!E189,2)</f>
        <v>10.04</v>
      </c>
      <c r="I94" s="7">
        <f t="shared" si="4"/>
        <v>6842.13</v>
      </c>
      <c r="J94" s="7"/>
      <c r="K94" s="11">
        <f t="shared" si="5"/>
        <v>0.0258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ROUND(+'Dietary-Cafeteria'!H90,0)</f>
        <v>50318</v>
      </c>
      <c r="E95" s="7">
        <f>ROUND(+'Dietary-Cafeteria'!E90,2)</f>
        <v>6.7</v>
      </c>
      <c r="F95" s="7">
        <f t="shared" si="3"/>
        <v>7510.15</v>
      </c>
      <c r="G95" s="6">
        <f>ROUND(+'Dietary-Cafeteria'!H190,0)</f>
        <v>53594</v>
      </c>
      <c r="H95" s="7">
        <f>ROUND(+'Dietary-Cafeteria'!E190,2)</f>
        <v>6.5</v>
      </c>
      <c r="I95" s="7">
        <f t="shared" si="4"/>
        <v>8245.23</v>
      </c>
      <c r="J95" s="7"/>
      <c r="K95" s="11">
        <f t="shared" si="5"/>
        <v>0.0979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ROUND(+'Dietary-Cafeteria'!H91,0)</f>
        <v>427669</v>
      </c>
      <c r="E96" s="7">
        <f>ROUND(+'Dietary-Cafeteria'!E91,2)</f>
        <v>36.31</v>
      </c>
      <c r="F96" s="7">
        <f t="shared" si="3"/>
        <v>11778.27</v>
      </c>
      <c r="G96" s="6">
        <f>ROUND(+'Dietary-Cafeteria'!H191,0)</f>
        <v>485689</v>
      </c>
      <c r="H96" s="7">
        <f>ROUND(+'Dietary-Cafeteria'!E191,2)</f>
        <v>38.03</v>
      </c>
      <c r="I96" s="7">
        <f t="shared" si="4"/>
        <v>12771.21</v>
      </c>
      <c r="J96" s="7"/>
      <c r="K96" s="11">
        <f t="shared" si="5"/>
        <v>0.0843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ROUND(+'Dietary-Cafeteria'!H92,0)</f>
        <v>7233</v>
      </c>
      <c r="E97" s="7">
        <f>ROUND(+'Dietary-Cafeteria'!E92,2)</f>
        <v>0.38</v>
      </c>
      <c r="F97" s="7">
        <f t="shared" si="3"/>
        <v>19034.21</v>
      </c>
      <c r="G97" s="6">
        <f>ROUND(+'Dietary-Cafeteria'!H192,0)</f>
        <v>7705</v>
      </c>
      <c r="H97" s="7">
        <f>ROUND(+'Dietary-Cafeteria'!E192,2)</f>
        <v>0.4</v>
      </c>
      <c r="I97" s="7">
        <f t="shared" si="4"/>
        <v>19262.5</v>
      </c>
      <c r="J97" s="7"/>
      <c r="K97" s="11">
        <f t="shared" si="5"/>
        <v>0.012</v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ROUND(+'Dietary-Cafeteria'!H93,0)</f>
        <v>228609</v>
      </c>
      <c r="E98" s="7">
        <f>ROUND(+'Dietary-Cafeteria'!E93,2)</f>
        <v>12.78</v>
      </c>
      <c r="F98" s="7">
        <f t="shared" si="3"/>
        <v>17888.03</v>
      </c>
      <c r="G98" s="6">
        <f>ROUND(+'Dietary-Cafeteria'!H193,0)</f>
        <v>244106</v>
      </c>
      <c r="H98" s="7">
        <f>ROUND(+'Dietary-Cafeteria'!E193,2)</f>
        <v>11.63</v>
      </c>
      <c r="I98" s="7">
        <f t="shared" si="4"/>
        <v>20989.34</v>
      </c>
      <c r="J98" s="7"/>
      <c r="K98" s="11">
        <f t="shared" si="5"/>
        <v>0.1734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ROUND(+'Dietary-Cafeteria'!H94,0)</f>
        <v>37710</v>
      </c>
      <c r="E99" s="7">
        <f>ROUND(+'Dietary-Cafeteria'!E94,2)</f>
        <v>7.95</v>
      </c>
      <c r="F99" s="7">
        <f t="shared" si="3"/>
        <v>4743.4</v>
      </c>
      <c r="G99" s="6">
        <f>ROUND(+'Dietary-Cafeteria'!H194,0)</f>
        <v>117376</v>
      </c>
      <c r="H99" s="7">
        <f>ROUND(+'Dietary-Cafeteria'!E194,2)</f>
        <v>7.97</v>
      </c>
      <c r="I99" s="7">
        <f t="shared" si="4"/>
        <v>14727.23</v>
      </c>
      <c r="J99" s="7"/>
      <c r="K99" s="11">
        <f t="shared" si="5"/>
        <v>2.1048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ROUND(+'Dietary-Cafeteria'!H95,0)</f>
        <v>108626</v>
      </c>
      <c r="E100" s="7">
        <f>ROUND(+'Dietary-Cafeteria'!E95,2)</f>
        <v>13.23</v>
      </c>
      <c r="F100" s="7">
        <f t="shared" si="3"/>
        <v>8210.58</v>
      </c>
      <c r="G100" s="6">
        <f>ROUND(+'Dietary-Cafeteria'!H195,0)</f>
        <v>113289</v>
      </c>
      <c r="H100" s="7">
        <f>ROUND(+'Dietary-Cafeteria'!E195,2)</f>
        <v>12.97</v>
      </c>
      <c r="I100" s="7">
        <f t="shared" si="4"/>
        <v>8734.7</v>
      </c>
      <c r="J100" s="7"/>
      <c r="K100" s="11">
        <f t="shared" si="5"/>
        <v>0.0638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ROUND(+'Dietary-Cafeteria'!H96,0)</f>
        <v>231017</v>
      </c>
      <c r="E101" s="7">
        <f>ROUND(+'Dietary-Cafeteria'!E96,2)</f>
        <v>27.74</v>
      </c>
      <c r="F101" s="7">
        <f t="shared" si="3"/>
        <v>8327.94</v>
      </c>
      <c r="G101" s="6">
        <f>ROUND(+'Dietary-Cafeteria'!H196,0)</f>
        <v>256442</v>
      </c>
      <c r="H101" s="7">
        <f>ROUND(+'Dietary-Cafeteria'!E196,2)</f>
        <v>26.82</v>
      </c>
      <c r="I101" s="7">
        <f t="shared" si="4"/>
        <v>9561.6</v>
      </c>
      <c r="J101" s="7"/>
      <c r="K101" s="11">
        <f t="shared" si="5"/>
        <v>0.1481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ROUND(+'Dietary-Cafeteria'!H97,0)</f>
        <v>184019</v>
      </c>
      <c r="E102" s="7">
        <f>ROUND(+'Dietary-Cafeteria'!E97,2)</f>
        <v>25.76</v>
      </c>
      <c r="F102" s="7">
        <f t="shared" si="3"/>
        <v>7143.59</v>
      </c>
      <c r="G102" s="6">
        <f>ROUND(+'Dietary-Cafeteria'!H197,0)</f>
        <v>213686</v>
      </c>
      <c r="H102" s="7">
        <f>ROUND(+'Dietary-Cafeteria'!E197,2)</f>
        <v>28.82</v>
      </c>
      <c r="I102" s="7">
        <f t="shared" si="4"/>
        <v>7414.5</v>
      </c>
      <c r="J102" s="7"/>
      <c r="K102" s="11">
        <f t="shared" si="5"/>
        <v>0.0379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ROUND(+'Dietary-Cafeteria'!H98,0)</f>
        <v>0</v>
      </c>
      <c r="E103" s="7">
        <f>ROUND(+'Dietary-Cafeteria'!E98,2)</f>
        <v>0</v>
      </c>
      <c r="F103" s="7">
        <f t="shared" si="3"/>
      </c>
      <c r="G103" s="6">
        <f>ROUND(+'Dietary-Cafeteria'!H198,0)</f>
        <v>66123</v>
      </c>
      <c r="H103" s="7">
        <f>ROUND(+'Dietary-Cafeteria'!E198,2)</f>
        <v>7.1</v>
      </c>
      <c r="I103" s="7">
        <f t="shared" si="4"/>
        <v>9313.1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ROUND(+'Dietary-Cafeteria'!H99,0)</f>
        <v>17929</v>
      </c>
      <c r="E104" s="7">
        <f>ROUND(+'Dietary-Cafeteria'!E99,2)</f>
        <v>6.01</v>
      </c>
      <c r="F104" s="7">
        <f t="shared" si="3"/>
        <v>2983.19</v>
      </c>
      <c r="G104" s="6">
        <f>ROUND(+'Dietary-Cafeteria'!H199,0)</f>
        <v>18166</v>
      </c>
      <c r="H104" s="7">
        <f>ROUND(+'Dietary-Cafeteria'!E199,2)</f>
        <v>6.33</v>
      </c>
      <c r="I104" s="7">
        <f t="shared" si="4"/>
        <v>2869.83</v>
      </c>
      <c r="J104" s="7"/>
      <c r="K104" s="11">
        <f t="shared" si="5"/>
        <v>-0.038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ROUND(+'Dietary-Cafeteria'!H100,0)</f>
        <v>0</v>
      </c>
      <c r="E105" s="7">
        <f>ROUND(+'Dietary-Cafeteria'!E100,2)</f>
        <v>0</v>
      </c>
      <c r="F105" s="7">
        <f t="shared" si="3"/>
      </c>
      <c r="G105" s="6">
        <f>ROUND(+'Dietary-Cafeteria'!H200,0)</f>
        <v>2446</v>
      </c>
      <c r="H105" s="7">
        <f>ROUND(+'Dietary-Cafeteria'!E200,2)</f>
        <v>0.16</v>
      </c>
      <c r="I105" s="7">
        <f t="shared" si="4"/>
        <v>15287.5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ROUND(+'Dietary-Cafeteria'!H101,0)</f>
        <v>0</v>
      </c>
      <c r="E106" s="7">
        <f>ROUND(+'Dietary-Cafeteria'!E101,2)</f>
        <v>0</v>
      </c>
      <c r="F106" s="7">
        <f t="shared" si="3"/>
      </c>
      <c r="G106" s="6">
        <f>ROUND(+'Dietary-Cafeteria'!H201,0)</f>
        <v>0</v>
      </c>
      <c r="H106" s="7">
        <f>ROUND(+'Dietary-Cafeteria'!E201,2)</f>
        <v>0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5.875" style="0" bestFit="1" customWidth="1"/>
    <col min="7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396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ROUND(+'Dietary-Cafeteria'!E5*2080,0)</f>
        <v>468000</v>
      </c>
      <c r="E10" s="6">
        <f>ROUND(+'Dietary-Cafeteria'!F5,0)</f>
        <v>1836966</v>
      </c>
      <c r="F10" s="7">
        <f>IF(D10=0,"",IF(E10=0,"",ROUND(D10/E10,2)))</f>
        <v>0.25</v>
      </c>
      <c r="G10" s="6">
        <f>ROUND(+'Dietary-Cafeteria'!E105*2080,0)</f>
        <v>445120</v>
      </c>
      <c r="H10" s="6">
        <f>ROUND(+'Dietary-Cafeteria'!F105,0)</f>
        <v>1620635</v>
      </c>
      <c r="I10" s="7">
        <f>IF(G10=0,"",IF(H10=0,"",ROUND(G10/H10,2)))</f>
        <v>0.27</v>
      </c>
      <c r="J10" s="7"/>
      <c r="K10" s="11">
        <f>IF(D10=0,"",IF(E10=0,"",IF(G10=0,"",IF(H10=0,"",ROUND(I10/F10-1,4)))))</f>
        <v>0.08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ROUND(+'Dietary-Cafeteria'!E6*2080,0)</f>
        <v>160160</v>
      </c>
      <c r="E11" s="6">
        <f>ROUND(+'Dietary-Cafeteria'!F6,0)</f>
        <v>966550</v>
      </c>
      <c r="F11" s="7">
        <f aca="true" t="shared" si="0" ref="F11:F74">IF(D11=0,"",IF(E11=0,"",ROUND(D11/E11,2)))</f>
        <v>0.17</v>
      </c>
      <c r="G11" s="6">
        <f>ROUND(+'Dietary-Cafeteria'!E106*2080,0)</f>
        <v>151840</v>
      </c>
      <c r="H11" s="6">
        <f>ROUND(+'Dietary-Cafeteria'!F106,0)</f>
        <v>861785</v>
      </c>
      <c r="I11" s="7">
        <f aca="true" t="shared" si="1" ref="I11:I74">IF(G11=0,"",IF(H11=0,"",ROUND(G11/H11,2)))</f>
        <v>0.18</v>
      </c>
      <c r="J11" s="7"/>
      <c r="K11" s="11">
        <f aca="true" t="shared" si="2" ref="K11:K74">IF(D11=0,"",IF(E11=0,"",IF(G11=0,"",IF(H11=0,"",ROUND(I11/F11-1,4)))))</f>
        <v>0.0588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ROUND(+'Dietary-Cafeteria'!E7*2080,0)</f>
        <v>19510</v>
      </c>
      <c r="E12" s="6">
        <f>ROUND(+'Dietary-Cafeteria'!F7,0)</f>
        <v>12034</v>
      </c>
      <c r="F12" s="7">
        <f t="shared" si="0"/>
        <v>1.62</v>
      </c>
      <c r="G12" s="6">
        <f>ROUND(+'Dietary-Cafeteria'!E107*2080,0)</f>
        <v>20550</v>
      </c>
      <c r="H12" s="6">
        <f>ROUND(+'Dietary-Cafeteria'!F107,0)</f>
        <v>5164</v>
      </c>
      <c r="I12" s="7">
        <f t="shared" si="1"/>
        <v>3.98</v>
      </c>
      <c r="J12" s="7"/>
      <c r="K12" s="11">
        <f t="shared" si="2"/>
        <v>1.4568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ROUND(+'Dietary-Cafeteria'!E8*2080,0)</f>
        <v>207418</v>
      </c>
      <c r="E13" s="6">
        <f>ROUND(+'Dietary-Cafeteria'!F8,0)</f>
        <v>1000919</v>
      </c>
      <c r="F13" s="7">
        <f t="shared" si="0"/>
        <v>0.21</v>
      </c>
      <c r="G13" s="6">
        <f>ROUND(+'Dietary-Cafeteria'!E108*2080,0)</f>
        <v>214864</v>
      </c>
      <c r="H13" s="6">
        <f>ROUND(+'Dietary-Cafeteria'!F108,0)</f>
        <v>1059648</v>
      </c>
      <c r="I13" s="7">
        <f t="shared" si="1"/>
        <v>0.2</v>
      </c>
      <c r="J13" s="7"/>
      <c r="K13" s="11">
        <f t="shared" si="2"/>
        <v>-0.0476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ROUND(+'Dietary-Cafeteria'!E9*2080,0)</f>
        <v>209685</v>
      </c>
      <c r="E14" s="6">
        <f>ROUND(+'Dietary-Cafeteria'!F9,0)</f>
        <v>0</v>
      </c>
      <c r="F14" s="7">
        <f t="shared" si="0"/>
      </c>
      <c r="G14" s="6">
        <f>ROUND(+'Dietary-Cafeteria'!E109*2080,0)</f>
        <v>210392</v>
      </c>
      <c r="H14" s="6">
        <f>ROUND(+'Dietary-Cafeteria'!F109,0)</f>
        <v>204106</v>
      </c>
      <c r="I14" s="7">
        <f t="shared" si="1"/>
        <v>1.03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ROUND(+'Dietary-Cafeteria'!E10*2080,0)</f>
        <v>14331</v>
      </c>
      <c r="E15" s="6">
        <f>ROUND(+'Dietary-Cafeteria'!F10,0)</f>
        <v>22024</v>
      </c>
      <c r="F15" s="7">
        <f t="shared" si="0"/>
        <v>0.65</v>
      </c>
      <c r="G15" s="6">
        <f>ROUND(+'Dietary-Cafeteria'!E110*2080,0)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ROUND(+'Dietary-Cafeteria'!E11*2080,0)</f>
        <v>29078</v>
      </c>
      <c r="E16" s="6">
        <f>ROUND(+'Dietary-Cafeteria'!F11,0)</f>
        <v>131512</v>
      </c>
      <c r="F16" s="7">
        <f t="shared" si="0"/>
        <v>0.22</v>
      </c>
      <c r="G16" s="6">
        <f>ROUND(+'Dietary-Cafeteria'!E111*2080,0)</f>
        <v>27872</v>
      </c>
      <c r="H16" s="6">
        <f>ROUND(+'Dietary-Cafeteria'!F111,0)</f>
        <v>147767</v>
      </c>
      <c r="I16" s="7">
        <f t="shared" si="1"/>
        <v>0.19</v>
      </c>
      <c r="J16" s="7"/>
      <c r="K16" s="11">
        <f t="shared" si="2"/>
        <v>-0.1364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ROUND(+'Dietary-Cafeteria'!E12*2080,0)</f>
        <v>39998</v>
      </c>
      <c r="E17" s="6">
        <f>ROUND(+'Dietary-Cafeteria'!F12,0)</f>
        <v>0</v>
      </c>
      <c r="F17" s="7">
        <f t="shared" si="0"/>
      </c>
      <c r="G17" s="6">
        <f>ROUND(+'Dietary-Cafeteria'!E112*2080,0)</f>
        <v>41850</v>
      </c>
      <c r="H17" s="6">
        <f>ROUND(+'Dietary-Cafeteria'!F112,0)</f>
        <v>125689</v>
      </c>
      <c r="I17" s="7">
        <f t="shared" si="1"/>
        <v>0.33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ROUND(+'Dietary-Cafeteria'!E13*2080,0)</f>
        <v>10899</v>
      </c>
      <c r="E18" s="6">
        <f>ROUND(+'Dietary-Cafeteria'!F13,0)</f>
        <v>27402</v>
      </c>
      <c r="F18" s="7">
        <f t="shared" si="0"/>
        <v>0.4</v>
      </c>
      <c r="G18" s="6">
        <f>ROUND(+'Dietary-Cafeteria'!E113*2080,0)</f>
        <v>10858</v>
      </c>
      <c r="H18" s="6">
        <f>ROUND(+'Dietary-Cafeteria'!F113,0)</f>
        <v>23249</v>
      </c>
      <c r="I18" s="7">
        <f t="shared" si="1"/>
        <v>0.47</v>
      </c>
      <c r="J18" s="7"/>
      <c r="K18" s="11">
        <f t="shared" si="2"/>
        <v>0.175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ROUND(+'Dietary-Cafeteria'!E14*2080,0)</f>
        <v>80288</v>
      </c>
      <c r="E19" s="6">
        <f>ROUND(+'Dietary-Cafeteria'!F14,0)</f>
        <v>624977</v>
      </c>
      <c r="F19" s="7">
        <f t="shared" si="0"/>
        <v>0.13</v>
      </c>
      <c r="G19" s="6">
        <f>ROUND(+'Dietary-Cafeteria'!E114*2080,0)</f>
        <v>80246</v>
      </c>
      <c r="H19" s="6">
        <f>ROUND(+'Dietary-Cafeteria'!F114,0)</f>
        <v>625956</v>
      </c>
      <c r="I19" s="7">
        <f t="shared" si="1"/>
        <v>0.13</v>
      </c>
      <c r="J19" s="7"/>
      <c r="K19" s="11">
        <f t="shared" si="2"/>
        <v>0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ROUND(+'Dietary-Cafeteria'!E15*2080,0)</f>
        <v>253594</v>
      </c>
      <c r="E20" s="6">
        <f>ROUND(+'Dietary-Cafeteria'!F15,0)</f>
        <v>1219473</v>
      </c>
      <c r="F20" s="7">
        <f t="shared" si="0"/>
        <v>0.21</v>
      </c>
      <c r="G20" s="6">
        <f>ROUND(+'Dietary-Cafeteria'!E115*2080,0)</f>
        <v>251160</v>
      </c>
      <c r="H20" s="6">
        <f>ROUND(+'Dietary-Cafeteria'!F115,0)</f>
        <v>1219234</v>
      </c>
      <c r="I20" s="7">
        <f t="shared" si="1"/>
        <v>0.21</v>
      </c>
      <c r="J20" s="7"/>
      <c r="K20" s="11">
        <f t="shared" si="2"/>
        <v>0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ROUND(+'Dietary-Cafeteria'!E16*2080,0)</f>
        <v>218400</v>
      </c>
      <c r="E21" s="6">
        <f>ROUND(+'Dietary-Cafeteria'!F16,0)</f>
        <v>984494</v>
      </c>
      <c r="F21" s="7">
        <f t="shared" si="0"/>
        <v>0.22</v>
      </c>
      <c r="G21" s="6">
        <f>ROUND(+'Dietary-Cafeteria'!E116*2080,0)</f>
        <v>232960</v>
      </c>
      <c r="H21" s="6">
        <f>ROUND(+'Dietary-Cafeteria'!F116,0)</f>
        <v>828789</v>
      </c>
      <c r="I21" s="7">
        <f t="shared" si="1"/>
        <v>0.28</v>
      </c>
      <c r="J21" s="7"/>
      <c r="K21" s="11">
        <f t="shared" si="2"/>
        <v>0.2727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ROUND(+'Dietary-Cafeteria'!E17*2080,0)</f>
        <v>17181</v>
      </c>
      <c r="E22" s="6">
        <f>ROUND(+'Dietary-Cafeteria'!F17,0)</f>
        <v>15577</v>
      </c>
      <c r="F22" s="7">
        <f t="shared" si="0"/>
        <v>1.1</v>
      </c>
      <c r="G22" s="6">
        <f>ROUND(+'Dietary-Cafeteria'!E117*2080,0)</f>
        <v>20592</v>
      </c>
      <c r="H22" s="6">
        <f>ROUND(+'Dietary-Cafeteria'!F117,0)</f>
        <v>18303</v>
      </c>
      <c r="I22" s="7">
        <f t="shared" si="1"/>
        <v>1.13</v>
      </c>
      <c r="J22" s="7"/>
      <c r="K22" s="11">
        <f t="shared" si="2"/>
        <v>0.0273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ROUND(+'Dietary-Cafeteria'!E18*2080,0)</f>
        <v>147909</v>
      </c>
      <c r="E23" s="6">
        <f>ROUND(+'Dietary-Cafeteria'!F18,0)</f>
        <v>108492</v>
      </c>
      <c r="F23" s="7">
        <f t="shared" si="0"/>
        <v>1.36</v>
      </c>
      <c r="G23" s="6">
        <f>ROUND(+'Dietary-Cafeteria'!E118*2080,0)</f>
        <v>133869</v>
      </c>
      <c r="H23" s="6">
        <f>ROUND(+'Dietary-Cafeteria'!F118,0)</f>
        <v>133327</v>
      </c>
      <c r="I23" s="7">
        <f t="shared" si="1"/>
        <v>1</v>
      </c>
      <c r="J23" s="7"/>
      <c r="K23" s="11">
        <f t="shared" si="2"/>
        <v>-0.2647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ROUND(+'Dietary-Cafeteria'!E19*2080,0)</f>
        <v>80621</v>
      </c>
      <c r="E24" s="6">
        <f>ROUND(+'Dietary-Cafeteria'!F19,0)</f>
        <v>48639</v>
      </c>
      <c r="F24" s="7">
        <f t="shared" si="0"/>
        <v>1.66</v>
      </c>
      <c r="G24" s="6">
        <f>ROUND(+'Dietary-Cafeteria'!E119*2080,0)</f>
        <v>82992</v>
      </c>
      <c r="H24" s="6">
        <f>ROUND(+'Dietary-Cafeteria'!F119,0)</f>
        <v>45807</v>
      </c>
      <c r="I24" s="7">
        <f t="shared" si="1"/>
        <v>1.81</v>
      </c>
      <c r="J24" s="7"/>
      <c r="K24" s="11">
        <f t="shared" si="2"/>
        <v>0.0904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ROUND(+'Dietary-Cafeteria'!E20*2080,0)</f>
        <v>62192</v>
      </c>
      <c r="E25" s="6">
        <f>ROUND(+'Dietary-Cafeteria'!F20,0)</f>
        <v>339019</v>
      </c>
      <c r="F25" s="7">
        <f t="shared" si="0"/>
        <v>0.18</v>
      </c>
      <c r="G25" s="6">
        <f>ROUND(+'Dietary-Cafeteria'!E120*2080,0)</f>
        <v>61360</v>
      </c>
      <c r="H25" s="6">
        <f>ROUND(+'Dietary-Cafeteria'!F120,0)</f>
        <v>341396</v>
      </c>
      <c r="I25" s="7">
        <f t="shared" si="1"/>
        <v>0.18</v>
      </c>
      <c r="J25" s="7"/>
      <c r="K25" s="11">
        <f t="shared" si="2"/>
        <v>0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ROUND(+'Dietary-Cafeteria'!E21*2080,0)</f>
        <v>29224</v>
      </c>
      <c r="E26" s="6">
        <f>ROUND(+'Dietary-Cafeteria'!F21,0)</f>
        <v>80851</v>
      </c>
      <c r="F26" s="7">
        <f t="shared" si="0"/>
        <v>0.36</v>
      </c>
      <c r="G26" s="6">
        <f>ROUND(+'Dietary-Cafeteria'!E121*2080,0)</f>
        <v>26728</v>
      </c>
      <c r="H26" s="6">
        <f>ROUND(+'Dietary-Cafeteria'!F121,0)</f>
        <v>79821</v>
      </c>
      <c r="I26" s="7">
        <f t="shared" si="1"/>
        <v>0.33</v>
      </c>
      <c r="J26" s="7"/>
      <c r="K26" s="11">
        <f t="shared" si="2"/>
        <v>-0.0833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ROUND(+'Dietary-Cafeteria'!E22*2080,0)</f>
        <v>31907</v>
      </c>
      <c r="E27" s="6">
        <f>ROUND(+'Dietary-Cafeteria'!F22,0)</f>
        <v>75962</v>
      </c>
      <c r="F27" s="7">
        <f t="shared" si="0"/>
        <v>0.42</v>
      </c>
      <c r="G27" s="6">
        <f>ROUND(+'Dietary-Cafeteria'!E122*2080,0)</f>
        <v>33363</v>
      </c>
      <c r="H27" s="6">
        <f>ROUND(+'Dietary-Cafeteria'!F122,0)</f>
        <v>83196</v>
      </c>
      <c r="I27" s="7">
        <f t="shared" si="1"/>
        <v>0.4</v>
      </c>
      <c r="J27" s="7"/>
      <c r="K27" s="11">
        <f t="shared" si="2"/>
        <v>-0.0476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ROUND(+'Dietary-Cafeteria'!E23*2080,0)</f>
        <v>16702</v>
      </c>
      <c r="E28" s="6">
        <f>ROUND(+'Dietary-Cafeteria'!F23,0)</f>
        <v>46771</v>
      </c>
      <c r="F28" s="7">
        <f t="shared" si="0"/>
        <v>0.36</v>
      </c>
      <c r="G28" s="6">
        <f>ROUND(+'Dietary-Cafeteria'!E123*2080,0)</f>
        <v>16099</v>
      </c>
      <c r="H28" s="6">
        <f>ROUND(+'Dietary-Cafeteria'!F123,0)</f>
        <v>44295</v>
      </c>
      <c r="I28" s="7">
        <f t="shared" si="1"/>
        <v>0.36</v>
      </c>
      <c r="J28" s="7"/>
      <c r="K28" s="11">
        <f t="shared" si="2"/>
        <v>0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ROUND(+'Dietary-Cafeteria'!E24*2080,0)</f>
        <v>59342</v>
      </c>
      <c r="E29" s="6">
        <f>ROUND(+'Dietary-Cafeteria'!F24,0)</f>
        <v>63633</v>
      </c>
      <c r="F29" s="7">
        <f t="shared" si="0"/>
        <v>0.93</v>
      </c>
      <c r="G29" s="6">
        <f>ROUND(+'Dietary-Cafeteria'!E124*2080,0)</f>
        <v>54558</v>
      </c>
      <c r="H29" s="6">
        <f>ROUND(+'Dietary-Cafeteria'!F124,0)</f>
        <v>51798</v>
      </c>
      <c r="I29" s="7">
        <f t="shared" si="1"/>
        <v>1.05</v>
      </c>
      <c r="J29" s="7"/>
      <c r="K29" s="11">
        <f t="shared" si="2"/>
        <v>0.129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ROUND(+'Dietary-Cafeteria'!E25*2080,0)</f>
        <v>24190</v>
      </c>
      <c r="E30" s="6">
        <f>ROUND(+'Dietary-Cafeteria'!F25,0)</f>
        <v>29101</v>
      </c>
      <c r="F30" s="7">
        <f t="shared" si="0"/>
        <v>0.83</v>
      </c>
      <c r="G30" s="6">
        <f>ROUND(+'Dietary-Cafeteria'!E125*2080,0)</f>
        <v>23899</v>
      </c>
      <c r="H30" s="6">
        <f>ROUND(+'Dietary-Cafeteria'!F125,0)</f>
        <v>26827</v>
      </c>
      <c r="I30" s="7">
        <f t="shared" si="1"/>
        <v>0.89</v>
      </c>
      <c r="J30" s="7"/>
      <c r="K30" s="11">
        <f t="shared" si="2"/>
        <v>0.0723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ROUND(+'Dietary-Cafeteria'!E26*2080,0)</f>
        <v>13811</v>
      </c>
      <c r="E31" s="6">
        <f>ROUND(+'Dietary-Cafeteria'!F26,0)</f>
        <v>5301</v>
      </c>
      <c r="F31" s="7">
        <f t="shared" si="0"/>
        <v>2.61</v>
      </c>
      <c r="G31" s="6">
        <f>ROUND(+'Dietary-Cafeteria'!E126*2080,0)</f>
        <v>13707</v>
      </c>
      <c r="H31" s="6">
        <f>ROUND(+'Dietary-Cafeteria'!F126,0)</f>
        <v>3732</v>
      </c>
      <c r="I31" s="7">
        <f t="shared" si="1"/>
        <v>3.67</v>
      </c>
      <c r="J31" s="7"/>
      <c r="K31" s="11">
        <f t="shared" si="2"/>
        <v>0.4061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ROUND(+'Dietary-Cafeteria'!E27*2080,0)</f>
        <v>122533</v>
      </c>
      <c r="E32" s="6">
        <f>ROUND(+'Dietary-Cafeteria'!F27,0)</f>
        <v>518802</v>
      </c>
      <c r="F32" s="7">
        <f t="shared" si="0"/>
        <v>0.24</v>
      </c>
      <c r="G32" s="6">
        <f>ROUND(+'Dietary-Cafeteria'!E127*2080,0)</f>
        <v>121181</v>
      </c>
      <c r="H32" s="6">
        <f>ROUND(+'Dietary-Cafeteria'!F127,0)</f>
        <v>501524</v>
      </c>
      <c r="I32" s="7">
        <f t="shared" si="1"/>
        <v>0.24</v>
      </c>
      <c r="J32" s="7"/>
      <c r="K32" s="11">
        <f t="shared" si="2"/>
        <v>0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ROUND(+'Dietary-Cafeteria'!E28*2080,0)</f>
        <v>39624</v>
      </c>
      <c r="E33" s="6">
        <f>ROUND(+'Dietary-Cafeteria'!F28,0)</f>
        <v>61190</v>
      </c>
      <c r="F33" s="7">
        <f t="shared" si="0"/>
        <v>0.65</v>
      </c>
      <c r="G33" s="6">
        <f>ROUND(+'Dietary-Cafeteria'!E128*2080,0)</f>
        <v>41642</v>
      </c>
      <c r="H33" s="6">
        <f>ROUND(+'Dietary-Cafeteria'!F128,0)</f>
        <v>57249</v>
      </c>
      <c r="I33" s="7">
        <f t="shared" si="1"/>
        <v>0.73</v>
      </c>
      <c r="J33" s="7"/>
      <c r="K33" s="11">
        <f t="shared" si="2"/>
        <v>0.1231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ROUND(+'Dietary-Cafeteria'!E29*2080,0)</f>
        <v>44616</v>
      </c>
      <c r="E34" s="6">
        <f>ROUND(+'Dietary-Cafeteria'!F29,0)</f>
        <v>236254</v>
      </c>
      <c r="F34" s="7">
        <f t="shared" si="0"/>
        <v>0.19</v>
      </c>
      <c r="G34" s="6">
        <f>ROUND(+'Dietary-Cafeteria'!E129*2080,0)</f>
        <v>45323</v>
      </c>
      <c r="H34" s="6">
        <f>ROUND(+'Dietary-Cafeteria'!F129,0)</f>
        <v>160396</v>
      </c>
      <c r="I34" s="7">
        <f t="shared" si="1"/>
        <v>0.28</v>
      </c>
      <c r="J34" s="7"/>
      <c r="K34" s="11">
        <f t="shared" si="2"/>
        <v>0.4737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ROUND(+'Dietary-Cafeteria'!E30*2080,0)</f>
        <v>15766</v>
      </c>
      <c r="E35" s="6">
        <f>ROUND(+'Dietary-Cafeteria'!F30,0)</f>
        <v>5868</v>
      </c>
      <c r="F35" s="7">
        <f t="shared" si="0"/>
        <v>2.69</v>
      </c>
      <c r="G35" s="6">
        <f>ROUND(+'Dietary-Cafeteria'!E130*2080,0)</f>
        <v>16640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ROUND(+'Dietary-Cafeteria'!E31*2080,0)</f>
        <v>13250</v>
      </c>
      <c r="E36" s="6">
        <f>ROUND(+'Dietary-Cafeteria'!F31,0)</f>
        <v>25898</v>
      </c>
      <c r="F36" s="7">
        <f t="shared" si="0"/>
        <v>0.51</v>
      </c>
      <c r="G36" s="6">
        <f>ROUND(+'Dietary-Cafeteria'!E131*2080,0)</f>
        <v>14331</v>
      </c>
      <c r="H36" s="6">
        <f>ROUND(+'Dietary-Cafeteria'!F131,0)</f>
        <v>23445</v>
      </c>
      <c r="I36" s="7">
        <f t="shared" si="1"/>
        <v>0.61</v>
      </c>
      <c r="J36" s="7"/>
      <c r="K36" s="11">
        <f t="shared" si="2"/>
        <v>0.1961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ROUND(+'Dietary-Cafeteria'!E32*2080,0)</f>
        <v>102544</v>
      </c>
      <c r="E37" s="6">
        <f>ROUND(+'Dietary-Cafeteria'!F32,0)</f>
        <v>547656</v>
      </c>
      <c r="F37" s="7">
        <f t="shared" si="0"/>
        <v>0.19</v>
      </c>
      <c r="G37" s="6">
        <f>ROUND(+'Dietary-Cafeteria'!E132*2080,0)</f>
        <v>120931</v>
      </c>
      <c r="H37" s="6">
        <f>ROUND(+'Dietary-Cafeteria'!F132,0)</f>
        <v>506856</v>
      </c>
      <c r="I37" s="7">
        <f t="shared" si="1"/>
        <v>0.24</v>
      </c>
      <c r="J37" s="7"/>
      <c r="K37" s="11">
        <f t="shared" si="2"/>
        <v>0.2632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ROUND(+'Dietary-Cafeteria'!E33*2080,0)</f>
        <v>15475</v>
      </c>
      <c r="E38" s="6">
        <f>ROUND(+'Dietary-Cafeteria'!F33,0)</f>
        <v>47125</v>
      </c>
      <c r="F38" s="7">
        <f t="shared" si="0"/>
        <v>0.33</v>
      </c>
      <c r="G38" s="6">
        <f>ROUND(+'Dietary-Cafeteria'!E133*2080,0)</f>
        <v>16037</v>
      </c>
      <c r="H38" s="6">
        <f>ROUND(+'Dietary-Cafeteria'!F133,0)</f>
        <v>46364</v>
      </c>
      <c r="I38" s="7">
        <f t="shared" si="1"/>
        <v>0.35</v>
      </c>
      <c r="J38" s="7"/>
      <c r="K38" s="11">
        <f t="shared" si="2"/>
        <v>0.0606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ROUND(+'Dietary-Cafeteria'!E34*2080,0)</f>
        <v>241987</v>
      </c>
      <c r="E39" s="6">
        <f>ROUND(+'Dietary-Cafeteria'!F34,0)</f>
        <v>1555827</v>
      </c>
      <c r="F39" s="7">
        <f t="shared" si="0"/>
        <v>0.16</v>
      </c>
      <c r="G39" s="6">
        <f>ROUND(+'Dietary-Cafeteria'!E134*2080,0)</f>
        <v>236018</v>
      </c>
      <c r="H39" s="6">
        <f>ROUND(+'Dietary-Cafeteria'!F134,0)</f>
        <v>1474479</v>
      </c>
      <c r="I39" s="7">
        <f t="shared" si="1"/>
        <v>0.16</v>
      </c>
      <c r="J39" s="7"/>
      <c r="K39" s="11">
        <f t="shared" si="2"/>
        <v>0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ROUND(+'Dietary-Cafeteria'!E35*2080,0)</f>
        <v>17659</v>
      </c>
      <c r="E40" s="6">
        <f>ROUND(+'Dietary-Cafeteria'!F35,0)</f>
        <v>21780</v>
      </c>
      <c r="F40" s="7">
        <f t="shared" si="0"/>
        <v>0.81</v>
      </c>
      <c r="G40" s="6">
        <f>ROUND(+'Dietary-Cafeteria'!E135*2080,0)</f>
        <v>17784</v>
      </c>
      <c r="H40" s="6">
        <f>ROUND(+'Dietary-Cafeteria'!F135,0)</f>
        <v>22017</v>
      </c>
      <c r="I40" s="7">
        <f t="shared" si="1"/>
        <v>0.81</v>
      </c>
      <c r="J40" s="7"/>
      <c r="K40" s="11">
        <f t="shared" si="2"/>
        <v>0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ROUND(+'Dietary-Cafeteria'!E36*2080,0)</f>
        <v>9526</v>
      </c>
      <c r="E41" s="6">
        <f>ROUND(+'Dietary-Cafeteria'!F36,0)</f>
        <v>6263</v>
      </c>
      <c r="F41" s="7">
        <f t="shared" si="0"/>
        <v>1.52</v>
      </c>
      <c r="G41" s="6">
        <f>ROUND(+'Dietary-Cafeteria'!E136*2080,0)</f>
        <v>10046</v>
      </c>
      <c r="H41" s="6">
        <f>ROUND(+'Dietary-Cafeteria'!F136,0)</f>
        <v>8683</v>
      </c>
      <c r="I41" s="7">
        <f t="shared" si="1"/>
        <v>1.16</v>
      </c>
      <c r="J41" s="7"/>
      <c r="K41" s="11">
        <f t="shared" si="2"/>
        <v>-0.2368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ROUND(+'Dietary-Cafeteria'!E37*2080,0)</f>
        <v>65978</v>
      </c>
      <c r="E42" s="6">
        <f>ROUND(+'Dietary-Cafeteria'!F37,0)</f>
        <v>79084</v>
      </c>
      <c r="F42" s="7">
        <f t="shared" si="0"/>
        <v>0.83</v>
      </c>
      <c r="G42" s="6">
        <f>ROUND(+'Dietary-Cafeteria'!E137*2080,0)</f>
        <v>62774</v>
      </c>
      <c r="H42" s="6">
        <f>ROUND(+'Dietary-Cafeteria'!F137,0)</f>
        <v>70961</v>
      </c>
      <c r="I42" s="7">
        <f t="shared" si="1"/>
        <v>0.88</v>
      </c>
      <c r="J42" s="7"/>
      <c r="K42" s="11">
        <f t="shared" si="2"/>
        <v>0.0602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ROUND(+'Dietary-Cafeteria'!E38*2080,0)</f>
        <v>34840</v>
      </c>
      <c r="E43" s="6">
        <f>ROUND(+'Dietary-Cafeteria'!F38,0)</f>
        <v>52001</v>
      </c>
      <c r="F43" s="7">
        <f t="shared" si="0"/>
        <v>0.67</v>
      </c>
      <c r="G43" s="6">
        <f>ROUND(+'Dietary-Cafeteria'!E138*2080,0)</f>
        <v>34008</v>
      </c>
      <c r="H43" s="6">
        <f>ROUND(+'Dietary-Cafeteria'!F138,0)</f>
        <v>48791</v>
      </c>
      <c r="I43" s="7">
        <f t="shared" si="1"/>
        <v>0.7</v>
      </c>
      <c r="J43" s="7"/>
      <c r="K43" s="11">
        <f t="shared" si="2"/>
        <v>0.0448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ROUND(+'Dietary-Cafeteria'!E39*2080,0)</f>
        <v>24606</v>
      </c>
      <c r="E44" s="6">
        <f>ROUND(+'Dietary-Cafeteria'!F39,0)</f>
        <v>145004</v>
      </c>
      <c r="F44" s="7">
        <f t="shared" si="0"/>
        <v>0.17</v>
      </c>
      <c r="G44" s="6">
        <f>ROUND(+'Dietary-Cafeteria'!E139*2080,0)</f>
        <v>25022</v>
      </c>
      <c r="H44" s="6">
        <f>ROUND(+'Dietary-Cafeteria'!F139,0)</f>
        <v>150753</v>
      </c>
      <c r="I44" s="7">
        <f t="shared" si="1"/>
        <v>0.17</v>
      </c>
      <c r="J44" s="7"/>
      <c r="K44" s="11">
        <f t="shared" si="2"/>
        <v>0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ROUND(+'Dietary-Cafeteria'!E40*2080,0)</f>
        <v>23088</v>
      </c>
      <c r="E45" s="6">
        <f>ROUND(+'Dietary-Cafeteria'!F40,0)</f>
        <v>93159</v>
      </c>
      <c r="F45" s="7">
        <f t="shared" si="0"/>
        <v>0.25</v>
      </c>
      <c r="G45" s="6">
        <f>ROUND(+'Dietary-Cafeteria'!E140*2080,0)</f>
        <v>23920</v>
      </c>
      <c r="H45" s="6">
        <f>ROUND(+'Dietary-Cafeteria'!F140,0)</f>
        <v>99065</v>
      </c>
      <c r="I45" s="7">
        <f t="shared" si="1"/>
        <v>0.24</v>
      </c>
      <c r="J45" s="7"/>
      <c r="K45" s="11">
        <f t="shared" si="2"/>
        <v>-0.04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ROUND(+'Dietary-Cafeteria'!E41*2080,0)</f>
        <v>30618</v>
      </c>
      <c r="E46" s="6">
        <f>ROUND(+'Dietary-Cafeteria'!F41,0)</f>
        <v>27055</v>
      </c>
      <c r="F46" s="7">
        <f t="shared" si="0"/>
        <v>1.13</v>
      </c>
      <c r="G46" s="6">
        <f>ROUND(+'Dietary-Cafeteria'!E141*2080,0)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ROUND(+'Dietary-Cafeteria'!E42*2080,0)</f>
        <v>874</v>
      </c>
      <c r="E47" s="6">
        <f>ROUND(+'Dietary-Cafeteria'!F42,0)</f>
        <v>1364</v>
      </c>
      <c r="F47" s="7">
        <f t="shared" si="0"/>
        <v>0.64</v>
      </c>
      <c r="G47" s="6">
        <f>ROUND(+'Dietary-Cafeteria'!E142*2080,0)</f>
        <v>208</v>
      </c>
      <c r="H47" s="6">
        <f>ROUND(+'Dietary-Cafeteria'!F142,0)</f>
        <v>1016</v>
      </c>
      <c r="I47" s="7">
        <f t="shared" si="1"/>
        <v>0.2</v>
      </c>
      <c r="J47" s="7"/>
      <c r="K47" s="11">
        <f t="shared" si="2"/>
        <v>-0.6875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ROUND(+'Dietary-Cafeteria'!E43*2080,0)</f>
        <v>12792</v>
      </c>
      <c r="E48" s="6">
        <f>ROUND(+'Dietary-Cafeteria'!F43,0)</f>
        <v>32305</v>
      </c>
      <c r="F48" s="7">
        <f t="shared" si="0"/>
        <v>0.4</v>
      </c>
      <c r="G48" s="6">
        <f>ROUND(+'Dietary-Cafeteria'!E143*2080,0)</f>
        <v>13166</v>
      </c>
      <c r="H48" s="6">
        <f>ROUND(+'Dietary-Cafeteria'!F143,0)</f>
        <v>33820</v>
      </c>
      <c r="I48" s="7">
        <f t="shared" si="1"/>
        <v>0.39</v>
      </c>
      <c r="J48" s="7"/>
      <c r="K48" s="11">
        <f t="shared" si="2"/>
        <v>-0.025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ROUND(+'Dietary-Cafeteria'!E44*2080,0)</f>
        <v>144456</v>
      </c>
      <c r="E49" s="6">
        <f>ROUND(+'Dietary-Cafeteria'!F44,0)</f>
        <v>227710</v>
      </c>
      <c r="F49" s="7">
        <f t="shared" si="0"/>
        <v>0.63</v>
      </c>
      <c r="G49" s="6">
        <f>ROUND(+'Dietary-Cafeteria'!E144*2080,0)</f>
        <v>94307</v>
      </c>
      <c r="H49" s="6">
        <f>ROUND(+'Dietary-Cafeteria'!F144,0)</f>
        <v>449875</v>
      </c>
      <c r="I49" s="7">
        <f t="shared" si="1"/>
        <v>0.21</v>
      </c>
      <c r="J49" s="7"/>
      <c r="K49" s="11">
        <f t="shared" si="2"/>
        <v>-0.6667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ROUND(+'Dietary-Cafeteria'!E45*2080,0)</f>
        <v>228051</v>
      </c>
      <c r="E50" s="6">
        <f>ROUND(+'Dietary-Cafeteria'!F45,0)</f>
        <v>1513622</v>
      </c>
      <c r="F50" s="7">
        <f t="shared" si="0"/>
        <v>0.15</v>
      </c>
      <c r="G50" s="6">
        <f>ROUND(+'Dietary-Cafeteria'!E145*2080,0)</f>
        <v>232690</v>
      </c>
      <c r="H50" s="6">
        <f>ROUND(+'Dietary-Cafeteria'!F145,0)</f>
        <v>1456628</v>
      </c>
      <c r="I50" s="7">
        <f t="shared" si="1"/>
        <v>0.16</v>
      </c>
      <c r="J50" s="7"/>
      <c r="K50" s="11">
        <f t="shared" si="2"/>
        <v>0.0667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ROUND(+'Dietary-Cafeteria'!E46*2080,0)</f>
        <v>11939</v>
      </c>
      <c r="E51" s="6">
        <f>ROUND(+'Dietary-Cafeteria'!F46,0)</f>
        <v>20125</v>
      </c>
      <c r="F51" s="7">
        <f t="shared" si="0"/>
        <v>0.59</v>
      </c>
      <c r="G51" s="6">
        <f>ROUND(+'Dietary-Cafeteria'!E146*2080,0)</f>
        <v>12314</v>
      </c>
      <c r="H51" s="6">
        <f>ROUND(+'Dietary-Cafeteria'!F146,0)</f>
        <v>21569</v>
      </c>
      <c r="I51" s="7">
        <f t="shared" si="1"/>
        <v>0.57</v>
      </c>
      <c r="J51" s="7"/>
      <c r="K51" s="11">
        <f t="shared" si="2"/>
        <v>-0.0339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ROUND(+'Dietary-Cafeteria'!E47*2080,0)</f>
        <v>142230</v>
      </c>
      <c r="E52" s="6">
        <f>ROUND(+'Dietary-Cafeteria'!F47,0)</f>
        <v>632579</v>
      </c>
      <c r="F52" s="7">
        <f t="shared" si="0"/>
        <v>0.22</v>
      </c>
      <c r="G52" s="6">
        <f>ROUND(+'Dietary-Cafeteria'!E147*2080,0)</f>
        <v>140067</v>
      </c>
      <c r="H52" s="6">
        <f>ROUND(+'Dietary-Cafeteria'!F147,0)</f>
        <v>589449</v>
      </c>
      <c r="I52" s="7">
        <f t="shared" si="1"/>
        <v>0.24</v>
      </c>
      <c r="J52" s="7"/>
      <c r="K52" s="11">
        <f t="shared" si="2"/>
        <v>0.0909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ROUND(+'Dietary-Cafeteria'!E48*2080,0)</f>
        <v>139547</v>
      </c>
      <c r="E53" s="6">
        <f>ROUND(+'Dietary-Cafeteria'!F48,0)</f>
        <v>1305157</v>
      </c>
      <c r="F53" s="7">
        <f t="shared" si="0"/>
        <v>0.11</v>
      </c>
      <c r="G53" s="6">
        <f>ROUND(+'Dietary-Cafeteria'!E148*2080,0)</f>
        <v>172973</v>
      </c>
      <c r="H53" s="6">
        <f>ROUND(+'Dietary-Cafeteria'!F148,0)</f>
        <v>1738110</v>
      </c>
      <c r="I53" s="7">
        <f t="shared" si="1"/>
        <v>0.1</v>
      </c>
      <c r="J53" s="7"/>
      <c r="K53" s="11">
        <f t="shared" si="2"/>
        <v>-0.0909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ROUND(+'Dietary-Cafeteria'!E49*2080,0)</f>
        <v>84365</v>
      </c>
      <c r="E54" s="6">
        <f>ROUND(+'Dietary-Cafeteria'!F49,0)</f>
        <v>153106</v>
      </c>
      <c r="F54" s="7">
        <f t="shared" si="0"/>
        <v>0.55</v>
      </c>
      <c r="G54" s="6">
        <f>ROUND(+'Dietary-Cafeteria'!E149*2080,0)</f>
        <v>81910</v>
      </c>
      <c r="H54" s="6">
        <f>ROUND(+'Dietary-Cafeteria'!F149,0)</f>
        <v>257543</v>
      </c>
      <c r="I54" s="7">
        <f t="shared" si="1"/>
        <v>0.32</v>
      </c>
      <c r="J54" s="7"/>
      <c r="K54" s="11">
        <f t="shared" si="2"/>
        <v>-0.4182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ROUND(+'Dietary-Cafeteria'!E50*2080,0)</f>
        <v>28475</v>
      </c>
      <c r="E55" s="6">
        <f>ROUND(+'Dietary-Cafeteria'!F50,0)</f>
        <v>133961</v>
      </c>
      <c r="F55" s="7">
        <f t="shared" si="0"/>
        <v>0.21</v>
      </c>
      <c r="G55" s="6">
        <f>ROUND(+'Dietary-Cafeteria'!E150*2080,0)</f>
        <v>31179</v>
      </c>
      <c r="H55" s="6">
        <f>ROUND(+'Dietary-Cafeteria'!F150,0)</f>
        <v>152351</v>
      </c>
      <c r="I55" s="7">
        <f t="shared" si="1"/>
        <v>0.2</v>
      </c>
      <c r="J55" s="7"/>
      <c r="K55" s="11">
        <f t="shared" si="2"/>
        <v>-0.0476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ROUND(+'Dietary-Cafeteria'!E51*2080,0)</f>
        <v>27810</v>
      </c>
      <c r="E56" s="6">
        <f>ROUND(+'Dietary-Cafeteria'!F51,0)</f>
        <v>61983</v>
      </c>
      <c r="F56" s="7">
        <f t="shared" si="0"/>
        <v>0.45</v>
      </c>
      <c r="G56" s="6">
        <f>ROUND(+'Dietary-Cafeteria'!E151*2080,0)</f>
        <v>26499</v>
      </c>
      <c r="H56" s="6">
        <f>ROUND(+'Dietary-Cafeteria'!F151,0)</f>
        <v>58080</v>
      </c>
      <c r="I56" s="7">
        <f t="shared" si="1"/>
        <v>0.46</v>
      </c>
      <c r="J56" s="7"/>
      <c r="K56" s="11">
        <f t="shared" si="2"/>
        <v>0.0222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ROUND(+'Dietary-Cafeteria'!E52*2080,0)</f>
        <v>63003</v>
      </c>
      <c r="E57" s="6">
        <f>ROUND(+'Dietary-Cafeteria'!F52,0)</f>
        <v>259622</v>
      </c>
      <c r="F57" s="7">
        <f t="shared" si="0"/>
        <v>0.24</v>
      </c>
      <c r="G57" s="6">
        <f>ROUND(+'Dietary-Cafeteria'!E152*2080,0)</f>
        <v>62442</v>
      </c>
      <c r="H57" s="6">
        <f>ROUND(+'Dietary-Cafeteria'!F152,0)</f>
        <v>249278</v>
      </c>
      <c r="I57" s="7">
        <f t="shared" si="1"/>
        <v>0.25</v>
      </c>
      <c r="J57" s="7"/>
      <c r="K57" s="11">
        <f t="shared" si="2"/>
        <v>0.0417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ROUND(+'Dietary-Cafeteria'!E53*2080,0)</f>
        <v>87256</v>
      </c>
      <c r="E58" s="6">
        <f>ROUND(+'Dietary-Cafeteria'!F53,0)</f>
        <v>628298</v>
      </c>
      <c r="F58" s="7">
        <f t="shared" si="0"/>
        <v>0.14</v>
      </c>
      <c r="G58" s="6">
        <f>ROUND(+'Dietary-Cafeteria'!E153*2080,0)</f>
        <v>92144</v>
      </c>
      <c r="H58" s="6">
        <f>ROUND(+'Dietary-Cafeteria'!F153,0)</f>
        <v>618636</v>
      </c>
      <c r="I58" s="7">
        <f t="shared" si="1"/>
        <v>0.15</v>
      </c>
      <c r="J58" s="7"/>
      <c r="K58" s="11">
        <f t="shared" si="2"/>
        <v>0.0714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ROUND(+'Dietary-Cafeteria'!E54*2080,0)</f>
        <v>24856</v>
      </c>
      <c r="E59" s="6">
        <f>ROUND(+'Dietary-Cafeteria'!F54,0)</f>
        <v>12675</v>
      </c>
      <c r="F59" s="7">
        <f t="shared" si="0"/>
        <v>1.96</v>
      </c>
      <c r="G59" s="6">
        <f>ROUND(+'Dietary-Cafeteria'!E154*2080,0)</f>
        <v>26541</v>
      </c>
      <c r="H59" s="6">
        <f>ROUND(+'Dietary-Cafeteria'!F154,0)</f>
        <v>13348</v>
      </c>
      <c r="I59" s="7">
        <f t="shared" si="1"/>
        <v>1.99</v>
      </c>
      <c r="J59" s="7"/>
      <c r="K59" s="11">
        <f t="shared" si="2"/>
        <v>0.0153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ROUND(+'Dietary-Cafeteria'!E55*2080,0)</f>
        <v>24274</v>
      </c>
      <c r="E60" s="6">
        <f>ROUND(+'Dietary-Cafeteria'!F55,0)</f>
        <v>61678</v>
      </c>
      <c r="F60" s="7">
        <f t="shared" si="0"/>
        <v>0.39</v>
      </c>
      <c r="G60" s="6">
        <f>ROUND(+'Dietary-Cafeteria'!E155*2080,0)</f>
        <v>24253</v>
      </c>
      <c r="H60" s="6">
        <f>ROUND(+'Dietary-Cafeteria'!F155,0)</f>
        <v>72115</v>
      </c>
      <c r="I60" s="7">
        <f t="shared" si="1"/>
        <v>0.34</v>
      </c>
      <c r="J60" s="7"/>
      <c r="K60" s="11">
        <f t="shared" si="2"/>
        <v>-0.1282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ROUND(+'Dietary-Cafeteria'!E56*2080,0)</f>
        <v>196560</v>
      </c>
      <c r="E61" s="6">
        <f>ROUND(+'Dietary-Cafeteria'!F56,0)</f>
        <v>651909</v>
      </c>
      <c r="F61" s="7">
        <f t="shared" si="0"/>
        <v>0.3</v>
      </c>
      <c r="G61" s="6">
        <f>ROUND(+'Dietary-Cafeteria'!E156*2080,0)</f>
        <v>209165</v>
      </c>
      <c r="H61" s="6">
        <f>ROUND(+'Dietary-Cafeteria'!F156,0)</f>
        <v>671864</v>
      </c>
      <c r="I61" s="7">
        <f t="shared" si="1"/>
        <v>0.31</v>
      </c>
      <c r="J61" s="7"/>
      <c r="K61" s="11">
        <f t="shared" si="2"/>
        <v>0.0333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ROUND(+'Dietary-Cafeteria'!E57*2080,0)</f>
        <v>97323</v>
      </c>
      <c r="E62" s="6">
        <f>ROUND(+'Dietary-Cafeteria'!F57,0)</f>
        <v>844712</v>
      </c>
      <c r="F62" s="7">
        <f t="shared" si="0"/>
        <v>0.12</v>
      </c>
      <c r="G62" s="6">
        <f>ROUND(+'Dietary-Cafeteria'!E157*2080,0)</f>
        <v>100589</v>
      </c>
      <c r="H62" s="6">
        <f>ROUND(+'Dietary-Cafeteria'!F157,0)</f>
        <v>986446</v>
      </c>
      <c r="I62" s="7">
        <f t="shared" si="1"/>
        <v>0.1</v>
      </c>
      <c r="J62" s="7"/>
      <c r="K62" s="11">
        <f t="shared" si="2"/>
        <v>-0.1667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ROUND(+'Dietary-Cafeteria'!E58*2080,0)</f>
        <v>13458</v>
      </c>
      <c r="E63" s="6">
        <f>ROUND(+'Dietary-Cafeteria'!F58,0)</f>
        <v>14743</v>
      </c>
      <c r="F63" s="7">
        <f t="shared" si="0"/>
        <v>0.91</v>
      </c>
      <c r="G63" s="6">
        <f>ROUND(+'Dietary-Cafeteria'!E158*2080,0)</f>
        <v>13832</v>
      </c>
      <c r="H63" s="6">
        <f>ROUND(+'Dietary-Cafeteria'!F158,0)</f>
        <v>13168</v>
      </c>
      <c r="I63" s="7">
        <f t="shared" si="1"/>
        <v>1.05</v>
      </c>
      <c r="J63" s="7"/>
      <c r="K63" s="11">
        <f t="shared" si="2"/>
        <v>0.1538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ROUND(+'Dietary-Cafeteria'!E59*2080,0)</f>
        <v>12896</v>
      </c>
      <c r="E64" s="6">
        <f>ROUND(+'Dietary-Cafeteria'!F59,0)</f>
        <v>18123</v>
      </c>
      <c r="F64" s="7">
        <f t="shared" si="0"/>
        <v>0.71</v>
      </c>
      <c r="G64" s="6">
        <f>ROUND(+'Dietary-Cafeteria'!E159*2080,0)</f>
        <v>11024</v>
      </c>
      <c r="H64" s="6">
        <f>ROUND(+'Dietary-Cafeteria'!F159,0)</f>
        <v>18625</v>
      </c>
      <c r="I64" s="7">
        <f t="shared" si="1"/>
        <v>0.59</v>
      </c>
      <c r="J64" s="7"/>
      <c r="K64" s="11">
        <f t="shared" si="2"/>
        <v>-0.169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ROUND(+'Dietary-Cafeteria'!E60*2080,0)</f>
        <v>17243</v>
      </c>
      <c r="E65" s="6">
        <f>ROUND(+'Dietary-Cafeteria'!F60,0)</f>
        <v>32330</v>
      </c>
      <c r="F65" s="7">
        <f t="shared" si="0"/>
        <v>0.53</v>
      </c>
      <c r="G65" s="6">
        <f>ROUND(+'Dietary-Cafeteria'!E160*2080,0)</f>
        <v>17118</v>
      </c>
      <c r="H65" s="6">
        <f>ROUND(+'Dietary-Cafeteria'!F160,0)</f>
        <v>69336</v>
      </c>
      <c r="I65" s="7">
        <f t="shared" si="1"/>
        <v>0.25</v>
      </c>
      <c r="J65" s="7"/>
      <c r="K65" s="11">
        <f t="shared" si="2"/>
        <v>-0.5283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ROUND(+'Dietary-Cafeteria'!E61*2080,0)</f>
        <v>33883</v>
      </c>
      <c r="E66" s="6">
        <f>ROUND(+'Dietary-Cafeteria'!F61,0)</f>
        <v>31575</v>
      </c>
      <c r="F66" s="7">
        <f t="shared" si="0"/>
        <v>1.07</v>
      </c>
      <c r="G66" s="6">
        <f>ROUND(+'Dietary-Cafeteria'!E161*2080,0)</f>
        <v>33530</v>
      </c>
      <c r="H66" s="6">
        <f>ROUND(+'Dietary-Cafeteria'!F161,0)</f>
        <v>30533</v>
      </c>
      <c r="I66" s="7">
        <f t="shared" si="1"/>
        <v>1.1</v>
      </c>
      <c r="J66" s="7"/>
      <c r="K66" s="11">
        <f t="shared" si="2"/>
        <v>0.028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ROUND(+'Dietary-Cafeteria'!E62*2080,0)</f>
        <v>12085</v>
      </c>
      <c r="E67" s="6">
        <f>ROUND(+'Dietary-Cafeteria'!F62,0)</f>
        <v>20219</v>
      </c>
      <c r="F67" s="7">
        <f t="shared" si="0"/>
        <v>0.6</v>
      </c>
      <c r="G67" s="6">
        <f>ROUND(+'Dietary-Cafeteria'!E162*2080,0)</f>
        <v>12917</v>
      </c>
      <c r="H67" s="6">
        <f>ROUND(+'Dietary-Cafeteria'!F162,0)</f>
        <v>11392</v>
      </c>
      <c r="I67" s="7">
        <f t="shared" si="1"/>
        <v>1.13</v>
      </c>
      <c r="J67" s="7"/>
      <c r="K67" s="11">
        <f t="shared" si="2"/>
        <v>0.8833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ROUND(+'Dietary-Cafeteria'!E63*2080,0)</f>
        <v>150072</v>
      </c>
      <c r="E68" s="6">
        <f>ROUND(+'Dietary-Cafeteria'!F63,0)</f>
        <v>826511</v>
      </c>
      <c r="F68" s="7">
        <f t="shared" si="0"/>
        <v>0.18</v>
      </c>
      <c r="G68" s="6">
        <f>ROUND(+'Dietary-Cafeteria'!E163*2080,0)</f>
        <v>146536</v>
      </c>
      <c r="H68" s="6">
        <f>ROUND(+'Dietary-Cafeteria'!F163,0)</f>
        <v>838389</v>
      </c>
      <c r="I68" s="7">
        <f t="shared" si="1"/>
        <v>0.17</v>
      </c>
      <c r="J68" s="7"/>
      <c r="K68" s="11">
        <f t="shared" si="2"/>
        <v>-0.0556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ROUND(+'Dietary-Cafeteria'!E64*2080,0)</f>
        <v>27394</v>
      </c>
      <c r="E69" s="6">
        <f>ROUND(+'Dietary-Cafeteria'!F64,0)</f>
        <v>24218</v>
      </c>
      <c r="F69" s="7">
        <f t="shared" si="0"/>
        <v>1.13</v>
      </c>
      <c r="G69" s="6">
        <f>ROUND(+'Dietary-Cafeteria'!E164*2080,0)</f>
        <v>26853</v>
      </c>
      <c r="H69" s="6">
        <f>ROUND(+'Dietary-Cafeteria'!F164,0)</f>
        <v>22028</v>
      </c>
      <c r="I69" s="7">
        <f t="shared" si="1"/>
        <v>1.22</v>
      </c>
      <c r="J69" s="7"/>
      <c r="K69" s="11">
        <f t="shared" si="2"/>
        <v>0.0796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ROUND(+'Dietary-Cafeteria'!E65*2080,0)</f>
        <v>41808</v>
      </c>
      <c r="E70" s="6">
        <f>ROUND(+'Dietary-Cafeteria'!F65,0)</f>
        <v>67959</v>
      </c>
      <c r="F70" s="7">
        <f t="shared" si="0"/>
        <v>0.62</v>
      </c>
      <c r="G70" s="6">
        <f>ROUND(+'Dietary-Cafeteria'!E165*2080,0)</f>
        <v>41475</v>
      </c>
      <c r="H70" s="6">
        <f>ROUND(+'Dietary-Cafeteria'!F165,0)</f>
        <v>68181</v>
      </c>
      <c r="I70" s="7">
        <f t="shared" si="1"/>
        <v>0.61</v>
      </c>
      <c r="J70" s="7"/>
      <c r="K70" s="11">
        <f t="shared" si="2"/>
        <v>-0.0161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ROUND(+'Dietary-Cafeteria'!E66*2080,0)</f>
        <v>4056</v>
      </c>
      <c r="E71" s="6">
        <f>ROUND(+'Dietary-Cafeteria'!F66,0)</f>
        <v>2039</v>
      </c>
      <c r="F71" s="7">
        <f t="shared" si="0"/>
        <v>1.99</v>
      </c>
      <c r="G71" s="6">
        <f>ROUND(+'Dietary-Cafeteria'!E166*2080,0)</f>
        <v>4514</v>
      </c>
      <c r="H71" s="6">
        <f>ROUND(+'Dietary-Cafeteria'!F166,0)</f>
        <v>4100</v>
      </c>
      <c r="I71" s="7">
        <f t="shared" si="1"/>
        <v>1.1</v>
      </c>
      <c r="J71" s="7"/>
      <c r="K71" s="11">
        <f t="shared" si="2"/>
        <v>-0.4472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ROUND(+'Dietary-Cafeteria'!E67*2080,0)</f>
        <v>118560</v>
      </c>
      <c r="E72" s="6">
        <f>ROUND(+'Dietary-Cafeteria'!F67,0)</f>
        <v>790715</v>
      </c>
      <c r="F72" s="7">
        <f t="shared" si="0"/>
        <v>0.15</v>
      </c>
      <c r="G72" s="6">
        <f>ROUND(+'Dietary-Cafeteria'!E167*2080,0)</f>
        <v>131040</v>
      </c>
      <c r="H72" s="6">
        <f>ROUND(+'Dietary-Cafeteria'!F167,0)</f>
        <v>762807</v>
      </c>
      <c r="I72" s="7">
        <f t="shared" si="1"/>
        <v>0.17</v>
      </c>
      <c r="J72" s="7"/>
      <c r="K72" s="11">
        <f t="shared" si="2"/>
        <v>0.1333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ROUND(+'Dietary-Cafeteria'!E68*2080,0)</f>
        <v>142958</v>
      </c>
      <c r="E73" s="6">
        <f>ROUND(+'Dietary-Cafeteria'!F68,0)</f>
        <v>618803</v>
      </c>
      <c r="F73" s="7">
        <f t="shared" si="0"/>
        <v>0.23</v>
      </c>
      <c r="G73" s="6">
        <f>ROUND(+'Dietary-Cafeteria'!E168*2080,0)</f>
        <v>160680</v>
      </c>
      <c r="H73" s="6">
        <f>ROUND(+'Dietary-Cafeteria'!F168,0)</f>
        <v>719011</v>
      </c>
      <c r="I73" s="7">
        <f t="shared" si="1"/>
        <v>0.22</v>
      </c>
      <c r="J73" s="7"/>
      <c r="K73" s="11">
        <f t="shared" si="2"/>
        <v>-0.0435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ROUND(+'Dietary-Cafeteria'!E69*2080,0)</f>
        <v>247520</v>
      </c>
      <c r="E74" s="6">
        <f>ROUND(+'Dietary-Cafeteria'!F69,0)</f>
        <v>617152</v>
      </c>
      <c r="F74" s="7">
        <f t="shared" si="0"/>
        <v>0.4</v>
      </c>
      <c r="G74" s="6">
        <f>ROUND(+'Dietary-Cafeteria'!E169*2080,0)</f>
        <v>248373</v>
      </c>
      <c r="H74" s="6">
        <f>ROUND(+'Dietary-Cafeteria'!F169,0)</f>
        <v>639650</v>
      </c>
      <c r="I74" s="7">
        <f t="shared" si="1"/>
        <v>0.39</v>
      </c>
      <c r="J74" s="7"/>
      <c r="K74" s="11">
        <f t="shared" si="2"/>
        <v>-0.025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ROUND(+'Dietary-Cafeteria'!E70*2080,0)</f>
        <v>101670</v>
      </c>
      <c r="E75" s="6">
        <f>ROUND(+'Dietary-Cafeteria'!F70,0)</f>
        <v>688831</v>
      </c>
      <c r="F75" s="7">
        <f aca="true" t="shared" si="3" ref="F75:F106">IF(D75=0,"",IF(E75=0,"",ROUND(D75/E75,2)))</f>
        <v>0.15</v>
      </c>
      <c r="G75" s="6">
        <f>ROUND(+'Dietary-Cafeteria'!E170*2080,0)</f>
        <v>116646</v>
      </c>
      <c r="H75" s="6">
        <f>ROUND(+'Dietary-Cafeteria'!F170,0)</f>
        <v>835411</v>
      </c>
      <c r="I75" s="7">
        <f aca="true" t="shared" si="4" ref="I75:I106">IF(G75=0,"",IF(H75=0,"",ROUND(G75/H75,2)))</f>
        <v>0.14</v>
      </c>
      <c r="J75" s="7"/>
      <c r="K75" s="11">
        <f aca="true" t="shared" si="5" ref="K75:K106">IF(D75=0,"",IF(E75=0,"",IF(G75=0,"",IF(H75=0,"",ROUND(I75/F75-1,4)))))</f>
        <v>-0.0667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ROUND(+'Dietary-Cafeteria'!E71*2080,0)</f>
        <v>16952</v>
      </c>
      <c r="E76" s="6">
        <f>ROUND(+'Dietary-Cafeteria'!F71,0)</f>
        <v>40185</v>
      </c>
      <c r="F76" s="7">
        <f t="shared" si="3"/>
        <v>0.42</v>
      </c>
      <c r="G76" s="6">
        <f>ROUND(+'Dietary-Cafeteria'!E171*2080,0)</f>
        <v>17701</v>
      </c>
      <c r="H76" s="6">
        <f>ROUND(+'Dietary-Cafeteria'!F171,0)</f>
        <v>43355</v>
      </c>
      <c r="I76" s="7">
        <f t="shared" si="4"/>
        <v>0.41</v>
      </c>
      <c r="J76" s="7"/>
      <c r="K76" s="11">
        <f t="shared" si="5"/>
        <v>-0.0238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ROUND(+'Dietary-Cafeteria'!E72*2080,0)</f>
        <v>13166</v>
      </c>
      <c r="E77" s="6">
        <f>ROUND(+'Dietary-Cafeteria'!F72,0)</f>
        <v>13277</v>
      </c>
      <c r="F77" s="7">
        <f t="shared" si="3"/>
        <v>0.99</v>
      </c>
      <c r="G77" s="6">
        <f>ROUND(+'Dietary-Cafeteria'!E172*2080,0)</f>
        <v>9755</v>
      </c>
      <c r="H77" s="6">
        <f>ROUND(+'Dietary-Cafeteria'!F172,0)</f>
        <v>12207</v>
      </c>
      <c r="I77" s="7">
        <f t="shared" si="4"/>
        <v>0.8</v>
      </c>
      <c r="J77" s="7"/>
      <c r="K77" s="11">
        <f t="shared" si="5"/>
        <v>-0.1919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ROUND(+'Dietary-Cafeteria'!E73*2080,0)</f>
        <v>84635</v>
      </c>
      <c r="E78" s="6">
        <f>ROUND(+'Dietary-Cafeteria'!F73,0)</f>
        <v>408610</v>
      </c>
      <c r="F78" s="7">
        <f t="shared" si="3"/>
        <v>0.21</v>
      </c>
      <c r="G78" s="6">
        <f>ROUND(+'Dietary-Cafeteria'!E173*2080,0)</f>
        <v>95680</v>
      </c>
      <c r="H78" s="6">
        <f>ROUND(+'Dietary-Cafeteria'!F173,0)</f>
        <v>389970</v>
      </c>
      <c r="I78" s="7">
        <f t="shared" si="4"/>
        <v>0.25</v>
      </c>
      <c r="J78" s="7"/>
      <c r="K78" s="11">
        <f t="shared" si="5"/>
        <v>0.1905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ROUND(+'Dietary-Cafeteria'!E74*2080,0)</f>
        <v>41080</v>
      </c>
      <c r="E79" s="6">
        <f>ROUND(+'Dietary-Cafeteria'!F74,0)</f>
        <v>45881</v>
      </c>
      <c r="F79" s="7">
        <f t="shared" si="3"/>
        <v>0.9</v>
      </c>
      <c r="G79" s="6">
        <f>ROUND(+'Dietary-Cafeteria'!E174*2080,0)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ROUND(+'Dietary-Cafeteria'!E75*2080,0)</f>
        <v>221790</v>
      </c>
      <c r="E80" s="6">
        <f>ROUND(+'Dietary-Cafeteria'!F75,0)</f>
        <v>1155050</v>
      </c>
      <c r="F80" s="7">
        <f t="shared" si="3"/>
        <v>0.19</v>
      </c>
      <c r="G80" s="6">
        <f>ROUND(+'Dietary-Cafeteria'!E175*2080,0)</f>
        <v>225867</v>
      </c>
      <c r="H80" s="6">
        <f>ROUND(+'Dietary-Cafeteria'!F175,0)</f>
        <v>1177039</v>
      </c>
      <c r="I80" s="7">
        <f t="shared" si="4"/>
        <v>0.19</v>
      </c>
      <c r="J80" s="7"/>
      <c r="K80" s="11">
        <f t="shared" si="5"/>
        <v>0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ROUND(+'Dietary-Cafeteria'!E76*2080,0)</f>
        <v>32989</v>
      </c>
      <c r="E81" s="6">
        <f>ROUND(+'Dietary-Cafeteria'!F76,0)</f>
        <v>396291</v>
      </c>
      <c r="F81" s="7">
        <f t="shared" si="3"/>
        <v>0.08</v>
      </c>
      <c r="G81" s="6">
        <f>ROUND(+'Dietary-Cafeteria'!E176*2080,0)</f>
        <v>33134</v>
      </c>
      <c r="H81" s="6">
        <f>ROUND(+'Dietary-Cafeteria'!F176,0)</f>
        <v>123912</v>
      </c>
      <c r="I81" s="7">
        <f t="shared" si="4"/>
        <v>0.27</v>
      </c>
      <c r="J81" s="7"/>
      <c r="K81" s="11">
        <f t="shared" si="5"/>
        <v>2.375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ROUND(+'Dietary-Cafeteria'!E77*2080,0)</f>
        <v>18990</v>
      </c>
      <c r="E82" s="6">
        <f>ROUND(+'Dietary-Cafeteria'!F77,0)</f>
        <v>50480</v>
      </c>
      <c r="F82" s="7">
        <f t="shared" si="3"/>
        <v>0.38</v>
      </c>
      <c r="G82" s="6">
        <f>ROUND(+'Dietary-Cafeteria'!E177*2080,0)</f>
        <v>18720</v>
      </c>
      <c r="H82" s="6">
        <f>ROUND(+'Dietary-Cafeteria'!F177,0)</f>
        <v>53347</v>
      </c>
      <c r="I82" s="7">
        <f t="shared" si="4"/>
        <v>0.35</v>
      </c>
      <c r="J82" s="7"/>
      <c r="K82" s="11">
        <f t="shared" si="5"/>
        <v>-0.0789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ROUND(+'Dietary-Cafeteria'!E78*2080,0)</f>
        <v>46238</v>
      </c>
      <c r="E83" s="6">
        <f>ROUND(+'Dietary-Cafeteria'!F78,0)</f>
        <v>214479</v>
      </c>
      <c r="F83" s="7">
        <f t="shared" si="3"/>
        <v>0.22</v>
      </c>
      <c r="G83" s="6">
        <f>ROUND(+'Dietary-Cafeteria'!E178*2080,0)</f>
        <v>52520</v>
      </c>
      <c r="H83" s="6">
        <f>ROUND(+'Dietary-Cafeteria'!F178,0)</f>
        <v>211861</v>
      </c>
      <c r="I83" s="7">
        <f t="shared" si="4"/>
        <v>0.25</v>
      </c>
      <c r="J83" s="7"/>
      <c r="K83" s="11">
        <f t="shared" si="5"/>
        <v>0.1364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ROUND(+'Dietary-Cafeteria'!E79*2080,0)</f>
        <v>180606</v>
      </c>
      <c r="E84" s="6">
        <f>ROUND(+'Dietary-Cafeteria'!F79,0)</f>
        <v>949140</v>
      </c>
      <c r="F84" s="7">
        <f t="shared" si="3"/>
        <v>0.19</v>
      </c>
      <c r="G84" s="6">
        <f>ROUND(+'Dietary-Cafeteria'!E179*2080,0)</f>
        <v>205504</v>
      </c>
      <c r="H84" s="6">
        <f>ROUND(+'Dietary-Cafeteria'!F179,0)</f>
        <v>1064440</v>
      </c>
      <c r="I84" s="7">
        <f t="shared" si="4"/>
        <v>0.19</v>
      </c>
      <c r="J84" s="7"/>
      <c r="K84" s="11">
        <f t="shared" si="5"/>
        <v>0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ROUND(+'Dietary-Cafeteria'!E80*2080,0)</f>
        <v>874</v>
      </c>
      <c r="E85" s="6">
        <f>ROUND(+'Dietary-Cafeteria'!F80,0)</f>
        <v>809</v>
      </c>
      <c r="F85" s="7">
        <f t="shared" si="3"/>
        <v>1.08</v>
      </c>
      <c r="G85" s="6">
        <f>ROUND(+'Dietary-Cafeteria'!E180*2080,0)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ROUND(+'Dietary-Cafeteria'!E81*2080,0)</f>
        <v>47050</v>
      </c>
      <c r="E86" s="6">
        <f>ROUND(+'Dietary-Cafeteria'!F81,0)</f>
        <v>34890</v>
      </c>
      <c r="F86" s="7">
        <f t="shared" si="3"/>
        <v>1.35</v>
      </c>
      <c r="G86" s="6">
        <f>ROUND(+'Dietary-Cafeteria'!E181*2080,0)</f>
        <v>48027</v>
      </c>
      <c r="H86" s="6">
        <f>ROUND(+'Dietary-Cafeteria'!F181,0)</f>
        <v>48611</v>
      </c>
      <c r="I86" s="7">
        <f t="shared" si="4"/>
        <v>0.99</v>
      </c>
      <c r="J86" s="7"/>
      <c r="K86" s="11">
        <f t="shared" si="5"/>
        <v>-0.2667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ROUND(+'Dietary-Cafeteria'!E82*2080,0)</f>
        <v>49442</v>
      </c>
      <c r="E87" s="6">
        <f>ROUND(+'Dietary-Cafeteria'!F82,0)</f>
        <v>126267</v>
      </c>
      <c r="F87" s="7">
        <f t="shared" si="3"/>
        <v>0.39</v>
      </c>
      <c r="G87" s="6">
        <f>ROUND(+'Dietary-Cafeteria'!E182*2080,0)</f>
        <v>49088</v>
      </c>
      <c r="H87" s="6">
        <f>ROUND(+'Dietary-Cafeteria'!F182,0)</f>
        <v>128709</v>
      </c>
      <c r="I87" s="7">
        <f t="shared" si="4"/>
        <v>0.38</v>
      </c>
      <c r="J87" s="7"/>
      <c r="K87" s="11">
        <f t="shared" si="5"/>
        <v>-0.0256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ROUND(+'Dietary-Cafeteria'!E83*2080,0)</f>
        <v>853</v>
      </c>
      <c r="E88" s="6">
        <f>ROUND(+'Dietary-Cafeteria'!F83,0)</f>
        <v>369</v>
      </c>
      <c r="F88" s="7">
        <f t="shared" si="3"/>
        <v>2.31</v>
      </c>
      <c r="G88" s="6">
        <f>ROUND(+'Dietary-Cafeteria'!E183*2080,0)</f>
        <v>1435</v>
      </c>
      <c r="H88" s="6">
        <f>ROUND(+'Dietary-Cafeteria'!F183,0)</f>
        <v>931</v>
      </c>
      <c r="I88" s="7">
        <f t="shared" si="4"/>
        <v>1.54</v>
      </c>
      <c r="J88" s="7"/>
      <c r="K88" s="11">
        <f t="shared" si="5"/>
        <v>-0.3333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ROUND(+'Dietary-Cafeteria'!E84*2080,0)</f>
        <v>57574</v>
      </c>
      <c r="E89" s="6">
        <f>ROUND(+'Dietary-Cafeteria'!F84,0)</f>
        <v>77312</v>
      </c>
      <c r="F89" s="7">
        <f t="shared" si="3"/>
        <v>0.74</v>
      </c>
      <c r="G89" s="6">
        <f>ROUND(+'Dietary-Cafeteria'!E184*2080,0)</f>
        <v>60466</v>
      </c>
      <c r="H89" s="6">
        <f>ROUND(+'Dietary-Cafeteria'!F184,0)</f>
        <v>87037</v>
      </c>
      <c r="I89" s="7">
        <f t="shared" si="4"/>
        <v>0.69</v>
      </c>
      <c r="J89" s="7"/>
      <c r="K89" s="11">
        <f t="shared" si="5"/>
        <v>-0.0676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ROUND(+'Dietary-Cafeteria'!E85*2080,0)</f>
        <v>3515</v>
      </c>
      <c r="E90" s="6">
        <f>ROUND(+'Dietary-Cafeteria'!F85,0)</f>
        <v>15376</v>
      </c>
      <c r="F90" s="7">
        <f t="shared" si="3"/>
        <v>0.23</v>
      </c>
      <c r="G90" s="6">
        <f>ROUND(+'Dietary-Cafeteria'!E185*2080,0)</f>
        <v>10795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ROUND(+'Dietary-Cafeteria'!E86*2080,0)</f>
        <v>17306</v>
      </c>
      <c r="E91" s="6">
        <f>ROUND(+'Dietary-Cafeteria'!F86,0)</f>
        <v>53891</v>
      </c>
      <c r="F91" s="7">
        <f t="shared" si="3"/>
        <v>0.32</v>
      </c>
      <c r="G91" s="6">
        <f>ROUND(+'Dietary-Cafeteria'!E186*2080,0)</f>
        <v>17160</v>
      </c>
      <c r="H91" s="6">
        <f>ROUND(+'Dietary-Cafeteria'!F186,0)</f>
        <v>60728</v>
      </c>
      <c r="I91" s="7">
        <f t="shared" si="4"/>
        <v>0.28</v>
      </c>
      <c r="J91" s="7"/>
      <c r="K91" s="11">
        <f t="shared" si="5"/>
        <v>-0.125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ROUND(+'Dietary-Cafeteria'!E87*2080,0)</f>
        <v>7280</v>
      </c>
      <c r="E92" s="6">
        <f>ROUND(+'Dietary-Cafeteria'!F87,0)</f>
        <v>6576</v>
      </c>
      <c r="F92" s="7">
        <f t="shared" si="3"/>
        <v>1.11</v>
      </c>
      <c r="G92" s="6">
        <f>ROUND(+'Dietary-Cafeteria'!E187*2080,0)</f>
        <v>8736</v>
      </c>
      <c r="H92" s="6">
        <f>ROUND(+'Dietary-Cafeteria'!F187,0)</f>
        <v>20049</v>
      </c>
      <c r="I92" s="7">
        <f t="shared" si="4"/>
        <v>0.44</v>
      </c>
      <c r="J92" s="7"/>
      <c r="K92" s="11">
        <f t="shared" si="5"/>
        <v>-0.6036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ROUND(+'Dietary-Cafeteria'!E88*2080,0)</f>
        <v>23878</v>
      </c>
      <c r="E93" s="6">
        <f>ROUND(+'Dietary-Cafeteria'!F88,0)</f>
        <v>103985</v>
      </c>
      <c r="F93" s="7">
        <f t="shared" si="3"/>
        <v>0.23</v>
      </c>
      <c r="G93" s="6">
        <f>ROUND(+'Dietary-Cafeteria'!E188*2080,0)</f>
        <v>22714</v>
      </c>
      <c r="H93" s="6">
        <f>ROUND(+'Dietary-Cafeteria'!F188,0)</f>
        <v>108857</v>
      </c>
      <c r="I93" s="7">
        <f t="shared" si="4"/>
        <v>0.21</v>
      </c>
      <c r="J93" s="7"/>
      <c r="K93" s="11">
        <f t="shared" si="5"/>
        <v>-0.087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ROUND(+'Dietary-Cafeteria'!E89*2080,0)</f>
        <v>18346</v>
      </c>
      <c r="E94" s="6">
        <f>ROUND(+'Dietary-Cafeteria'!F89,0)</f>
        <v>142169</v>
      </c>
      <c r="F94" s="7">
        <f t="shared" si="3"/>
        <v>0.13</v>
      </c>
      <c r="G94" s="6">
        <f>ROUND(+'Dietary-Cafeteria'!E189*2080,0)</f>
        <v>20883</v>
      </c>
      <c r="H94" s="6">
        <f>ROUND(+'Dietary-Cafeteria'!F189,0)</f>
        <v>150887</v>
      </c>
      <c r="I94" s="7">
        <f t="shared" si="4"/>
        <v>0.14</v>
      </c>
      <c r="J94" s="7"/>
      <c r="K94" s="11">
        <f t="shared" si="5"/>
        <v>0.0769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ROUND(+'Dietary-Cafeteria'!E90*2080,0)</f>
        <v>13936</v>
      </c>
      <c r="E95" s="6">
        <f>ROUND(+'Dietary-Cafeteria'!F90,0)</f>
        <v>18403</v>
      </c>
      <c r="F95" s="7">
        <f t="shared" si="3"/>
        <v>0.76</v>
      </c>
      <c r="G95" s="6">
        <f>ROUND(+'Dietary-Cafeteria'!E190*2080,0)</f>
        <v>13520</v>
      </c>
      <c r="H95" s="6">
        <f>ROUND(+'Dietary-Cafeteria'!F190,0)</f>
        <v>19228</v>
      </c>
      <c r="I95" s="7">
        <f t="shared" si="4"/>
        <v>0.7</v>
      </c>
      <c r="J95" s="7"/>
      <c r="K95" s="11">
        <f t="shared" si="5"/>
        <v>-0.0789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ROUND(+'Dietary-Cafeteria'!E91*2080,0)</f>
        <v>75525</v>
      </c>
      <c r="E96" s="6">
        <f>ROUND(+'Dietary-Cafeteria'!F91,0)</f>
        <v>270219</v>
      </c>
      <c r="F96" s="7">
        <f t="shared" si="3"/>
        <v>0.28</v>
      </c>
      <c r="G96" s="6">
        <f>ROUND(+'Dietary-Cafeteria'!E191*2080,0)</f>
        <v>79102</v>
      </c>
      <c r="H96" s="6">
        <f>ROUND(+'Dietary-Cafeteria'!F191,0)</f>
        <v>415464</v>
      </c>
      <c r="I96" s="7">
        <f t="shared" si="4"/>
        <v>0.19</v>
      </c>
      <c r="J96" s="7"/>
      <c r="K96" s="11">
        <f t="shared" si="5"/>
        <v>-0.3214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ROUND(+'Dietary-Cafeteria'!E92*2080,0)</f>
        <v>790</v>
      </c>
      <c r="E97" s="6">
        <f>ROUND(+'Dietary-Cafeteria'!F92,0)</f>
        <v>5145</v>
      </c>
      <c r="F97" s="7">
        <f t="shared" si="3"/>
        <v>0.15</v>
      </c>
      <c r="G97" s="6">
        <f>ROUND(+'Dietary-Cafeteria'!E192*2080,0)</f>
        <v>832</v>
      </c>
      <c r="H97" s="6">
        <f>ROUND(+'Dietary-Cafeteria'!F192,0)</f>
        <v>5675</v>
      </c>
      <c r="I97" s="7">
        <f t="shared" si="4"/>
        <v>0.15</v>
      </c>
      <c r="J97" s="7"/>
      <c r="K97" s="11">
        <f t="shared" si="5"/>
        <v>0</v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ROUND(+'Dietary-Cafeteria'!E93*2080,0)</f>
        <v>26582</v>
      </c>
      <c r="E98" s="6">
        <f>ROUND(+'Dietary-Cafeteria'!F93,0)</f>
        <v>17308</v>
      </c>
      <c r="F98" s="7">
        <f t="shared" si="3"/>
        <v>1.54</v>
      </c>
      <c r="G98" s="6">
        <f>ROUND(+'Dietary-Cafeteria'!E193*2080,0)</f>
        <v>24190</v>
      </c>
      <c r="H98" s="6">
        <f>ROUND(+'Dietary-Cafeteria'!F193,0)</f>
        <v>16144</v>
      </c>
      <c r="I98" s="7">
        <f t="shared" si="4"/>
        <v>1.5</v>
      </c>
      <c r="J98" s="7"/>
      <c r="K98" s="11">
        <f t="shared" si="5"/>
        <v>-0.026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ROUND(+'Dietary-Cafeteria'!E94*2080,0)</f>
        <v>16536</v>
      </c>
      <c r="E99" s="6">
        <f>ROUND(+'Dietary-Cafeteria'!F94,0)</f>
        <v>8916</v>
      </c>
      <c r="F99" s="7">
        <f t="shared" si="3"/>
        <v>1.85</v>
      </c>
      <c r="G99" s="6">
        <f>ROUND(+'Dietary-Cafeteria'!E194*2080,0)</f>
        <v>16578</v>
      </c>
      <c r="H99" s="6">
        <f>ROUND(+'Dietary-Cafeteria'!F194,0)</f>
        <v>8574</v>
      </c>
      <c r="I99" s="7">
        <f t="shared" si="4"/>
        <v>1.93</v>
      </c>
      <c r="J99" s="7"/>
      <c r="K99" s="11">
        <f t="shared" si="5"/>
        <v>0.0432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ROUND(+'Dietary-Cafeteria'!E95*2080,0)</f>
        <v>27518</v>
      </c>
      <c r="E100" s="6">
        <f>ROUND(+'Dietary-Cafeteria'!F95,0)</f>
        <v>71238</v>
      </c>
      <c r="F100" s="7">
        <f t="shared" si="3"/>
        <v>0.39</v>
      </c>
      <c r="G100" s="6">
        <f>ROUND(+'Dietary-Cafeteria'!E195*2080,0)</f>
        <v>26978</v>
      </c>
      <c r="H100" s="6">
        <f>ROUND(+'Dietary-Cafeteria'!F195,0)</f>
        <v>67092</v>
      </c>
      <c r="I100" s="7">
        <f t="shared" si="4"/>
        <v>0.4</v>
      </c>
      <c r="J100" s="7"/>
      <c r="K100" s="11">
        <f t="shared" si="5"/>
        <v>0.0256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ROUND(+'Dietary-Cafeteria'!E96*2080,0)</f>
        <v>57699</v>
      </c>
      <c r="E101" s="6">
        <f>ROUND(+'Dietary-Cafeteria'!F96,0)</f>
        <v>330865</v>
      </c>
      <c r="F101" s="7">
        <f t="shared" si="3"/>
        <v>0.17</v>
      </c>
      <c r="G101" s="6">
        <f>ROUND(+'Dietary-Cafeteria'!E196*2080,0)</f>
        <v>55786</v>
      </c>
      <c r="H101" s="6">
        <f>ROUND(+'Dietary-Cafeteria'!F196,0)</f>
        <v>304903</v>
      </c>
      <c r="I101" s="7">
        <f t="shared" si="4"/>
        <v>0.18</v>
      </c>
      <c r="J101" s="7"/>
      <c r="K101" s="11">
        <f t="shared" si="5"/>
        <v>0.0588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ROUND(+'Dietary-Cafeteria'!E97*2080,0)</f>
        <v>53581</v>
      </c>
      <c r="E102" s="6">
        <f>ROUND(+'Dietary-Cafeteria'!F97,0)</f>
        <v>297311</v>
      </c>
      <c r="F102" s="7">
        <f t="shared" si="3"/>
        <v>0.18</v>
      </c>
      <c r="G102" s="6">
        <f>ROUND(+'Dietary-Cafeteria'!E197*2080,0)</f>
        <v>59946</v>
      </c>
      <c r="H102" s="6">
        <f>ROUND(+'Dietary-Cafeteria'!F197,0)</f>
        <v>325986</v>
      </c>
      <c r="I102" s="7">
        <f t="shared" si="4"/>
        <v>0.18</v>
      </c>
      <c r="J102" s="7"/>
      <c r="K102" s="11">
        <f t="shared" si="5"/>
        <v>0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ROUND(+'Dietary-Cafeteria'!E98*2080,0)</f>
        <v>0</v>
      </c>
      <c r="E103" s="6">
        <f>ROUND(+'Dietary-Cafeteria'!F98,0)</f>
        <v>0</v>
      </c>
      <c r="F103" s="7">
        <f t="shared" si="3"/>
      </c>
      <c r="G103" s="6">
        <f>ROUND(+'Dietary-Cafeteria'!E198*2080,0)</f>
        <v>14768</v>
      </c>
      <c r="H103" s="6">
        <f>ROUND(+'Dietary-Cafeteria'!F198,0)</f>
        <v>30362</v>
      </c>
      <c r="I103" s="7">
        <f t="shared" si="4"/>
        <v>0.49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ROUND(+'Dietary-Cafeteria'!E99*2080,0)</f>
        <v>12501</v>
      </c>
      <c r="E104" s="6">
        <f>ROUND(+'Dietary-Cafeteria'!F99,0)</f>
        <v>72795</v>
      </c>
      <c r="F104" s="7">
        <f t="shared" si="3"/>
        <v>0.17</v>
      </c>
      <c r="G104" s="6">
        <f>ROUND(+'Dietary-Cafeteria'!E199*2080,0)</f>
        <v>13166</v>
      </c>
      <c r="H104" s="6">
        <f>ROUND(+'Dietary-Cafeteria'!F199,0)</f>
        <v>72078</v>
      </c>
      <c r="I104" s="7">
        <f t="shared" si="4"/>
        <v>0.18</v>
      </c>
      <c r="J104" s="7"/>
      <c r="K104" s="11">
        <f t="shared" si="5"/>
        <v>0.0588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ROUND(+'Dietary-Cafeteria'!E100*2080,0)</f>
        <v>0</v>
      </c>
      <c r="E105" s="6">
        <f>ROUND(+'Dietary-Cafeteria'!F100,0)</f>
        <v>0</v>
      </c>
      <c r="F105" s="7">
        <f t="shared" si="3"/>
      </c>
      <c r="G105" s="6">
        <f>ROUND(+'Dietary-Cafeteria'!E200*2080,0)</f>
        <v>333</v>
      </c>
      <c r="H105" s="6">
        <f>ROUND(+'Dietary-Cafeteria'!F200,0)</f>
        <v>40831</v>
      </c>
      <c r="I105" s="7">
        <f t="shared" si="4"/>
        <v>0.01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ROUND(+'Dietary-Cafeteria'!E101*2080,0)</f>
        <v>0</v>
      </c>
      <c r="E106" s="6">
        <f>ROUND(+'Dietary-Cafeteria'!F101,0)</f>
        <v>54456</v>
      </c>
      <c r="F106" s="7">
        <f t="shared" si="3"/>
      </c>
      <c r="G106" s="6">
        <f>ROUND(+'Dietary-Cafeteria'!E201*2080,0)</f>
        <v>0</v>
      </c>
      <c r="H106" s="6">
        <f>ROUND(+'Dietary-Cafeteria'!F201,0)</f>
        <v>53823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L292"/>
  <sheetViews>
    <sheetView zoomScale="75" zoomScaleNormal="75" zoomScalePageLayoutView="0" workbookViewId="0" topLeftCell="A1">
      <selection activeCell="A103" sqref="A103:IV103"/>
    </sheetView>
  </sheetViews>
  <sheetFormatPr defaultColWidth="9.00390625" defaultRowHeight="12.75"/>
  <cols>
    <col min="1" max="1" width="6.125" style="13" bestFit="1" customWidth="1"/>
    <col min="2" max="2" width="39.50390625" style="13" bestFit="1" customWidth="1"/>
    <col min="3" max="3" width="8.125" style="13" bestFit="1" customWidth="1"/>
    <col min="4" max="4" width="5.625" style="13" bestFit="1" customWidth="1"/>
    <col min="5" max="5" width="6.75390625" style="13" bestFit="1" customWidth="1"/>
    <col min="6" max="6" width="11.25390625" style="13" bestFit="1" customWidth="1"/>
    <col min="7" max="7" width="11.375" style="13" bestFit="1" customWidth="1"/>
    <col min="8" max="8" width="9.50390625" style="13" bestFit="1" customWidth="1"/>
    <col min="9" max="9" width="8.00390625" style="13" bestFit="1" customWidth="1"/>
    <col min="10" max="10" width="11.25390625" style="13" bestFit="1" customWidth="1"/>
    <col min="11" max="11" width="7.875" style="13" bestFit="1" customWidth="1"/>
    <col min="12" max="12" width="10.25390625" style="13" bestFit="1" customWidth="1"/>
    <col min="13" max="13" width="8.125" style="13" bestFit="1" customWidth="1"/>
    <col min="14" max="14" width="9.50390625" style="13" bestFit="1" customWidth="1"/>
    <col min="15" max="15" width="10.375" style="13" bestFit="1" customWidth="1"/>
    <col min="16" max="17" width="11.375" style="13" bestFit="1" customWidth="1"/>
    <col min="18" max="18" width="6.125" style="13" bestFit="1" customWidth="1"/>
    <col min="19" max="19" width="6.00390625" style="13" bestFit="1" customWidth="1"/>
    <col min="20" max="20" width="5.375" style="13" bestFit="1" customWidth="1"/>
    <col min="21" max="22" width="9.00390625" style="13" customWidth="1"/>
    <col min="23" max="23" width="10.875" style="13" bestFit="1" customWidth="1"/>
    <col min="24" max="25" width="11.00390625" style="13" bestFit="1" customWidth="1"/>
    <col min="26" max="26" width="10.875" style="13" bestFit="1" customWidth="1"/>
    <col min="27" max="27" width="11.00390625" style="13" bestFit="1" customWidth="1"/>
    <col min="28" max="28" width="10.875" style="13" bestFit="1" customWidth="1"/>
    <col min="29" max="29" width="10.00390625" style="13" bestFit="1" customWidth="1"/>
    <col min="30" max="30" width="9.875" style="13" bestFit="1" customWidth="1"/>
    <col min="31" max="31" width="9.25390625" style="13" bestFit="1" customWidth="1"/>
    <col min="32" max="32" width="10.00390625" style="13" bestFit="1" customWidth="1"/>
    <col min="33" max="34" width="11.00390625" style="13" bestFit="1" customWidth="1"/>
    <col min="35" max="35" width="10.875" style="13" bestFit="1" customWidth="1"/>
    <col min="36" max="37" width="9.25390625" style="13" bestFit="1" customWidth="1"/>
    <col min="38" max="38" width="9.125" style="13" bestFit="1" customWidth="1"/>
    <col min="39" max="16384" width="9.00390625" style="13" customWidth="1"/>
  </cols>
  <sheetData>
    <row r="3" ht="13.5">
      <c r="C3" s="13" t="s">
        <v>121</v>
      </c>
    </row>
    <row r="4" spans="1:37" ht="13.5">
      <c r="A4" s="12" t="s">
        <v>30</v>
      </c>
      <c r="B4" s="12" t="s">
        <v>45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3.5">
      <c r="A5">
        <v>1</v>
      </c>
      <c r="B5" t="s">
        <v>144</v>
      </c>
      <c r="C5" s="14">
        <v>8320</v>
      </c>
      <c r="D5" s="14">
        <v>2008</v>
      </c>
      <c r="E5" s="20">
        <v>225</v>
      </c>
      <c r="F5" s="21">
        <v>1836966</v>
      </c>
      <c r="G5" s="21">
        <v>9405392</v>
      </c>
      <c r="H5" s="21">
        <v>2807736</v>
      </c>
      <c r="I5" s="21">
        <v>0</v>
      </c>
      <c r="J5" s="21">
        <v>3903338</v>
      </c>
      <c r="K5" s="21">
        <v>12216</v>
      </c>
      <c r="L5" s="21">
        <v>-139209</v>
      </c>
      <c r="M5" s="21">
        <v>34975</v>
      </c>
      <c r="N5" s="21">
        <v>530799</v>
      </c>
      <c r="O5" s="21">
        <v>-877298</v>
      </c>
      <c r="P5" s="21">
        <v>3823357</v>
      </c>
      <c r="Q5" s="21">
        <v>11854592</v>
      </c>
      <c r="R5" s="21">
        <v>0</v>
      </c>
      <c r="S5" s="21">
        <v>0</v>
      </c>
      <c r="T5" s="21">
        <v>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3.5">
      <c r="A6">
        <v>3</v>
      </c>
      <c r="B6" t="s">
        <v>158</v>
      </c>
      <c r="C6" s="14">
        <v>8320</v>
      </c>
      <c r="D6" s="14">
        <v>2008</v>
      </c>
      <c r="E6" s="20">
        <v>77</v>
      </c>
      <c r="F6" s="21">
        <v>966550</v>
      </c>
      <c r="G6" s="21">
        <v>3030368</v>
      </c>
      <c r="H6" s="21">
        <v>877794</v>
      </c>
      <c r="I6" s="21">
        <v>0</v>
      </c>
      <c r="J6" s="21">
        <v>2076809</v>
      </c>
      <c r="K6" s="21">
        <v>5740</v>
      </c>
      <c r="L6" s="21">
        <v>-60017</v>
      </c>
      <c r="M6" s="21">
        <v>14598</v>
      </c>
      <c r="N6" s="21">
        <v>876037</v>
      </c>
      <c r="O6" s="21">
        <v>-356221</v>
      </c>
      <c r="P6" s="21">
        <v>1899225</v>
      </c>
      <c r="Q6" s="21">
        <v>4565883</v>
      </c>
      <c r="R6" s="21">
        <v>0</v>
      </c>
      <c r="S6" s="21">
        <v>0</v>
      </c>
      <c r="T6" s="21">
        <v>0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3.5">
      <c r="A7">
        <v>8</v>
      </c>
      <c r="B7" t="s">
        <v>87</v>
      </c>
      <c r="C7" s="14">
        <v>8320</v>
      </c>
      <c r="D7" s="14">
        <v>2008</v>
      </c>
      <c r="E7" s="20">
        <v>9.38</v>
      </c>
      <c r="F7" s="21">
        <v>12034</v>
      </c>
      <c r="G7" s="21">
        <v>245767</v>
      </c>
      <c r="H7" s="21">
        <v>64413</v>
      </c>
      <c r="I7" s="21">
        <v>6100</v>
      </c>
      <c r="J7" s="21">
        <v>103801</v>
      </c>
      <c r="K7" s="21">
        <v>0</v>
      </c>
      <c r="L7" s="21">
        <v>490</v>
      </c>
      <c r="M7" s="21">
        <v>1750</v>
      </c>
      <c r="N7" s="21">
        <v>0</v>
      </c>
      <c r="O7" s="21">
        <v>14739</v>
      </c>
      <c r="P7" s="21">
        <v>0</v>
      </c>
      <c r="Q7" s="21">
        <v>437060</v>
      </c>
      <c r="R7" s="21">
        <v>0</v>
      </c>
      <c r="S7" s="21">
        <v>0</v>
      </c>
      <c r="T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3.5">
      <c r="A8">
        <v>10</v>
      </c>
      <c r="B8" t="s">
        <v>115</v>
      </c>
      <c r="C8" s="14">
        <v>8320</v>
      </c>
      <c r="D8" s="14">
        <v>2008</v>
      </c>
      <c r="E8" s="20">
        <v>99.72</v>
      </c>
      <c r="F8" s="21">
        <v>1000919</v>
      </c>
      <c r="G8" s="21">
        <v>4077179</v>
      </c>
      <c r="H8" s="21">
        <v>671443</v>
      </c>
      <c r="I8" s="21">
        <v>0</v>
      </c>
      <c r="J8" s="21">
        <v>2598474</v>
      </c>
      <c r="K8" s="21">
        <v>3748</v>
      </c>
      <c r="L8" s="21">
        <v>75128</v>
      </c>
      <c r="M8" s="21">
        <v>0</v>
      </c>
      <c r="N8" s="21">
        <v>187574</v>
      </c>
      <c r="O8" s="21">
        <v>859678</v>
      </c>
      <c r="P8" s="21">
        <v>3362259</v>
      </c>
      <c r="Q8" s="21">
        <v>5110965</v>
      </c>
      <c r="R8" s="21">
        <v>0</v>
      </c>
      <c r="S8" s="21">
        <v>0</v>
      </c>
      <c r="T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3.5">
      <c r="A9">
        <v>14</v>
      </c>
      <c r="B9" t="s">
        <v>157</v>
      </c>
      <c r="C9" s="14">
        <v>8320</v>
      </c>
      <c r="D9" s="14">
        <v>2008</v>
      </c>
      <c r="E9" s="20">
        <v>100.81</v>
      </c>
      <c r="F9" s="21">
        <v>0</v>
      </c>
      <c r="G9" s="21">
        <v>4486750</v>
      </c>
      <c r="H9" s="21">
        <v>1255591</v>
      </c>
      <c r="I9" s="21">
        <v>0</v>
      </c>
      <c r="J9" s="21">
        <v>2976726</v>
      </c>
      <c r="K9" s="21">
        <v>0</v>
      </c>
      <c r="L9" s="21">
        <v>139155</v>
      </c>
      <c r="M9" s="21">
        <v>50</v>
      </c>
      <c r="N9" s="21">
        <v>0</v>
      </c>
      <c r="O9" s="21">
        <v>68136</v>
      </c>
      <c r="P9" s="21">
        <v>3451170</v>
      </c>
      <c r="Q9" s="21">
        <v>5475238</v>
      </c>
      <c r="R9" s="21">
        <v>0</v>
      </c>
      <c r="S9" s="21">
        <v>0</v>
      </c>
      <c r="T9" s="21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3.5">
      <c r="A10">
        <v>20</v>
      </c>
      <c r="B10" t="s">
        <v>141</v>
      </c>
      <c r="C10" s="14">
        <v>8320</v>
      </c>
      <c r="D10" s="14">
        <v>2008</v>
      </c>
      <c r="E10" s="20">
        <v>6.89</v>
      </c>
      <c r="F10" s="21">
        <v>22024</v>
      </c>
      <c r="G10" s="21">
        <v>323500</v>
      </c>
      <c r="H10" s="21">
        <v>86434</v>
      </c>
      <c r="I10" s="21">
        <v>0</v>
      </c>
      <c r="J10" s="21">
        <v>196692</v>
      </c>
      <c r="K10" s="21">
        <v>0</v>
      </c>
      <c r="L10" s="21">
        <v>23811</v>
      </c>
      <c r="M10" s="21">
        <v>0</v>
      </c>
      <c r="N10" s="21">
        <v>8775</v>
      </c>
      <c r="O10" s="21">
        <v>192134</v>
      </c>
      <c r="P10" s="21">
        <v>0</v>
      </c>
      <c r="Q10" s="21">
        <v>831346</v>
      </c>
      <c r="R10" s="21">
        <v>0</v>
      </c>
      <c r="S10" s="21">
        <v>0</v>
      </c>
      <c r="T10" s="21">
        <v>0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3.5">
      <c r="A11">
        <v>21</v>
      </c>
      <c r="B11" t="s">
        <v>94</v>
      </c>
      <c r="C11" s="14">
        <v>8320</v>
      </c>
      <c r="D11" s="14">
        <v>2008</v>
      </c>
      <c r="E11" s="20">
        <v>13.98</v>
      </c>
      <c r="F11" s="21">
        <v>131512</v>
      </c>
      <c r="G11" s="21">
        <v>396244</v>
      </c>
      <c r="H11" s="21">
        <v>145894</v>
      </c>
      <c r="I11" s="21">
        <v>11050</v>
      </c>
      <c r="J11" s="21">
        <v>302379</v>
      </c>
      <c r="K11" s="21">
        <v>0</v>
      </c>
      <c r="L11" s="21">
        <v>5832</v>
      </c>
      <c r="M11" s="21">
        <v>0</v>
      </c>
      <c r="N11" s="21">
        <v>43686</v>
      </c>
      <c r="O11" s="21">
        <v>2726</v>
      </c>
      <c r="P11" s="21">
        <v>0</v>
      </c>
      <c r="Q11" s="21">
        <v>907811</v>
      </c>
      <c r="R11" s="21">
        <v>0</v>
      </c>
      <c r="S11" s="21">
        <v>0</v>
      </c>
      <c r="T11" s="21">
        <v>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3.5">
      <c r="A12">
        <v>22</v>
      </c>
      <c r="B12" t="s">
        <v>91</v>
      </c>
      <c r="C12" s="14">
        <v>8320</v>
      </c>
      <c r="D12" s="14">
        <v>2008</v>
      </c>
      <c r="E12" s="20">
        <v>19.23</v>
      </c>
      <c r="F12" s="21">
        <v>0</v>
      </c>
      <c r="G12" s="21">
        <v>0</v>
      </c>
      <c r="H12" s="21">
        <v>0</v>
      </c>
      <c r="I12" s="21">
        <v>0</v>
      </c>
      <c r="J12" s="21">
        <v>540444</v>
      </c>
      <c r="K12" s="21">
        <v>0</v>
      </c>
      <c r="L12" s="21">
        <v>0</v>
      </c>
      <c r="M12" s="21">
        <v>2048</v>
      </c>
      <c r="N12" s="21">
        <v>45234</v>
      </c>
      <c r="O12" s="21">
        <v>723</v>
      </c>
      <c r="P12" s="21">
        <v>181383</v>
      </c>
      <c r="Q12" s="21">
        <v>407066</v>
      </c>
      <c r="R12" s="21">
        <v>0</v>
      </c>
      <c r="S12" s="21">
        <v>0</v>
      </c>
      <c r="T12" s="21">
        <v>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3.5">
      <c r="A13">
        <v>23</v>
      </c>
      <c r="B13" t="s">
        <v>143</v>
      </c>
      <c r="C13" s="14">
        <v>8320</v>
      </c>
      <c r="D13" s="14">
        <v>2008</v>
      </c>
      <c r="E13" s="20">
        <v>5.24</v>
      </c>
      <c r="F13" s="21">
        <v>27402</v>
      </c>
      <c r="G13" s="21">
        <v>137855</v>
      </c>
      <c r="H13" s="21">
        <v>30189</v>
      </c>
      <c r="I13" s="21">
        <v>0</v>
      </c>
      <c r="J13" s="21">
        <v>115747</v>
      </c>
      <c r="K13" s="21">
        <v>0</v>
      </c>
      <c r="L13" s="21">
        <v>0</v>
      </c>
      <c r="M13" s="21">
        <v>0</v>
      </c>
      <c r="N13" s="21">
        <v>19753</v>
      </c>
      <c r="O13" s="21">
        <v>2621</v>
      </c>
      <c r="P13" s="21">
        <v>0</v>
      </c>
      <c r="Q13" s="21">
        <v>306165</v>
      </c>
      <c r="R13" s="21">
        <v>0</v>
      </c>
      <c r="S13" s="21">
        <v>0</v>
      </c>
      <c r="T13" s="21">
        <v>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3.5">
      <c r="A14">
        <v>26</v>
      </c>
      <c r="B14" t="s">
        <v>100</v>
      </c>
      <c r="C14" s="14">
        <v>8320</v>
      </c>
      <c r="D14" s="14">
        <v>2008</v>
      </c>
      <c r="E14" s="20">
        <v>38.6</v>
      </c>
      <c r="F14" s="21">
        <v>624977</v>
      </c>
      <c r="G14" s="21">
        <v>1198400</v>
      </c>
      <c r="H14" s="21">
        <v>401576</v>
      </c>
      <c r="I14" s="21">
        <v>0</v>
      </c>
      <c r="J14" s="21">
        <v>902087</v>
      </c>
      <c r="K14" s="21">
        <v>0</v>
      </c>
      <c r="L14" s="21">
        <v>1853</v>
      </c>
      <c r="M14" s="21">
        <v>0</v>
      </c>
      <c r="N14" s="21">
        <v>124086</v>
      </c>
      <c r="O14" s="21">
        <v>4697</v>
      </c>
      <c r="P14" s="21">
        <v>1191264</v>
      </c>
      <c r="Q14" s="21">
        <v>1441435</v>
      </c>
      <c r="R14" s="21">
        <v>0</v>
      </c>
      <c r="S14" s="21">
        <v>0</v>
      </c>
      <c r="T14" s="21"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3.5">
      <c r="A15">
        <v>29</v>
      </c>
      <c r="B15" t="s">
        <v>83</v>
      </c>
      <c r="C15" s="14">
        <v>8320</v>
      </c>
      <c r="D15" s="14">
        <v>2008</v>
      </c>
      <c r="E15" s="20">
        <v>121.92</v>
      </c>
      <c r="F15" s="21">
        <v>1219473</v>
      </c>
      <c r="G15" s="21">
        <v>4593820</v>
      </c>
      <c r="H15" s="21">
        <v>1283809</v>
      </c>
      <c r="I15" s="21">
        <v>125</v>
      </c>
      <c r="J15" s="21">
        <v>4978702</v>
      </c>
      <c r="K15" s="21">
        <v>1432</v>
      </c>
      <c r="L15" s="21">
        <v>16650</v>
      </c>
      <c r="M15" s="21">
        <v>3749</v>
      </c>
      <c r="N15" s="21">
        <v>307653</v>
      </c>
      <c r="O15" s="21">
        <v>-268008</v>
      </c>
      <c r="P15" s="21">
        <v>4061931</v>
      </c>
      <c r="Q15" s="21">
        <v>6856001</v>
      </c>
      <c r="R15" s="21">
        <v>0</v>
      </c>
      <c r="S15" s="21">
        <v>0</v>
      </c>
      <c r="T15" s="21">
        <v>0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3.5">
      <c r="A16">
        <v>32</v>
      </c>
      <c r="B16" t="s">
        <v>105</v>
      </c>
      <c r="C16" s="14">
        <v>8320</v>
      </c>
      <c r="D16" s="14">
        <v>2008</v>
      </c>
      <c r="E16" s="20">
        <v>105</v>
      </c>
      <c r="F16" s="21">
        <v>984494</v>
      </c>
      <c r="G16" s="21">
        <v>3407022</v>
      </c>
      <c r="H16" s="21">
        <v>1254739</v>
      </c>
      <c r="I16" s="21">
        <v>0</v>
      </c>
      <c r="J16" s="21">
        <v>2070748</v>
      </c>
      <c r="K16" s="21">
        <v>1595</v>
      </c>
      <c r="L16" s="21">
        <v>632501</v>
      </c>
      <c r="M16" s="21">
        <v>9985</v>
      </c>
      <c r="N16" s="21">
        <v>189579</v>
      </c>
      <c r="O16" s="21">
        <v>192835</v>
      </c>
      <c r="P16" s="21">
        <v>2118744</v>
      </c>
      <c r="Q16" s="21">
        <v>5640260</v>
      </c>
      <c r="R16" s="21">
        <v>0</v>
      </c>
      <c r="S16" s="21">
        <v>0</v>
      </c>
      <c r="T16" s="21">
        <v>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3.5">
      <c r="A17">
        <v>35</v>
      </c>
      <c r="B17" t="s">
        <v>145</v>
      </c>
      <c r="C17" s="14">
        <v>8320</v>
      </c>
      <c r="D17" s="14">
        <v>2008</v>
      </c>
      <c r="E17" s="20">
        <v>8.26</v>
      </c>
      <c r="F17" s="21">
        <v>15577</v>
      </c>
      <c r="G17" s="21">
        <v>336887</v>
      </c>
      <c r="H17" s="21">
        <v>73608</v>
      </c>
      <c r="I17" s="21">
        <v>0</v>
      </c>
      <c r="J17" s="21">
        <v>131527</v>
      </c>
      <c r="K17" s="21">
        <v>0</v>
      </c>
      <c r="L17" s="21">
        <v>1199</v>
      </c>
      <c r="M17" s="21">
        <v>0</v>
      </c>
      <c r="N17" s="21">
        <v>113897</v>
      </c>
      <c r="O17" s="21">
        <v>508</v>
      </c>
      <c r="P17" s="21">
        <v>99949</v>
      </c>
      <c r="Q17" s="21">
        <v>557677</v>
      </c>
      <c r="R17" s="21">
        <v>0</v>
      </c>
      <c r="S17" s="21">
        <v>0</v>
      </c>
      <c r="T17" s="21"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3.5">
      <c r="A18">
        <v>37</v>
      </c>
      <c r="B18" t="s">
        <v>75</v>
      </c>
      <c r="C18" s="14">
        <v>8320</v>
      </c>
      <c r="D18" s="14">
        <v>2008</v>
      </c>
      <c r="E18" s="20">
        <v>71.11</v>
      </c>
      <c r="F18" s="21">
        <v>108492</v>
      </c>
      <c r="G18" s="21">
        <v>1665320</v>
      </c>
      <c r="H18" s="21">
        <v>393369</v>
      </c>
      <c r="I18" s="21">
        <v>0</v>
      </c>
      <c r="J18" s="21">
        <v>1123782</v>
      </c>
      <c r="K18" s="21">
        <v>-195</v>
      </c>
      <c r="L18" s="21">
        <v>82421</v>
      </c>
      <c r="M18" s="21">
        <v>321</v>
      </c>
      <c r="N18" s="21">
        <v>55855</v>
      </c>
      <c r="O18" s="21">
        <v>1758</v>
      </c>
      <c r="P18" s="21">
        <v>121280</v>
      </c>
      <c r="Q18" s="21">
        <v>3201351</v>
      </c>
      <c r="R18" s="21">
        <v>0</v>
      </c>
      <c r="S18" s="21">
        <v>0</v>
      </c>
      <c r="T18" s="21"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3.5">
      <c r="A19">
        <v>38</v>
      </c>
      <c r="B19" t="s">
        <v>135</v>
      </c>
      <c r="C19" s="14">
        <v>8320</v>
      </c>
      <c r="D19" s="14">
        <v>2008</v>
      </c>
      <c r="E19" s="20">
        <v>38.76</v>
      </c>
      <c r="F19" s="21">
        <v>48639</v>
      </c>
      <c r="G19" s="21">
        <v>1190470</v>
      </c>
      <c r="H19" s="21">
        <v>339282</v>
      </c>
      <c r="I19" s="21">
        <v>320</v>
      </c>
      <c r="J19" s="21">
        <v>457622</v>
      </c>
      <c r="K19" s="21">
        <v>0</v>
      </c>
      <c r="L19" s="21">
        <v>1057</v>
      </c>
      <c r="M19" s="21">
        <v>496</v>
      </c>
      <c r="N19" s="21">
        <v>137152</v>
      </c>
      <c r="O19" s="21">
        <v>22909</v>
      </c>
      <c r="P19" s="21">
        <v>730958</v>
      </c>
      <c r="Q19" s="21">
        <v>1418350</v>
      </c>
      <c r="R19" s="21">
        <v>0</v>
      </c>
      <c r="S19" s="21">
        <v>0</v>
      </c>
      <c r="T19" s="21">
        <v>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3.5">
      <c r="A20">
        <v>39</v>
      </c>
      <c r="B20" t="s">
        <v>85</v>
      </c>
      <c r="C20" s="14">
        <v>8320</v>
      </c>
      <c r="D20" s="14">
        <v>2008</v>
      </c>
      <c r="E20" s="20">
        <v>29.9</v>
      </c>
      <c r="F20" s="21">
        <v>339019</v>
      </c>
      <c r="G20" s="21">
        <v>816433</v>
      </c>
      <c r="H20" s="21">
        <v>196811</v>
      </c>
      <c r="I20" s="21">
        <v>0</v>
      </c>
      <c r="J20" s="21">
        <v>659379</v>
      </c>
      <c r="K20" s="21">
        <v>0</v>
      </c>
      <c r="L20" s="21">
        <v>10072</v>
      </c>
      <c r="M20" s="21">
        <v>1779</v>
      </c>
      <c r="N20" s="21">
        <v>73268</v>
      </c>
      <c r="O20" s="21">
        <v>774</v>
      </c>
      <c r="P20" s="21">
        <v>0</v>
      </c>
      <c r="Q20" s="21">
        <v>1758516</v>
      </c>
      <c r="R20" s="21">
        <v>0</v>
      </c>
      <c r="S20" s="21">
        <v>0</v>
      </c>
      <c r="T20" s="21"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3.5">
      <c r="A21">
        <v>43</v>
      </c>
      <c r="B21" t="s">
        <v>116</v>
      </c>
      <c r="C21" s="14">
        <v>8320</v>
      </c>
      <c r="D21" s="14">
        <v>2008</v>
      </c>
      <c r="E21" s="20">
        <v>14.05</v>
      </c>
      <c r="F21" s="21">
        <v>80851</v>
      </c>
      <c r="G21" s="21">
        <v>506870</v>
      </c>
      <c r="H21" s="21">
        <v>127501</v>
      </c>
      <c r="I21" s="21">
        <v>0</v>
      </c>
      <c r="J21" s="21">
        <v>279455</v>
      </c>
      <c r="K21" s="21">
        <v>0</v>
      </c>
      <c r="L21" s="21">
        <v>5907</v>
      </c>
      <c r="M21" s="21">
        <v>0</v>
      </c>
      <c r="N21" s="21">
        <v>93561</v>
      </c>
      <c r="O21" s="21">
        <v>-101808</v>
      </c>
      <c r="P21" s="21">
        <v>336965</v>
      </c>
      <c r="Q21" s="21">
        <v>574521</v>
      </c>
      <c r="R21" s="21">
        <v>0</v>
      </c>
      <c r="S21" s="21">
        <v>0</v>
      </c>
      <c r="T21" s="21">
        <v>0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3.5">
      <c r="A22">
        <v>45</v>
      </c>
      <c r="B22" t="s">
        <v>72</v>
      </c>
      <c r="C22" s="14">
        <v>8320</v>
      </c>
      <c r="D22" s="14">
        <v>2008</v>
      </c>
      <c r="E22" s="20">
        <v>15.34</v>
      </c>
      <c r="F22" s="21">
        <v>75962</v>
      </c>
      <c r="G22" s="21">
        <v>437597</v>
      </c>
      <c r="H22" s="21">
        <v>100738</v>
      </c>
      <c r="I22" s="21">
        <v>5020</v>
      </c>
      <c r="J22" s="21">
        <v>340102</v>
      </c>
      <c r="K22" s="21">
        <v>0</v>
      </c>
      <c r="L22" s="21">
        <v>0</v>
      </c>
      <c r="M22" s="21">
        <v>0</v>
      </c>
      <c r="N22" s="21">
        <v>26468</v>
      </c>
      <c r="O22" s="21">
        <v>470</v>
      </c>
      <c r="P22" s="21">
        <v>58828</v>
      </c>
      <c r="Q22" s="21">
        <v>851567</v>
      </c>
      <c r="R22" s="21">
        <v>0</v>
      </c>
      <c r="S22" s="21">
        <v>0</v>
      </c>
      <c r="T22" s="21">
        <v>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3.5">
      <c r="A23">
        <v>46</v>
      </c>
      <c r="B23" t="s">
        <v>101</v>
      </c>
      <c r="C23" s="14">
        <v>8320</v>
      </c>
      <c r="D23" s="14">
        <v>2008</v>
      </c>
      <c r="E23" s="20">
        <v>8.03</v>
      </c>
      <c r="F23" s="21">
        <v>46771</v>
      </c>
      <c r="G23" s="21">
        <v>250700</v>
      </c>
      <c r="H23" s="21">
        <v>49131</v>
      </c>
      <c r="I23" s="21">
        <v>0</v>
      </c>
      <c r="J23" s="21">
        <v>196383</v>
      </c>
      <c r="K23" s="21">
        <v>0</v>
      </c>
      <c r="L23" s="21">
        <v>0</v>
      </c>
      <c r="M23" s="21">
        <v>0</v>
      </c>
      <c r="N23" s="21">
        <v>22467</v>
      </c>
      <c r="O23" s="21">
        <v>7842</v>
      </c>
      <c r="P23" s="21">
        <v>0</v>
      </c>
      <c r="Q23" s="21">
        <v>526523</v>
      </c>
      <c r="R23" s="21">
        <v>0</v>
      </c>
      <c r="S23" s="21">
        <v>0</v>
      </c>
      <c r="T23" s="21">
        <v>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3.5">
      <c r="A24">
        <v>50</v>
      </c>
      <c r="B24" t="s">
        <v>153</v>
      </c>
      <c r="C24" s="14">
        <v>8320</v>
      </c>
      <c r="D24" s="14">
        <v>2008</v>
      </c>
      <c r="E24" s="20">
        <v>28.53</v>
      </c>
      <c r="F24" s="21">
        <v>63633</v>
      </c>
      <c r="G24" s="21">
        <v>903401</v>
      </c>
      <c r="H24" s="21">
        <v>218182</v>
      </c>
      <c r="I24" s="21">
        <v>0</v>
      </c>
      <c r="J24" s="21">
        <v>604273</v>
      </c>
      <c r="K24" s="21">
        <v>0</v>
      </c>
      <c r="L24" s="21">
        <v>2326</v>
      </c>
      <c r="M24" s="21">
        <v>0</v>
      </c>
      <c r="N24" s="21">
        <v>159354</v>
      </c>
      <c r="O24" s="21">
        <v>1241</v>
      </c>
      <c r="P24" s="21">
        <v>0</v>
      </c>
      <c r="Q24" s="21">
        <v>1888777</v>
      </c>
      <c r="R24" s="21">
        <v>0</v>
      </c>
      <c r="S24" s="21">
        <v>0</v>
      </c>
      <c r="T24" s="21"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3.5">
      <c r="A25">
        <v>54</v>
      </c>
      <c r="B25" t="s">
        <v>79</v>
      </c>
      <c r="C25" s="14">
        <v>8320</v>
      </c>
      <c r="D25" s="14">
        <v>2008</v>
      </c>
      <c r="E25" s="20">
        <v>11.63</v>
      </c>
      <c r="F25" s="21">
        <v>29101</v>
      </c>
      <c r="G25" s="21">
        <v>325953</v>
      </c>
      <c r="H25" s="21">
        <v>92171</v>
      </c>
      <c r="I25" s="21">
        <v>17084</v>
      </c>
      <c r="J25" s="21">
        <v>234941</v>
      </c>
      <c r="K25" s="21">
        <v>0</v>
      </c>
      <c r="L25" s="21">
        <v>180</v>
      </c>
      <c r="M25" s="21">
        <v>0</v>
      </c>
      <c r="N25" s="21">
        <v>24874</v>
      </c>
      <c r="O25" s="21">
        <v>1819</v>
      </c>
      <c r="P25" s="21">
        <v>0</v>
      </c>
      <c r="Q25" s="21">
        <v>697022</v>
      </c>
      <c r="R25" s="21">
        <v>0</v>
      </c>
      <c r="S25" s="21">
        <v>0</v>
      </c>
      <c r="T25" s="21"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3.5">
      <c r="A26">
        <v>56</v>
      </c>
      <c r="B26" t="s">
        <v>119</v>
      </c>
      <c r="C26" s="14">
        <v>8320</v>
      </c>
      <c r="D26" s="14">
        <v>2008</v>
      </c>
      <c r="E26" s="20">
        <v>6.64</v>
      </c>
      <c r="F26" s="21">
        <v>5301</v>
      </c>
      <c r="G26" s="21">
        <v>243285</v>
      </c>
      <c r="H26" s="21">
        <v>64193</v>
      </c>
      <c r="I26" s="21">
        <v>11495</v>
      </c>
      <c r="J26" s="21">
        <v>128764</v>
      </c>
      <c r="K26" s="21">
        <v>0</v>
      </c>
      <c r="L26" s="21">
        <v>2456</v>
      </c>
      <c r="M26" s="21">
        <v>0</v>
      </c>
      <c r="N26" s="21">
        <v>18089</v>
      </c>
      <c r="O26" s="21">
        <v>2694</v>
      </c>
      <c r="P26" s="21">
        <v>29489</v>
      </c>
      <c r="Q26" s="21">
        <v>441487</v>
      </c>
      <c r="R26" s="21">
        <v>0</v>
      </c>
      <c r="S26" s="21">
        <v>0</v>
      </c>
      <c r="T26" s="21">
        <v>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3.5">
      <c r="A27">
        <v>58</v>
      </c>
      <c r="B27" t="s">
        <v>120</v>
      </c>
      <c r="C27" s="14">
        <v>8320</v>
      </c>
      <c r="D27" s="14">
        <v>2008</v>
      </c>
      <c r="E27" s="20">
        <v>58.91</v>
      </c>
      <c r="F27" s="21">
        <v>518802</v>
      </c>
      <c r="G27" s="21">
        <v>1852639</v>
      </c>
      <c r="H27" s="21">
        <v>492259</v>
      </c>
      <c r="I27" s="21">
        <v>0</v>
      </c>
      <c r="J27" s="21">
        <v>1375316</v>
      </c>
      <c r="K27" s="21">
        <v>1647</v>
      </c>
      <c r="L27" s="21">
        <v>20658</v>
      </c>
      <c r="M27" s="21">
        <v>3131</v>
      </c>
      <c r="N27" s="21">
        <v>246061</v>
      </c>
      <c r="O27" s="21">
        <v>16501</v>
      </c>
      <c r="P27" s="21">
        <v>1802676</v>
      </c>
      <c r="Q27" s="21">
        <v>2205536</v>
      </c>
      <c r="R27" s="21">
        <v>0</v>
      </c>
      <c r="S27" s="21">
        <v>0</v>
      </c>
      <c r="T27" s="21">
        <v>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3.5">
      <c r="A28">
        <v>63</v>
      </c>
      <c r="B28" t="s">
        <v>82</v>
      </c>
      <c r="C28" s="14">
        <v>8320</v>
      </c>
      <c r="D28" s="14">
        <v>2008</v>
      </c>
      <c r="E28" s="20">
        <v>19.05</v>
      </c>
      <c r="F28" s="21">
        <v>61190</v>
      </c>
      <c r="G28" s="21">
        <v>897836</v>
      </c>
      <c r="H28" s="21">
        <v>344082</v>
      </c>
      <c r="I28" s="21">
        <v>2900</v>
      </c>
      <c r="J28" s="21">
        <v>330708</v>
      </c>
      <c r="K28" s="21">
        <v>0</v>
      </c>
      <c r="L28" s="21">
        <v>1781</v>
      </c>
      <c r="M28" s="21">
        <v>787</v>
      </c>
      <c r="N28" s="21">
        <v>34028</v>
      </c>
      <c r="O28" s="21">
        <v>1604</v>
      </c>
      <c r="P28" s="21">
        <v>207380</v>
      </c>
      <c r="Q28" s="21">
        <v>1406346</v>
      </c>
      <c r="R28" s="21">
        <v>0</v>
      </c>
      <c r="S28" s="21">
        <v>0</v>
      </c>
      <c r="T28" s="21">
        <v>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3.5">
      <c r="A29">
        <v>78</v>
      </c>
      <c r="B29" t="s">
        <v>106</v>
      </c>
      <c r="C29" s="14">
        <v>8320</v>
      </c>
      <c r="D29" s="14">
        <v>2008</v>
      </c>
      <c r="E29" s="20">
        <v>21.45</v>
      </c>
      <c r="F29" s="21">
        <v>236254</v>
      </c>
      <c r="G29" s="21">
        <v>697245</v>
      </c>
      <c r="H29" s="21">
        <v>173645</v>
      </c>
      <c r="I29" s="21">
        <v>-101</v>
      </c>
      <c r="J29" s="21">
        <v>449146</v>
      </c>
      <c r="K29" s="21">
        <v>0</v>
      </c>
      <c r="L29" s="21">
        <v>70</v>
      </c>
      <c r="M29" s="21">
        <v>0</v>
      </c>
      <c r="N29" s="21">
        <v>162596</v>
      </c>
      <c r="O29" s="21">
        <v>0</v>
      </c>
      <c r="P29" s="21">
        <v>336619</v>
      </c>
      <c r="Q29" s="21">
        <v>1145982</v>
      </c>
      <c r="R29" s="21">
        <v>0</v>
      </c>
      <c r="S29" s="21">
        <v>0</v>
      </c>
      <c r="T29" s="21">
        <v>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3.5">
      <c r="A30">
        <v>79</v>
      </c>
      <c r="B30" t="s">
        <v>96</v>
      </c>
      <c r="C30" s="14">
        <v>8320</v>
      </c>
      <c r="D30" s="14">
        <v>2008</v>
      </c>
      <c r="E30" s="20">
        <v>7.58</v>
      </c>
      <c r="F30" s="21">
        <v>5868</v>
      </c>
      <c r="G30" s="21">
        <v>283992</v>
      </c>
      <c r="H30" s="21">
        <v>115835</v>
      </c>
      <c r="I30" s="21">
        <v>0</v>
      </c>
      <c r="J30" s="21">
        <v>113140</v>
      </c>
      <c r="K30" s="21">
        <v>1557</v>
      </c>
      <c r="L30" s="21">
        <v>1653</v>
      </c>
      <c r="M30" s="21">
        <v>65</v>
      </c>
      <c r="N30" s="21">
        <v>25018</v>
      </c>
      <c r="O30" s="21">
        <v>229</v>
      </c>
      <c r="P30" s="21">
        <v>56573</v>
      </c>
      <c r="Q30" s="21">
        <v>484916</v>
      </c>
      <c r="R30" s="21">
        <v>0</v>
      </c>
      <c r="S30" s="21">
        <v>0</v>
      </c>
      <c r="T30" s="21">
        <v>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3.5">
      <c r="A31">
        <v>80</v>
      </c>
      <c r="B31" t="s">
        <v>97</v>
      </c>
      <c r="C31" s="14">
        <v>8320</v>
      </c>
      <c r="D31" s="14">
        <v>2008</v>
      </c>
      <c r="E31" s="20">
        <v>6.37</v>
      </c>
      <c r="F31" s="21">
        <v>25898</v>
      </c>
      <c r="G31" s="21">
        <v>164003</v>
      </c>
      <c r="H31" s="21">
        <v>39570</v>
      </c>
      <c r="I31" s="21">
        <v>0</v>
      </c>
      <c r="J31" s="21">
        <v>101003</v>
      </c>
      <c r="K31" s="21">
        <v>0</v>
      </c>
      <c r="L31" s="21">
        <v>1402</v>
      </c>
      <c r="M31" s="21">
        <v>0</v>
      </c>
      <c r="N31" s="21">
        <v>42965</v>
      </c>
      <c r="O31" s="21">
        <v>595</v>
      </c>
      <c r="P31" s="21">
        <v>11661</v>
      </c>
      <c r="Q31" s="21">
        <v>337877</v>
      </c>
      <c r="R31" s="21">
        <v>0</v>
      </c>
      <c r="S31" s="21">
        <v>0</v>
      </c>
      <c r="T31" s="21">
        <v>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3.5">
      <c r="A32">
        <v>81</v>
      </c>
      <c r="B32" t="s">
        <v>81</v>
      </c>
      <c r="C32" s="14">
        <v>8320</v>
      </c>
      <c r="D32" s="14">
        <v>2008</v>
      </c>
      <c r="E32" s="20">
        <v>49.3</v>
      </c>
      <c r="F32" s="21">
        <v>547656</v>
      </c>
      <c r="G32" s="21">
        <v>1836341</v>
      </c>
      <c r="H32" s="21">
        <v>538330</v>
      </c>
      <c r="I32" s="21">
        <v>58567</v>
      </c>
      <c r="J32" s="21">
        <v>1408103</v>
      </c>
      <c r="K32" s="21">
        <v>0</v>
      </c>
      <c r="L32" s="21">
        <v>111804</v>
      </c>
      <c r="M32" s="21">
        <v>0</v>
      </c>
      <c r="N32" s="21">
        <v>338634</v>
      </c>
      <c r="O32" s="21">
        <v>-206847</v>
      </c>
      <c r="P32" s="21">
        <v>929003</v>
      </c>
      <c r="Q32" s="21">
        <v>3155929</v>
      </c>
      <c r="R32" s="21">
        <v>0</v>
      </c>
      <c r="S32" s="21">
        <v>0</v>
      </c>
      <c r="T32" s="21">
        <v>0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3.5">
      <c r="A33">
        <v>82</v>
      </c>
      <c r="B33" t="s">
        <v>80</v>
      </c>
      <c r="C33" s="14">
        <v>8320</v>
      </c>
      <c r="D33" s="14">
        <v>2008</v>
      </c>
      <c r="E33" s="20">
        <v>7.44</v>
      </c>
      <c r="F33" s="21">
        <v>47125</v>
      </c>
      <c r="G33" s="21">
        <v>180837</v>
      </c>
      <c r="H33" s="21">
        <v>47990</v>
      </c>
      <c r="I33" s="21">
        <v>22853</v>
      </c>
      <c r="J33" s="21">
        <v>148848</v>
      </c>
      <c r="K33" s="21">
        <v>0</v>
      </c>
      <c r="L33" s="21">
        <v>0</v>
      </c>
      <c r="M33" s="21">
        <v>0</v>
      </c>
      <c r="N33" s="21">
        <v>7680</v>
      </c>
      <c r="O33" s="21">
        <v>1310</v>
      </c>
      <c r="P33" s="21">
        <v>24859</v>
      </c>
      <c r="Q33" s="21">
        <v>384659</v>
      </c>
      <c r="R33" s="21">
        <v>0</v>
      </c>
      <c r="S33" s="21">
        <v>0</v>
      </c>
      <c r="T33" s="21">
        <v>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3.5">
      <c r="A34">
        <v>84</v>
      </c>
      <c r="B34" t="s">
        <v>150</v>
      </c>
      <c r="C34" s="14">
        <v>8320</v>
      </c>
      <c r="D34" s="14">
        <v>2008</v>
      </c>
      <c r="E34" s="20">
        <v>116.34</v>
      </c>
      <c r="F34" s="21">
        <v>1555827</v>
      </c>
      <c r="G34" s="21">
        <v>3692232</v>
      </c>
      <c r="H34" s="21">
        <v>1307358</v>
      </c>
      <c r="I34" s="21">
        <v>0</v>
      </c>
      <c r="J34" s="21">
        <v>2757734</v>
      </c>
      <c r="K34" s="21">
        <v>45</v>
      </c>
      <c r="L34" s="21">
        <v>431687</v>
      </c>
      <c r="M34" s="21">
        <v>1954</v>
      </c>
      <c r="N34" s="21">
        <v>383692</v>
      </c>
      <c r="O34" s="21">
        <v>16708</v>
      </c>
      <c r="P34" s="21">
        <v>3304033</v>
      </c>
      <c r="Q34" s="21">
        <v>5287377</v>
      </c>
      <c r="R34" s="21">
        <v>0</v>
      </c>
      <c r="S34" s="21">
        <v>0</v>
      </c>
      <c r="T34" s="21">
        <v>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3.5">
      <c r="A35">
        <v>85</v>
      </c>
      <c r="B35" t="s">
        <v>130</v>
      </c>
      <c r="C35" s="14">
        <v>8320</v>
      </c>
      <c r="D35" s="14">
        <v>2008</v>
      </c>
      <c r="E35" s="20">
        <v>8.49</v>
      </c>
      <c r="F35" s="21">
        <v>21780</v>
      </c>
      <c r="G35" s="21">
        <v>325180</v>
      </c>
      <c r="H35" s="21">
        <v>76624</v>
      </c>
      <c r="I35" s="21">
        <v>0</v>
      </c>
      <c r="J35" s="21">
        <v>136394</v>
      </c>
      <c r="K35" s="21">
        <v>0</v>
      </c>
      <c r="L35" s="21">
        <v>6348</v>
      </c>
      <c r="M35" s="21">
        <v>20</v>
      </c>
      <c r="N35" s="21">
        <v>64109</v>
      </c>
      <c r="O35" s="21">
        <v>680</v>
      </c>
      <c r="P35" s="21">
        <v>189287</v>
      </c>
      <c r="Q35" s="21">
        <v>420068</v>
      </c>
      <c r="R35" s="21">
        <v>0</v>
      </c>
      <c r="S35" s="21">
        <v>0</v>
      </c>
      <c r="T35" s="21">
        <v>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3.5">
      <c r="A36">
        <v>96</v>
      </c>
      <c r="B36" t="s">
        <v>107</v>
      </c>
      <c r="C36" s="14">
        <v>8320</v>
      </c>
      <c r="D36" s="14">
        <v>2008</v>
      </c>
      <c r="E36" s="20">
        <v>4.58</v>
      </c>
      <c r="F36" s="21">
        <v>6263</v>
      </c>
      <c r="G36" s="21">
        <v>148481</v>
      </c>
      <c r="H36" s="21">
        <v>34408</v>
      </c>
      <c r="I36" s="21">
        <v>4507</v>
      </c>
      <c r="J36" s="21">
        <v>76014</v>
      </c>
      <c r="K36" s="21">
        <v>0</v>
      </c>
      <c r="L36" s="21">
        <v>-1731</v>
      </c>
      <c r="M36" s="21">
        <v>0</v>
      </c>
      <c r="N36" s="21">
        <v>12184</v>
      </c>
      <c r="O36" s="21">
        <v>0</v>
      </c>
      <c r="P36" s="21">
        <v>0</v>
      </c>
      <c r="Q36" s="21">
        <v>273863</v>
      </c>
      <c r="R36" s="21">
        <v>0</v>
      </c>
      <c r="S36" s="21">
        <v>0</v>
      </c>
      <c r="T36" s="21"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3.5">
      <c r="A37">
        <v>102</v>
      </c>
      <c r="B37" t="s">
        <v>160</v>
      </c>
      <c r="C37" s="14">
        <v>8320</v>
      </c>
      <c r="D37" s="14">
        <v>2008</v>
      </c>
      <c r="E37" s="20">
        <v>31.72</v>
      </c>
      <c r="F37" s="21">
        <v>79084</v>
      </c>
      <c r="G37" s="21">
        <v>959161</v>
      </c>
      <c r="H37" s="21">
        <v>243177</v>
      </c>
      <c r="I37" s="21">
        <v>0</v>
      </c>
      <c r="J37" s="21">
        <v>1007874</v>
      </c>
      <c r="K37" s="21">
        <v>0</v>
      </c>
      <c r="L37" s="21">
        <v>62390</v>
      </c>
      <c r="M37" s="21">
        <v>5054</v>
      </c>
      <c r="N37" s="21">
        <v>203932</v>
      </c>
      <c r="O37" s="21">
        <v>-619101</v>
      </c>
      <c r="P37" s="21">
        <v>0</v>
      </c>
      <c r="Q37" s="21">
        <v>1862487</v>
      </c>
      <c r="R37" s="21">
        <v>0</v>
      </c>
      <c r="S37" s="21">
        <v>0</v>
      </c>
      <c r="T37" s="21">
        <v>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3.5">
      <c r="A38">
        <v>104</v>
      </c>
      <c r="B38" t="s">
        <v>112</v>
      </c>
      <c r="C38" s="14">
        <v>8320</v>
      </c>
      <c r="D38" s="14">
        <v>2008</v>
      </c>
      <c r="E38" s="20">
        <v>16.75</v>
      </c>
      <c r="F38" s="21">
        <v>52001</v>
      </c>
      <c r="G38" s="21">
        <v>593370</v>
      </c>
      <c r="H38" s="21">
        <v>213056</v>
      </c>
      <c r="I38" s="21">
        <v>234366</v>
      </c>
      <c r="J38" s="21">
        <v>508872</v>
      </c>
      <c r="K38" s="21">
        <v>0</v>
      </c>
      <c r="L38" s="21">
        <v>10003</v>
      </c>
      <c r="M38" s="21">
        <v>187</v>
      </c>
      <c r="N38" s="21">
        <v>49893</v>
      </c>
      <c r="O38" s="21">
        <v>379</v>
      </c>
      <c r="P38" s="21">
        <v>52550</v>
      </c>
      <c r="Q38" s="21">
        <v>1557576</v>
      </c>
      <c r="R38" s="21">
        <v>0</v>
      </c>
      <c r="S38" s="21">
        <v>0</v>
      </c>
      <c r="T38" s="21">
        <v>0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3.5">
      <c r="A39">
        <v>106</v>
      </c>
      <c r="B39" t="s">
        <v>70</v>
      </c>
      <c r="C39" s="14">
        <v>8320</v>
      </c>
      <c r="D39" s="14">
        <v>2008</v>
      </c>
      <c r="E39" s="20">
        <v>11.83</v>
      </c>
      <c r="F39" s="21">
        <v>145004</v>
      </c>
      <c r="G39" s="21">
        <v>369674</v>
      </c>
      <c r="H39" s="21">
        <v>83421</v>
      </c>
      <c r="I39" s="21">
        <v>0</v>
      </c>
      <c r="J39" s="21">
        <v>256532</v>
      </c>
      <c r="K39" s="21">
        <v>0</v>
      </c>
      <c r="L39" s="21">
        <v>115988</v>
      </c>
      <c r="M39" s="21">
        <v>3654</v>
      </c>
      <c r="N39" s="21">
        <v>35190</v>
      </c>
      <c r="O39" s="21">
        <v>971</v>
      </c>
      <c r="P39" s="21">
        <v>0</v>
      </c>
      <c r="Q39" s="21">
        <v>865430</v>
      </c>
      <c r="R39" s="21">
        <v>0</v>
      </c>
      <c r="S39" s="21">
        <v>0</v>
      </c>
      <c r="T39" s="21">
        <v>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3.5">
      <c r="A40">
        <v>107</v>
      </c>
      <c r="B40" t="s">
        <v>95</v>
      </c>
      <c r="C40" s="14">
        <v>8320</v>
      </c>
      <c r="D40" s="14">
        <v>2008</v>
      </c>
      <c r="E40">
        <v>11.1</v>
      </c>
      <c r="F40">
        <v>93159</v>
      </c>
      <c r="G40">
        <v>161100</v>
      </c>
      <c r="H40">
        <v>35438</v>
      </c>
      <c r="I40">
        <v>24958</v>
      </c>
      <c r="J40">
        <v>249980</v>
      </c>
      <c r="K40">
        <v>0</v>
      </c>
      <c r="L40">
        <v>101712</v>
      </c>
      <c r="M40">
        <v>3927</v>
      </c>
      <c r="N40">
        <v>18617</v>
      </c>
      <c r="O40">
        <v>957</v>
      </c>
      <c r="P40">
        <v>334546</v>
      </c>
      <c r="Q40">
        <v>262143</v>
      </c>
      <c r="R40">
        <v>0</v>
      </c>
      <c r="S40">
        <v>0</v>
      </c>
      <c r="T40">
        <v>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3.5">
      <c r="A41">
        <v>108</v>
      </c>
      <c r="B41" t="s">
        <v>111</v>
      </c>
      <c r="C41" s="14">
        <v>8320</v>
      </c>
      <c r="D41" s="14">
        <v>2008</v>
      </c>
      <c r="E41">
        <v>14.72</v>
      </c>
      <c r="F41">
        <v>27055</v>
      </c>
      <c r="G41">
        <v>461483</v>
      </c>
      <c r="H41">
        <v>0</v>
      </c>
      <c r="I41">
        <v>0</v>
      </c>
      <c r="J41">
        <v>331899</v>
      </c>
      <c r="K41">
        <v>0</v>
      </c>
      <c r="L41">
        <v>5797</v>
      </c>
      <c r="M41">
        <v>0</v>
      </c>
      <c r="N41">
        <v>0</v>
      </c>
      <c r="O41">
        <v>11602</v>
      </c>
      <c r="P41">
        <v>0</v>
      </c>
      <c r="Q41">
        <v>810781</v>
      </c>
      <c r="R41">
        <v>0</v>
      </c>
      <c r="S41">
        <v>0</v>
      </c>
      <c r="T41">
        <v>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3.5">
      <c r="A42">
        <v>111</v>
      </c>
      <c r="B42" t="s">
        <v>76</v>
      </c>
      <c r="C42" s="14">
        <v>8320</v>
      </c>
      <c r="D42" s="14">
        <v>2008</v>
      </c>
      <c r="E42">
        <v>0.42</v>
      </c>
      <c r="F42">
        <v>1364</v>
      </c>
      <c r="G42">
        <v>13927</v>
      </c>
      <c r="H42">
        <v>2362</v>
      </c>
      <c r="I42">
        <v>0</v>
      </c>
      <c r="J42">
        <v>19635</v>
      </c>
      <c r="K42">
        <v>0</v>
      </c>
      <c r="L42">
        <v>0</v>
      </c>
      <c r="M42">
        <v>0</v>
      </c>
      <c r="N42">
        <v>5242</v>
      </c>
      <c r="O42">
        <v>1204</v>
      </c>
      <c r="P42">
        <v>0</v>
      </c>
      <c r="Q42">
        <v>42370</v>
      </c>
      <c r="R42">
        <v>0</v>
      </c>
      <c r="S42">
        <v>0</v>
      </c>
      <c r="T42">
        <v>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3.5">
      <c r="A43">
        <v>125</v>
      </c>
      <c r="B43" t="s">
        <v>98</v>
      </c>
      <c r="C43" s="14">
        <v>8320</v>
      </c>
      <c r="D43" s="14">
        <v>2008</v>
      </c>
      <c r="E43">
        <v>6.15</v>
      </c>
      <c r="F43">
        <v>32305</v>
      </c>
      <c r="G43">
        <v>188025</v>
      </c>
      <c r="H43">
        <v>44389</v>
      </c>
      <c r="I43">
        <v>560</v>
      </c>
      <c r="J43">
        <v>103996</v>
      </c>
      <c r="K43">
        <v>0</v>
      </c>
      <c r="L43">
        <v>638</v>
      </c>
      <c r="M43">
        <v>0</v>
      </c>
      <c r="N43">
        <v>10065</v>
      </c>
      <c r="O43">
        <v>1870</v>
      </c>
      <c r="P43">
        <v>50296</v>
      </c>
      <c r="Q43">
        <v>299247</v>
      </c>
      <c r="R43">
        <v>0</v>
      </c>
      <c r="S43">
        <v>0</v>
      </c>
      <c r="T43">
        <v>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3.5">
      <c r="A44">
        <v>126</v>
      </c>
      <c r="B44" t="s">
        <v>129</v>
      </c>
      <c r="C44" s="14">
        <v>8320</v>
      </c>
      <c r="D44" s="14">
        <v>2008</v>
      </c>
      <c r="E44">
        <v>69.45</v>
      </c>
      <c r="F44">
        <v>227710</v>
      </c>
      <c r="G44">
        <v>1729754</v>
      </c>
      <c r="H44">
        <v>451578</v>
      </c>
      <c r="I44">
        <v>2224</v>
      </c>
      <c r="J44">
        <v>1342222</v>
      </c>
      <c r="K44">
        <v>1758</v>
      </c>
      <c r="L44">
        <v>17494</v>
      </c>
      <c r="M44">
        <v>1183</v>
      </c>
      <c r="N44">
        <v>279358</v>
      </c>
      <c r="O44">
        <v>3046</v>
      </c>
      <c r="P44">
        <v>1299896</v>
      </c>
      <c r="Q44">
        <v>2528721</v>
      </c>
      <c r="R44">
        <v>0</v>
      </c>
      <c r="S44">
        <v>0</v>
      </c>
      <c r="T44">
        <v>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3.5">
      <c r="A45">
        <v>128</v>
      </c>
      <c r="B45" t="s">
        <v>139</v>
      </c>
      <c r="C45" s="14">
        <v>8320</v>
      </c>
      <c r="D45" s="14">
        <v>2008</v>
      </c>
      <c r="E45">
        <v>109.64</v>
      </c>
      <c r="F45">
        <v>1513622</v>
      </c>
      <c r="G45">
        <v>3582610</v>
      </c>
      <c r="H45">
        <v>946761</v>
      </c>
      <c r="I45">
        <v>0</v>
      </c>
      <c r="J45">
        <v>3207859</v>
      </c>
      <c r="K45">
        <v>40</v>
      </c>
      <c r="L45">
        <v>108652</v>
      </c>
      <c r="M45">
        <v>8952</v>
      </c>
      <c r="N45">
        <v>617317</v>
      </c>
      <c r="O45">
        <v>1111</v>
      </c>
      <c r="P45">
        <v>4540336</v>
      </c>
      <c r="Q45">
        <v>3932966</v>
      </c>
      <c r="R45">
        <v>0</v>
      </c>
      <c r="S45">
        <v>0</v>
      </c>
      <c r="T45">
        <v>0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3.5">
      <c r="A46">
        <v>129</v>
      </c>
      <c r="B46" t="s">
        <v>154</v>
      </c>
      <c r="C46" s="14">
        <v>8320</v>
      </c>
      <c r="D46" s="14">
        <v>2008</v>
      </c>
      <c r="E46">
        <v>5.74</v>
      </c>
      <c r="F46">
        <v>20125</v>
      </c>
      <c r="G46">
        <v>162642</v>
      </c>
      <c r="H46">
        <v>34302</v>
      </c>
      <c r="I46">
        <v>0</v>
      </c>
      <c r="J46">
        <v>121224</v>
      </c>
      <c r="K46">
        <v>0</v>
      </c>
      <c r="L46">
        <v>21734</v>
      </c>
      <c r="M46">
        <v>0</v>
      </c>
      <c r="N46">
        <v>10068</v>
      </c>
      <c r="O46">
        <v>2874</v>
      </c>
      <c r="P46">
        <v>0</v>
      </c>
      <c r="Q46">
        <v>352844</v>
      </c>
      <c r="R46">
        <v>0</v>
      </c>
      <c r="S46">
        <v>0</v>
      </c>
      <c r="T46">
        <v>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3.5">
      <c r="A47">
        <v>130</v>
      </c>
      <c r="B47" t="s">
        <v>134</v>
      </c>
      <c r="C47" s="14">
        <v>8320</v>
      </c>
      <c r="D47" s="14">
        <v>2008</v>
      </c>
      <c r="E47">
        <v>68.38</v>
      </c>
      <c r="F47">
        <v>632579</v>
      </c>
      <c r="G47">
        <v>2531619</v>
      </c>
      <c r="H47">
        <v>791351</v>
      </c>
      <c r="I47">
        <v>0</v>
      </c>
      <c r="J47">
        <v>922150</v>
      </c>
      <c r="K47">
        <v>0</v>
      </c>
      <c r="L47">
        <v>89177</v>
      </c>
      <c r="M47">
        <v>4690</v>
      </c>
      <c r="N47">
        <v>182005</v>
      </c>
      <c r="O47">
        <v>130212</v>
      </c>
      <c r="P47">
        <v>1082849</v>
      </c>
      <c r="Q47">
        <v>3568355</v>
      </c>
      <c r="R47">
        <v>0</v>
      </c>
      <c r="S47">
        <v>0</v>
      </c>
      <c r="T47">
        <v>0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3.5">
      <c r="A48">
        <v>131</v>
      </c>
      <c r="B48" t="s">
        <v>99</v>
      </c>
      <c r="C48" s="14">
        <v>8320</v>
      </c>
      <c r="D48" s="14">
        <v>2008</v>
      </c>
      <c r="E48">
        <v>67.09</v>
      </c>
      <c r="F48">
        <v>1305157</v>
      </c>
      <c r="G48">
        <v>2595904</v>
      </c>
      <c r="H48">
        <v>777156</v>
      </c>
      <c r="I48">
        <v>0</v>
      </c>
      <c r="J48">
        <v>2117677</v>
      </c>
      <c r="K48">
        <v>0</v>
      </c>
      <c r="L48">
        <v>139826</v>
      </c>
      <c r="M48">
        <v>149588</v>
      </c>
      <c r="N48">
        <v>274801</v>
      </c>
      <c r="O48">
        <v>11135</v>
      </c>
      <c r="P48">
        <v>2174464</v>
      </c>
      <c r="Q48">
        <v>3891623</v>
      </c>
      <c r="R48">
        <v>0</v>
      </c>
      <c r="S48">
        <v>0</v>
      </c>
      <c r="T48">
        <v>0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3.5">
      <c r="A49">
        <v>132</v>
      </c>
      <c r="B49" t="s">
        <v>104</v>
      </c>
      <c r="C49" s="14">
        <v>8320</v>
      </c>
      <c r="D49" s="14">
        <v>2008</v>
      </c>
      <c r="E49">
        <v>40.56</v>
      </c>
      <c r="F49">
        <v>153106</v>
      </c>
      <c r="G49">
        <v>1312362</v>
      </c>
      <c r="H49">
        <v>463053</v>
      </c>
      <c r="I49">
        <v>0</v>
      </c>
      <c r="J49">
        <v>512150</v>
      </c>
      <c r="K49">
        <v>757</v>
      </c>
      <c r="L49">
        <v>218156</v>
      </c>
      <c r="M49">
        <v>4012</v>
      </c>
      <c r="N49">
        <v>79424</v>
      </c>
      <c r="O49">
        <v>17595</v>
      </c>
      <c r="P49">
        <v>415622</v>
      </c>
      <c r="Q49">
        <v>2191887</v>
      </c>
      <c r="R49">
        <v>0</v>
      </c>
      <c r="S49">
        <v>0</v>
      </c>
      <c r="T49">
        <v>0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3.5">
      <c r="A50">
        <v>134</v>
      </c>
      <c r="B50" t="s">
        <v>84</v>
      </c>
      <c r="C50" s="14">
        <v>8320</v>
      </c>
      <c r="D50" s="14">
        <v>2008</v>
      </c>
      <c r="E50">
        <v>13.69</v>
      </c>
      <c r="F50">
        <v>133961</v>
      </c>
      <c r="G50">
        <v>486936</v>
      </c>
      <c r="H50">
        <v>136694</v>
      </c>
      <c r="I50">
        <v>0</v>
      </c>
      <c r="J50">
        <v>352416</v>
      </c>
      <c r="K50">
        <v>990</v>
      </c>
      <c r="L50">
        <v>5135</v>
      </c>
      <c r="M50">
        <v>76</v>
      </c>
      <c r="N50">
        <v>78898</v>
      </c>
      <c r="O50">
        <v>1655</v>
      </c>
      <c r="P50">
        <v>209867</v>
      </c>
      <c r="Q50">
        <v>852933</v>
      </c>
      <c r="R50">
        <v>0</v>
      </c>
      <c r="S50">
        <v>0</v>
      </c>
      <c r="T50">
        <v>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3.5">
      <c r="A51">
        <v>137</v>
      </c>
      <c r="B51" t="s">
        <v>89</v>
      </c>
      <c r="C51" s="14">
        <v>8320</v>
      </c>
      <c r="D51" s="14">
        <v>2008</v>
      </c>
      <c r="E51">
        <v>13.37</v>
      </c>
      <c r="F51">
        <v>61983</v>
      </c>
      <c r="G51">
        <v>348182</v>
      </c>
      <c r="H51">
        <v>134793</v>
      </c>
      <c r="I51">
        <v>5418</v>
      </c>
      <c r="J51">
        <v>319357</v>
      </c>
      <c r="K51">
        <v>69</v>
      </c>
      <c r="L51">
        <v>4509</v>
      </c>
      <c r="M51">
        <v>501</v>
      </c>
      <c r="N51">
        <v>21359</v>
      </c>
      <c r="O51">
        <v>3959</v>
      </c>
      <c r="P51">
        <v>64400</v>
      </c>
      <c r="Q51">
        <v>773747</v>
      </c>
      <c r="R51">
        <v>0</v>
      </c>
      <c r="S51">
        <v>0</v>
      </c>
      <c r="T51">
        <v>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3.5">
      <c r="A52">
        <v>138</v>
      </c>
      <c r="B52" t="s">
        <v>138</v>
      </c>
      <c r="C52" s="14">
        <v>8320</v>
      </c>
      <c r="D52" s="14">
        <v>2008</v>
      </c>
      <c r="E52">
        <v>30.29</v>
      </c>
      <c r="F52">
        <v>259622</v>
      </c>
      <c r="G52">
        <v>1075087</v>
      </c>
      <c r="H52">
        <v>222563</v>
      </c>
      <c r="I52">
        <v>0</v>
      </c>
      <c r="J52">
        <v>889979</v>
      </c>
      <c r="K52">
        <v>0</v>
      </c>
      <c r="L52">
        <v>0</v>
      </c>
      <c r="M52">
        <v>0</v>
      </c>
      <c r="N52">
        <v>267037</v>
      </c>
      <c r="O52">
        <v>2234</v>
      </c>
      <c r="P52">
        <v>514744</v>
      </c>
      <c r="Q52">
        <v>1942156</v>
      </c>
      <c r="R52">
        <v>0</v>
      </c>
      <c r="S52">
        <v>0</v>
      </c>
      <c r="T52">
        <v>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3.5">
      <c r="A53">
        <v>139</v>
      </c>
      <c r="B53" t="s">
        <v>148</v>
      </c>
      <c r="C53" s="14">
        <v>8320</v>
      </c>
      <c r="D53" s="14">
        <v>2008</v>
      </c>
      <c r="E53">
        <v>41.95</v>
      </c>
      <c r="F53">
        <v>628298</v>
      </c>
      <c r="G53">
        <v>1590919</v>
      </c>
      <c r="H53">
        <v>389299</v>
      </c>
      <c r="I53">
        <v>0</v>
      </c>
      <c r="J53">
        <v>788405</v>
      </c>
      <c r="K53">
        <v>0</v>
      </c>
      <c r="L53">
        <v>389498</v>
      </c>
      <c r="M53">
        <v>0</v>
      </c>
      <c r="N53">
        <v>149113</v>
      </c>
      <c r="O53">
        <v>7443</v>
      </c>
      <c r="P53">
        <v>0</v>
      </c>
      <c r="Q53">
        <v>3314677</v>
      </c>
      <c r="R53">
        <v>0</v>
      </c>
      <c r="S53">
        <v>0</v>
      </c>
      <c r="T53"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3.5">
      <c r="A54">
        <v>140</v>
      </c>
      <c r="B54" t="s">
        <v>86</v>
      </c>
      <c r="C54" s="14">
        <v>8320</v>
      </c>
      <c r="D54" s="14">
        <v>2008</v>
      </c>
      <c r="E54">
        <v>11.95</v>
      </c>
      <c r="F54">
        <v>12675</v>
      </c>
      <c r="G54">
        <v>391418</v>
      </c>
      <c r="H54">
        <v>96077</v>
      </c>
      <c r="I54">
        <v>0</v>
      </c>
      <c r="J54">
        <v>254343</v>
      </c>
      <c r="K54">
        <v>0</v>
      </c>
      <c r="L54">
        <v>7705</v>
      </c>
      <c r="M54">
        <v>1650</v>
      </c>
      <c r="N54">
        <v>94226</v>
      </c>
      <c r="O54">
        <v>4868</v>
      </c>
      <c r="P54">
        <v>215641</v>
      </c>
      <c r="Q54">
        <v>634646</v>
      </c>
      <c r="R54">
        <v>0</v>
      </c>
      <c r="S54">
        <v>0</v>
      </c>
      <c r="T54">
        <v>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3.5">
      <c r="A55">
        <v>141</v>
      </c>
      <c r="B55" t="s">
        <v>74</v>
      </c>
      <c r="C55" s="14">
        <v>8320</v>
      </c>
      <c r="D55" s="14">
        <v>2008</v>
      </c>
      <c r="E55">
        <v>11.67</v>
      </c>
      <c r="F55">
        <v>61678</v>
      </c>
      <c r="G55">
        <v>244494</v>
      </c>
      <c r="H55">
        <v>46770</v>
      </c>
      <c r="I55">
        <v>0</v>
      </c>
      <c r="J55">
        <v>210316</v>
      </c>
      <c r="K55">
        <v>0</v>
      </c>
      <c r="L55">
        <v>4609</v>
      </c>
      <c r="M55">
        <v>0</v>
      </c>
      <c r="N55">
        <v>21700</v>
      </c>
      <c r="O55">
        <v>177</v>
      </c>
      <c r="P55">
        <v>112624</v>
      </c>
      <c r="Q55">
        <v>415442</v>
      </c>
      <c r="R55">
        <v>0</v>
      </c>
      <c r="S55">
        <v>0</v>
      </c>
      <c r="T55">
        <v>0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3.5">
      <c r="A56">
        <v>142</v>
      </c>
      <c r="B56" t="s">
        <v>128</v>
      </c>
      <c r="C56" s="14">
        <v>8320</v>
      </c>
      <c r="D56" s="14">
        <v>2008</v>
      </c>
      <c r="E56">
        <v>94.5</v>
      </c>
      <c r="F56">
        <v>651909</v>
      </c>
      <c r="G56">
        <v>3334070</v>
      </c>
      <c r="H56">
        <v>879871</v>
      </c>
      <c r="I56">
        <v>0</v>
      </c>
      <c r="J56">
        <v>2720064</v>
      </c>
      <c r="K56">
        <v>0</v>
      </c>
      <c r="L56">
        <v>111313</v>
      </c>
      <c r="M56">
        <v>46951</v>
      </c>
      <c r="N56">
        <v>240768</v>
      </c>
      <c r="O56">
        <v>23573</v>
      </c>
      <c r="P56">
        <v>2101118</v>
      </c>
      <c r="Q56">
        <v>5255492</v>
      </c>
      <c r="R56">
        <v>0</v>
      </c>
      <c r="S56">
        <v>0</v>
      </c>
      <c r="T56">
        <v>0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3.5">
      <c r="A57">
        <v>145</v>
      </c>
      <c r="B57" t="s">
        <v>147</v>
      </c>
      <c r="C57" s="14">
        <v>8320</v>
      </c>
      <c r="D57" s="14">
        <v>2008</v>
      </c>
      <c r="E57">
        <v>46.79</v>
      </c>
      <c r="F57">
        <v>844712</v>
      </c>
      <c r="G57">
        <v>1697277</v>
      </c>
      <c r="H57">
        <v>674918</v>
      </c>
      <c r="I57">
        <v>0</v>
      </c>
      <c r="J57">
        <v>1622195</v>
      </c>
      <c r="K57">
        <v>0</v>
      </c>
      <c r="L57">
        <v>7972</v>
      </c>
      <c r="M57">
        <v>1856</v>
      </c>
      <c r="N57">
        <v>199410</v>
      </c>
      <c r="O57">
        <v>111902</v>
      </c>
      <c r="P57">
        <v>1279010</v>
      </c>
      <c r="Q57">
        <v>3036520</v>
      </c>
      <c r="R57">
        <v>0</v>
      </c>
      <c r="S57">
        <v>0</v>
      </c>
      <c r="T57">
        <v>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3.5">
      <c r="A58">
        <v>147</v>
      </c>
      <c r="B58" t="s">
        <v>133</v>
      </c>
      <c r="C58" s="14">
        <v>8320</v>
      </c>
      <c r="D58" s="14">
        <v>2008</v>
      </c>
      <c r="E58">
        <v>6.47</v>
      </c>
      <c r="F58">
        <v>14743</v>
      </c>
      <c r="G58">
        <v>186164</v>
      </c>
      <c r="H58">
        <v>69333</v>
      </c>
      <c r="I58">
        <v>4004</v>
      </c>
      <c r="J58">
        <v>167584</v>
      </c>
      <c r="K58">
        <v>0</v>
      </c>
      <c r="L58">
        <v>1178</v>
      </c>
      <c r="M58">
        <v>0</v>
      </c>
      <c r="N58">
        <v>10201</v>
      </c>
      <c r="O58">
        <v>-150</v>
      </c>
      <c r="P58">
        <v>105093</v>
      </c>
      <c r="Q58">
        <v>333221</v>
      </c>
      <c r="R58">
        <v>0</v>
      </c>
      <c r="S58">
        <v>0</v>
      </c>
      <c r="T58">
        <v>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3.5">
      <c r="A59">
        <v>148</v>
      </c>
      <c r="B59" t="s">
        <v>131</v>
      </c>
      <c r="C59" s="14">
        <v>8320</v>
      </c>
      <c r="D59" s="14">
        <v>2008</v>
      </c>
      <c r="E59">
        <v>6.2</v>
      </c>
      <c r="F59">
        <v>18123</v>
      </c>
      <c r="G59">
        <v>228661</v>
      </c>
      <c r="H59">
        <v>36995</v>
      </c>
      <c r="I59">
        <v>0</v>
      </c>
      <c r="J59">
        <v>122846</v>
      </c>
      <c r="K59">
        <v>0</v>
      </c>
      <c r="L59">
        <v>0</v>
      </c>
      <c r="M59">
        <v>873</v>
      </c>
      <c r="N59">
        <v>21162</v>
      </c>
      <c r="O59">
        <v>903</v>
      </c>
      <c r="P59">
        <v>24192</v>
      </c>
      <c r="Q59">
        <v>387248</v>
      </c>
      <c r="R59">
        <v>0</v>
      </c>
      <c r="S59">
        <v>0</v>
      </c>
      <c r="T59">
        <v>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3.5">
      <c r="A60">
        <v>150</v>
      </c>
      <c r="B60" t="s">
        <v>73</v>
      </c>
      <c r="C60" s="14">
        <v>8320</v>
      </c>
      <c r="D60" s="14">
        <v>2008</v>
      </c>
      <c r="E60">
        <v>8.29</v>
      </c>
      <c r="F60">
        <v>32330</v>
      </c>
      <c r="G60">
        <v>237580</v>
      </c>
      <c r="H60">
        <v>60611</v>
      </c>
      <c r="I60">
        <v>10257</v>
      </c>
      <c r="J60">
        <v>147344</v>
      </c>
      <c r="K60">
        <v>0</v>
      </c>
      <c r="L60">
        <v>499</v>
      </c>
      <c r="M60">
        <v>0</v>
      </c>
      <c r="N60">
        <v>14421</v>
      </c>
      <c r="O60">
        <v>1040</v>
      </c>
      <c r="P60">
        <v>28979</v>
      </c>
      <c r="Q60">
        <v>442773</v>
      </c>
      <c r="R60">
        <v>0</v>
      </c>
      <c r="S60">
        <v>0</v>
      </c>
      <c r="T60">
        <v>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3.5">
      <c r="A61">
        <v>152</v>
      </c>
      <c r="B61" t="s">
        <v>92</v>
      </c>
      <c r="C61" s="14">
        <v>8320</v>
      </c>
      <c r="D61" s="14">
        <v>2008</v>
      </c>
      <c r="E61">
        <v>16.29</v>
      </c>
      <c r="F61">
        <v>31575</v>
      </c>
      <c r="G61">
        <v>550277</v>
      </c>
      <c r="H61">
        <v>311748</v>
      </c>
      <c r="I61">
        <v>0</v>
      </c>
      <c r="J61">
        <v>531516</v>
      </c>
      <c r="K61">
        <v>0</v>
      </c>
      <c r="L61">
        <v>17917</v>
      </c>
      <c r="M61">
        <v>172</v>
      </c>
      <c r="N61">
        <v>57242</v>
      </c>
      <c r="O61">
        <v>4171</v>
      </c>
      <c r="P61">
        <v>291560</v>
      </c>
      <c r="Q61">
        <v>1181483</v>
      </c>
      <c r="R61">
        <v>0</v>
      </c>
      <c r="S61">
        <v>0</v>
      </c>
      <c r="T61">
        <v>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3.5">
      <c r="A62">
        <v>153</v>
      </c>
      <c r="B62" t="s">
        <v>118</v>
      </c>
      <c r="C62" s="14">
        <v>8320</v>
      </c>
      <c r="D62" s="14">
        <v>2008</v>
      </c>
      <c r="E62">
        <v>5.81</v>
      </c>
      <c r="F62">
        <v>20219</v>
      </c>
      <c r="G62">
        <v>188680</v>
      </c>
      <c r="H62">
        <v>56965</v>
      </c>
      <c r="I62">
        <v>0</v>
      </c>
      <c r="J62">
        <v>102169</v>
      </c>
      <c r="K62">
        <v>0</v>
      </c>
      <c r="L62">
        <v>2745</v>
      </c>
      <c r="M62">
        <v>0</v>
      </c>
      <c r="N62">
        <v>34270</v>
      </c>
      <c r="O62">
        <v>-33002</v>
      </c>
      <c r="P62">
        <v>0</v>
      </c>
      <c r="Q62">
        <v>351827</v>
      </c>
      <c r="R62">
        <v>0</v>
      </c>
      <c r="S62">
        <v>0</v>
      </c>
      <c r="T62">
        <v>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3.5">
      <c r="A63">
        <v>155</v>
      </c>
      <c r="B63" t="s">
        <v>114</v>
      </c>
      <c r="C63" s="14">
        <v>8320</v>
      </c>
      <c r="D63" s="14">
        <v>2008</v>
      </c>
      <c r="E63">
        <v>72.15</v>
      </c>
      <c r="F63">
        <v>826511</v>
      </c>
      <c r="G63">
        <v>2517786</v>
      </c>
      <c r="H63">
        <v>1046394</v>
      </c>
      <c r="I63">
        <v>0</v>
      </c>
      <c r="J63">
        <v>2172266</v>
      </c>
      <c r="K63">
        <v>0</v>
      </c>
      <c r="L63">
        <v>488869</v>
      </c>
      <c r="M63">
        <v>70796</v>
      </c>
      <c r="N63">
        <v>238965</v>
      </c>
      <c r="O63">
        <v>-767</v>
      </c>
      <c r="P63">
        <v>2654748</v>
      </c>
      <c r="Q63">
        <v>3879561</v>
      </c>
      <c r="R63">
        <v>0</v>
      </c>
      <c r="S63">
        <v>0</v>
      </c>
      <c r="T63">
        <v>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3.5">
      <c r="A64">
        <v>156</v>
      </c>
      <c r="B64" t="s">
        <v>117</v>
      </c>
      <c r="C64" s="14">
        <v>8320</v>
      </c>
      <c r="D64" s="14">
        <v>2008</v>
      </c>
      <c r="E64">
        <v>13.17</v>
      </c>
      <c r="F64">
        <v>24218</v>
      </c>
      <c r="G64">
        <v>445276</v>
      </c>
      <c r="H64">
        <v>96130</v>
      </c>
      <c r="I64">
        <v>0</v>
      </c>
      <c r="J64">
        <v>299775</v>
      </c>
      <c r="K64">
        <v>2784</v>
      </c>
      <c r="L64">
        <v>208184</v>
      </c>
      <c r="M64">
        <v>0</v>
      </c>
      <c r="N64">
        <v>98122</v>
      </c>
      <c r="O64">
        <v>2657</v>
      </c>
      <c r="P64">
        <v>342568</v>
      </c>
      <c r="Q64">
        <v>810360</v>
      </c>
      <c r="R64">
        <v>0</v>
      </c>
      <c r="S64">
        <v>0</v>
      </c>
      <c r="T64">
        <v>0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3.5">
      <c r="A65">
        <v>157</v>
      </c>
      <c r="B65" t="s">
        <v>137</v>
      </c>
      <c r="C65" s="14">
        <v>8320</v>
      </c>
      <c r="D65" s="14">
        <v>2008</v>
      </c>
      <c r="E65">
        <v>20.1</v>
      </c>
      <c r="F65">
        <v>67959</v>
      </c>
      <c r="G65">
        <v>546357</v>
      </c>
      <c r="H65">
        <v>158330</v>
      </c>
      <c r="I65">
        <v>0</v>
      </c>
      <c r="J65">
        <v>437240</v>
      </c>
      <c r="K65">
        <v>56</v>
      </c>
      <c r="L65">
        <v>6706</v>
      </c>
      <c r="M65">
        <v>0</v>
      </c>
      <c r="N65">
        <v>31747</v>
      </c>
      <c r="O65">
        <v>553</v>
      </c>
      <c r="P65">
        <v>0</v>
      </c>
      <c r="Q65">
        <v>1180989</v>
      </c>
      <c r="R65">
        <v>0</v>
      </c>
      <c r="S65">
        <v>0</v>
      </c>
      <c r="T65">
        <v>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3.5">
      <c r="A66">
        <v>158</v>
      </c>
      <c r="B66" t="s">
        <v>69</v>
      </c>
      <c r="C66" s="14">
        <v>8320</v>
      </c>
      <c r="D66" s="14">
        <v>2008</v>
      </c>
      <c r="E66">
        <v>1.95</v>
      </c>
      <c r="F66">
        <v>2039</v>
      </c>
      <c r="G66">
        <v>38175</v>
      </c>
      <c r="H66">
        <v>8656</v>
      </c>
      <c r="I66">
        <v>0</v>
      </c>
      <c r="J66">
        <v>56466</v>
      </c>
      <c r="K66">
        <v>0</v>
      </c>
      <c r="L66">
        <v>16399</v>
      </c>
      <c r="M66">
        <v>0</v>
      </c>
      <c r="N66">
        <v>24477</v>
      </c>
      <c r="O66">
        <v>1137</v>
      </c>
      <c r="P66">
        <v>0</v>
      </c>
      <c r="Q66">
        <v>145310</v>
      </c>
      <c r="R66">
        <v>0</v>
      </c>
      <c r="S66">
        <v>0</v>
      </c>
      <c r="T66"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3.5">
      <c r="A67">
        <v>159</v>
      </c>
      <c r="B67" t="s">
        <v>103</v>
      </c>
      <c r="C67" s="14">
        <v>8320</v>
      </c>
      <c r="D67" s="14">
        <v>2008</v>
      </c>
      <c r="E67">
        <v>57</v>
      </c>
      <c r="F67">
        <v>790715</v>
      </c>
      <c r="G67">
        <v>2031727</v>
      </c>
      <c r="H67">
        <v>767597</v>
      </c>
      <c r="I67">
        <v>0</v>
      </c>
      <c r="J67">
        <v>2262452</v>
      </c>
      <c r="K67">
        <v>978</v>
      </c>
      <c r="L67">
        <v>155075</v>
      </c>
      <c r="M67">
        <v>0</v>
      </c>
      <c r="N67">
        <v>391098</v>
      </c>
      <c r="O67">
        <v>-261157</v>
      </c>
      <c r="P67">
        <v>1709030</v>
      </c>
      <c r="Q67">
        <v>3638740</v>
      </c>
      <c r="R67">
        <v>0</v>
      </c>
      <c r="S67">
        <v>0</v>
      </c>
      <c r="T67">
        <v>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3.5">
      <c r="A68">
        <v>161</v>
      </c>
      <c r="B68" t="s">
        <v>161</v>
      </c>
      <c r="C68" s="14">
        <v>8320</v>
      </c>
      <c r="D68" s="14">
        <v>2008</v>
      </c>
      <c r="E68">
        <v>68.73</v>
      </c>
      <c r="F68">
        <v>618803</v>
      </c>
      <c r="G68">
        <v>2362032</v>
      </c>
      <c r="H68">
        <v>503648</v>
      </c>
      <c r="I68">
        <v>0</v>
      </c>
      <c r="J68">
        <v>1089613</v>
      </c>
      <c r="K68">
        <v>0</v>
      </c>
      <c r="L68">
        <v>15584</v>
      </c>
      <c r="M68">
        <v>1968</v>
      </c>
      <c r="N68">
        <v>109951</v>
      </c>
      <c r="O68">
        <v>14470</v>
      </c>
      <c r="P68">
        <v>1147558</v>
      </c>
      <c r="Q68">
        <v>2949708</v>
      </c>
      <c r="R68">
        <v>0</v>
      </c>
      <c r="S68">
        <v>0</v>
      </c>
      <c r="T68">
        <v>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3.5">
      <c r="A69">
        <v>162</v>
      </c>
      <c r="B69" t="s">
        <v>151</v>
      </c>
      <c r="C69" s="14">
        <v>8320</v>
      </c>
      <c r="D69" s="14">
        <v>2008</v>
      </c>
      <c r="E69">
        <v>119</v>
      </c>
      <c r="F69">
        <v>617152</v>
      </c>
      <c r="G69">
        <v>3919612</v>
      </c>
      <c r="H69">
        <v>1094901</v>
      </c>
      <c r="I69">
        <v>0</v>
      </c>
      <c r="J69">
        <v>2875027</v>
      </c>
      <c r="K69">
        <v>2213</v>
      </c>
      <c r="L69">
        <v>16004</v>
      </c>
      <c r="M69">
        <v>2618</v>
      </c>
      <c r="N69">
        <v>291762</v>
      </c>
      <c r="O69">
        <v>13661</v>
      </c>
      <c r="P69">
        <v>0</v>
      </c>
      <c r="Q69">
        <v>8215798</v>
      </c>
      <c r="R69">
        <v>0</v>
      </c>
      <c r="S69">
        <v>0</v>
      </c>
      <c r="T69">
        <v>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3.5">
      <c r="A70">
        <v>164</v>
      </c>
      <c r="B70" t="s">
        <v>77</v>
      </c>
      <c r="C70" s="14">
        <v>8320</v>
      </c>
      <c r="D70" s="14">
        <v>2008</v>
      </c>
      <c r="E70">
        <v>48.879999999999995</v>
      </c>
      <c r="F70">
        <v>688831</v>
      </c>
      <c r="G70">
        <v>1655746</v>
      </c>
      <c r="H70">
        <v>539351</v>
      </c>
      <c r="I70">
        <v>0</v>
      </c>
      <c r="J70">
        <v>1483706</v>
      </c>
      <c r="K70">
        <v>0</v>
      </c>
      <c r="L70">
        <v>-81018</v>
      </c>
      <c r="M70">
        <v>40691</v>
      </c>
      <c r="N70">
        <v>220647</v>
      </c>
      <c r="O70">
        <v>23453</v>
      </c>
      <c r="P70">
        <v>1557349</v>
      </c>
      <c r="Q70">
        <v>2325227</v>
      </c>
      <c r="R70">
        <v>0</v>
      </c>
      <c r="S70">
        <v>0</v>
      </c>
      <c r="T70">
        <v>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3.5">
      <c r="A71">
        <v>165</v>
      </c>
      <c r="B71" t="s">
        <v>88</v>
      </c>
      <c r="C71" s="14">
        <v>8320</v>
      </c>
      <c r="D71" s="14">
        <v>2008</v>
      </c>
      <c r="E71">
        <v>8.15</v>
      </c>
      <c r="F71">
        <v>40185</v>
      </c>
      <c r="G71">
        <v>247529</v>
      </c>
      <c r="H71">
        <v>57701</v>
      </c>
      <c r="I71">
        <v>12278</v>
      </c>
      <c r="J71">
        <v>180534</v>
      </c>
      <c r="K71">
        <v>148</v>
      </c>
      <c r="L71">
        <v>4906</v>
      </c>
      <c r="M71">
        <v>0</v>
      </c>
      <c r="N71">
        <v>16365</v>
      </c>
      <c r="O71">
        <v>5531</v>
      </c>
      <c r="P71">
        <v>84468</v>
      </c>
      <c r="Q71">
        <v>440524</v>
      </c>
      <c r="R71">
        <v>0</v>
      </c>
      <c r="S71">
        <v>0</v>
      </c>
      <c r="T71">
        <v>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3.5">
      <c r="A72">
        <v>167</v>
      </c>
      <c r="B72" t="s">
        <v>78</v>
      </c>
      <c r="C72" s="14">
        <v>8320</v>
      </c>
      <c r="D72" s="14">
        <v>2008</v>
      </c>
      <c r="E72">
        <v>6.33</v>
      </c>
      <c r="F72">
        <v>13277</v>
      </c>
      <c r="G72">
        <v>143908</v>
      </c>
      <c r="H72">
        <v>34300</v>
      </c>
      <c r="I72">
        <v>4200</v>
      </c>
      <c r="J72">
        <v>71115</v>
      </c>
      <c r="K72">
        <v>0</v>
      </c>
      <c r="L72">
        <v>0</v>
      </c>
      <c r="M72">
        <v>0</v>
      </c>
      <c r="N72">
        <v>13480</v>
      </c>
      <c r="O72">
        <v>655</v>
      </c>
      <c r="P72">
        <v>13561</v>
      </c>
      <c r="Q72">
        <v>254097</v>
      </c>
      <c r="R72">
        <v>0</v>
      </c>
      <c r="S72">
        <v>0</v>
      </c>
      <c r="T72">
        <v>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3.5">
      <c r="A73">
        <v>168</v>
      </c>
      <c r="B73" t="s">
        <v>71</v>
      </c>
      <c r="C73" s="14">
        <v>8320</v>
      </c>
      <c r="D73" s="14">
        <v>2008</v>
      </c>
      <c r="E73">
        <v>40.69</v>
      </c>
      <c r="F73">
        <v>408610</v>
      </c>
      <c r="G73">
        <v>1482055</v>
      </c>
      <c r="H73">
        <v>461996</v>
      </c>
      <c r="I73">
        <v>945</v>
      </c>
      <c r="J73">
        <v>892951</v>
      </c>
      <c r="K73">
        <v>0</v>
      </c>
      <c r="L73">
        <v>16671</v>
      </c>
      <c r="M73">
        <v>0</v>
      </c>
      <c r="N73">
        <v>115476</v>
      </c>
      <c r="O73">
        <v>7959</v>
      </c>
      <c r="P73">
        <v>1203662</v>
      </c>
      <c r="Q73">
        <v>1774391</v>
      </c>
      <c r="R73">
        <v>0</v>
      </c>
      <c r="S73">
        <v>0</v>
      </c>
      <c r="T73">
        <v>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3.5">
      <c r="A74">
        <v>169</v>
      </c>
      <c r="B74" t="s">
        <v>142</v>
      </c>
      <c r="C74" s="14">
        <v>8320</v>
      </c>
      <c r="D74" s="14">
        <v>2008</v>
      </c>
      <c r="E74">
        <v>19.75</v>
      </c>
      <c r="F74">
        <v>45881</v>
      </c>
      <c r="G74">
        <v>418561</v>
      </c>
      <c r="H74">
        <v>103820</v>
      </c>
      <c r="I74">
        <v>0</v>
      </c>
      <c r="J74">
        <v>160508</v>
      </c>
      <c r="K74">
        <v>81</v>
      </c>
      <c r="L74">
        <v>61398</v>
      </c>
      <c r="M74">
        <v>0</v>
      </c>
      <c r="N74">
        <v>6238</v>
      </c>
      <c r="O74">
        <v>91003</v>
      </c>
      <c r="P74">
        <v>0</v>
      </c>
      <c r="Q74">
        <v>841609</v>
      </c>
      <c r="R74">
        <v>0</v>
      </c>
      <c r="S74">
        <v>0</v>
      </c>
      <c r="T74">
        <v>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3.5">
      <c r="A75">
        <v>170</v>
      </c>
      <c r="B75" t="s">
        <v>108</v>
      </c>
      <c r="C75" s="14">
        <v>8320</v>
      </c>
      <c r="D75" s="14">
        <v>2008</v>
      </c>
      <c r="E75">
        <v>106.63</v>
      </c>
      <c r="F75">
        <v>1155050</v>
      </c>
      <c r="G75">
        <v>4401053</v>
      </c>
      <c r="H75">
        <v>1250461</v>
      </c>
      <c r="I75">
        <v>42530</v>
      </c>
      <c r="J75">
        <v>3677975</v>
      </c>
      <c r="K75">
        <v>3774</v>
      </c>
      <c r="L75">
        <v>85980</v>
      </c>
      <c r="M75">
        <v>142984</v>
      </c>
      <c r="N75">
        <v>813496</v>
      </c>
      <c r="O75">
        <v>40520</v>
      </c>
      <c r="P75">
        <v>4552818</v>
      </c>
      <c r="Q75">
        <v>5905955</v>
      </c>
      <c r="R75">
        <v>0</v>
      </c>
      <c r="S75">
        <v>0</v>
      </c>
      <c r="T75">
        <v>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3.5">
      <c r="A76">
        <v>172</v>
      </c>
      <c r="B76" t="s">
        <v>136</v>
      </c>
      <c r="C76" s="14">
        <v>8320</v>
      </c>
      <c r="D76" s="14">
        <v>2008</v>
      </c>
      <c r="E76">
        <v>15.86</v>
      </c>
      <c r="F76">
        <v>396291</v>
      </c>
      <c r="G76">
        <v>501889</v>
      </c>
      <c r="H76">
        <v>121956</v>
      </c>
      <c r="I76">
        <v>2286</v>
      </c>
      <c r="J76">
        <v>321926</v>
      </c>
      <c r="K76">
        <v>130</v>
      </c>
      <c r="L76">
        <v>7994</v>
      </c>
      <c r="M76">
        <v>0</v>
      </c>
      <c r="N76">
        <v>133707</v>
      </c>
      <c r="O76">
        <v>859</v>
      </c>
      <c r="P76">
        <v>287878</v>
      </c>
      <c r="Q76">
        <v>802869</v>
      </c>
      <c r="R76">
        <v>0</v>
      </c>
      <c r="S76">
        <v>0</v>
      </c>
      <c r="T76">
        <v>0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3.5">
      <c r="A77">
        <v>173</v>
      </c>
      <c r="B77" t="s">
        <v>93</v>
      </c>
      <c r="C77" s="14">
        <v>8320</v>
      </c>
      <c r="D77" s="14">
        <v>2008</v>
      </c>
      <c r="E77">
        <v>9.13</v>
      </c>
      <c r="F77">
        <v>50480</v>
      </c>
      <c r="G77">
        <v>265530</v>
      </c>
      <c r="H77">
        <v>56649</v>
      </c>
      <c r="I77">
        <v>0</v>
      </c>
      <c r="J77">
        <v>169960</v>
      </c>
      <c r="K77">
        <v>0</v>
      </c>
      <c r="L77">
        <v>2923</v>
      </c>
      <c r="M77">
        <v>0</v>
      </c>
      <c r="N77">
        <v>53290</v>
      </c>
      <c r="O77">
        <v>8254</v>
      </c>
      <c r="P77">
        <v>91179</v>
      </c>
      <c r="Q77">
        <v>465427</v>
      </c>
      <c r="R77">
        <v>0</v>
      </c>
      <c r="S77">
        <v>0</v>
      </c>
      <c r="T77">
        <v>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3.5">
      <c r="A78">
        <v>175</v>
      </c>
      <c r="B78" t="s">
        <v>146</v>
      </c>
      <c r="C78" s="14">
        <v>8320</v>
      </c>
      <c r="D78" s="14">
        <v>2008</v>
      </c>
      <c r="E78">
        <v>22.23</v>
      </c>
      <c r="F78">
        <v>214479</v>
      </c>
      <c r="G78">
        <v>831981</v>
      </c>
      <c r="H78">
        <v>260382</v>
      </c>
      <c r="I78">
        <v>0</v>
      </c>
      <c r="J78">
        <v>919850</v>
      </c>
      <c r="K78">
        <v>1260</v>
      </c>
      <c r="L78">
        <v>6531</v>
      </c>
      <c r="M78">
        <v>59</v>
      </c>
      <c r="N78">
        <v>80589</v>
      </c>
      <c r="O78">
        <v>2459</v>
      </c>
      <c r="P78">
        <v>905659</v>
      </c>
      <c r="Q78">
        <v>1197452</v>
      </c>
      <c r="R78">
        <v>0</v>
      </c>
      <c r="S78">
        <v>0</v>
      </c>
      <c r="T78">
        <v>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3.5">
      <c r="A79">
        <v>176</v>
      </c>
      <c r="B79" t="s">
        <v>110</v>
      </c>
      <c r="C79" s="14">
        <v>8320</v>
      </c>
      <c r="D79" s="14">
        <v>2008</v>
      </c>
      <c r="E79">
        <v>86.83</v>
      </c>
      <c r="F79">
        <v>949140</v>
      </c>
      <c r="G79">
        <v>3339022</v>
      </c>
      <c r="H79">
        <v>1090394</v>
      </c>
      <c r="I79">
        <v>0</v>
      </c>
      <c r="J79">
        <v>2930477</v>
      </c>
      <c r="K79">
        <v>4937</v>
      </c>
      <c r="L79">
        <v>19679</v>
      </c>
      <c r="M79">
        <v>212</v>
      </c>
      <c r="N79">
        <v>288945</v>
      </c>
      <c r="O79">
        <v>9425</v>
      </c>
      <c r="P79">
        <v>4433617</v>
      </c>
      <c r="Q79">
        <v>3249474</v>
      </c>
      <c r="R79">
        <v>0</v>
      </c>
      <c r="S79">
        <v>0</v>
      </c>
      <c r="T79">
        <v>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3.5">
      <c r="A80">
        <v>178</v>
      </c>
      <c r="B80" t="s">
        <v>127</v>
      </c>
      <c r="C80" s="14">
        <v>8320</v>
      </c>
      <c r="D80" s="14">
        <v>2008</v>
      </c>
      <c r="E80">
        <v>0.42</v>
      </c>
      <c r="F80">
        <v>809</v>
      </c>
      <c r="G80">
        <v>5707</v>
      </c>
      <c r="H80">
        <v>3162</v>
      </c>
      <c r="I80">
        <v>630</v>
      </c>
      <c r="J80">
        <v>3379</v>
      </c>
      <c r="K80">
        <v>0</v>
      </c>
      <c r="L80">
        <v>0</v>
      </c>
      <c r="M80">
        <v>0</v>
      </c>
      <c r="N80">
        <v>16811</v>
      </c>
      <c r="O80">
        <v>0</v>
      </c>
      <c r="P80">
        <v>0</v>
      </c>
      <c r="Q80">
        <v>29689</v>
      </c>
      <c r="R80">
        <v>0</v>
      </c>
      <c r="S80">
        <v>0</v>
      </c>
      <c r="T80">
        <v>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3.5">
      <c r="A81">
        <v>180</v>
      </c>
      <c r="B81" t="s">
        <v>113</v>
      </c>
      <c r="C81" s="14">
        <v>8320</v>
      </c>
      <c r="D81" s="14">
        <v>2008</v>
      </c>
      <c r="E81">
        <v>22.62</v>
      </c>
      <c r="F81">
        <v>34890</v>
      </c>
      <c r="G81">
        <v>575992</v>
      </c>
      <c r="H81">
        <v>143614</v>
      </c>
      <c r="I81">
        <v>0</v>
      </c>
      <c r="J81">
        <v>240456</v>
      </c>
      <c r="K81">
        <v>0</v>
      </c>
      <c r="L81">
        <v>62112</v>
      </c>
      <c r="M81">
        <v>495</v>
      </c>
      <c r="N81">
        <v>64565</v>
      </c>
      <c r="O81">
        <v>376</v>
      </c>
      <c r="P81">
        <v>314763</v>
      </c>
      <c r="Q81">
        <v>772847</v>
      </c>
      <c r="R81">
        <v>0</v>
      </c>
      <c r="S81">
        <v>0</v>
      </c>
      <c r="T81">
        <v>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3.5">
      <c r="A82">
        <v>183</v>
      </c>
      <c r="B82" t="s">
        <v>66</v>
      </c>
      <c r="C82" s="14">
        <v>8320</v>
      </c>
      <c r="D82" s="14">
        <v>2008</v>
      </c>
      <c r="E82">
        <v>23.77</v>
      </c>
      <c r="F82">
        <v>126267</v>
      </c>
      <c r="G82">
        <v>986814</v>
      </c>
      <c r="H82">
        <v>199798</v>
      </c>
      <c r="I82">
        <v>0</v>
      </c>
      <c r="J82">
        <v>904180</v>
      </c>
      <c r="K82">
        <v>0</v>
      </c>
      <c r="L82">
        <v>1435</v>
      </c>
      <c r="M82">
        <v>4973</v>
      </c>
      <c r="N82">
        <v>131244</v>
      </c>
      <c r="O82">
        <v>5730</v>
      </c>
      <c r="P82">
        <v>386449</v>
      </c>
      <c r="Q82">
        <v>1847725</v>
      </c>
      <c r="R82">
        <v>0</v>
      </c>
      <c r="S82">
        <v>0</v>
      </c>
      <c r="T82"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3.5">
      <c r="A83">
        <v>186</v>
      </c>
      <c r="B83" t="s">
        <v>132</v>
      </c>
      <c r="C83" s="14">
        <v>8320</v>
      </c>
      <c r="D83" s="14">
        <v>2008</v>
      </c>
      <c r="E83">
        <v>0.41</v>
      </c>
      <c r="F83">
        <v>369</v>
      </c>
      <c r="G83">
        <v>9723</v>
      </c>
      <c r="H83">
        <v>3187</v>
      </c>
      <c r="I83">
        <v>0</v>
      </c>
      <c r="J83">
        <v>5124</v>
      </c>
      <c r="K83">
        <v>0</v>
      </c>
      <c r="L83">
        <v>0</v>
      </c>
      <c r="M83">
        <v>0</v>
      </c>
      <c r="N83">
        <v>185</v>
      </c>
      <c r="O83">
        <v>78</v>
      </c>
      <c r="P83">
        <v>0</v>
      </c>
      <c r="Q83">
        <v>18297</v>
      </c>
      <c r="R83">
        <v>0</v>
      </c>
      <c r="S83">
        <v>0</v>
      </c>
      <c r="T83">
        <v>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3.5">
      <c r="A84">
        <v>191</v>
      </c>
      <c r="B84" t="s">
        <v>102</v>
      </c>
      <c r="C84" s="14">
        <v>8320</v>
      </c>
      <c r="D84" s="14">
        <v>2008</v>
      </c>
      <c r="E84">
        <v>27.68</v>
      </c>
      <c r="F84">
        <v>77312</v>
      </c>
      <c r="G84">
        <v>914453</v>
      </c>
      <c r="H84">
        <v>313155</v>
      </c>
      <c r="I84">
        <v>0</v>
      </c>
      <c r="J84">
        <v>-104221</v>
      </c>
      <c r="K84">
        <v>0</v>
      </c>
      <c r="L84">
        <v>592320</v>
      </c>
      <c r="M84">
        <v>0</v>
      </c>
      <c r="N84">
        <v>116427</v>
      </c>
      <c r="O84">
        <v>5342</v>
      </c>
      <c r="P84">
        <v>12749</v>
      </c>
      <c r="Q84">
        <v>1824727</v>
      </c>
      <c r="R84">
        <v>0</v>
      </c>
      <c r="S84">
        <v>0</v>
      </c>
      <c r="T84">
        <v>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3.5">
      <c r="A85">
        <v>193</v>
      </c>
      <c r="B85" t="s">
        <v>149</v>
      </c>
      <c r="C85" s="14">
        <v>8320</v>
      </c>
      <c r="D85" s="14">
        <v>2008</v>
      </c>
      <c r="E85">
        <v>1.69</v>
      </c>
      <c r="F85">
        <v>15376</v>
      </c>
      <c r="G85">
        <v>50597</v>
      </c>
      <c r="H85">
        <v>13084</v>
      </c>
      <c r="I85">
        <v>0</v>
      </c>
      <c r="J85">
        <v>10215</v>
      </c>
      <c r="K85">
        <v>0</v>
      </c>
      <c r="L85">
        <v>134020</v>
      </c>
      <c r="M85">
        <v>0</v>
      </c>
      <c r="N85">
        <v>2556</v>
      </c>
      <c r="O85">
        <v>1880</v>
      </c>
      <c r="P85">
        <v>18</v>
      </c>
      <c r="Q85">
        <v>212334</v>
      </c>
      <c r="R85">
        <v>0</v>
      </c>
      <c r="S85">
        <v>0</v>
      </c>
      <c r="T85">
        <v>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3.5">
      <c r="A86">
        <v>194</v>
      </c>
      <c r="B86" t="s">
        <v>152</v>
      </c>
      <c r="C86" s="14">
        <v>8320</v>
      </c>
      <c r="D86" s="14">
        <v>2008</v>
      </c>
      <c r="E86">
        <v>8.32</v>
      </c>
      <c r="F86">
        <v>53891</v>
      </c>
      <c r="G86">
        <v>250900</v>
      </c>
      <c r="H86">
        <v>62928</v>
      </c>
      <c r="I86">
        <v>0</v>
      </c>
      <c r="J86">
        <v>157996</v>
      </c>
      <c r="K86">
        <v>0</v>
      </c>
      <c r="L86">
        <v>1251</v>
      </c>
      <c r="M86">
        <v>0</v>
      </c>
      <c r="N86">
        <v>30599</v>
      </c>
      <c r="O86">
        <v>2893</v>
      </c>
      <c r="P86">
        <v>15715</v>
      </c>
      <c r="Q86">
        <v>490852</v>
      </c>
      <c r="R86">
        <v>0</v>
      </c>
      <c r="S86">
        <v>0</v>
      </c>
      <c r="T86">
        <v>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3.5">
      <c r="A87">
        <v>195</v>
      </c>
      <c r="B87" t="s">
        <v>126</v>
      </c>
      <c r="C87" s="14">
        <v>8320</v>
      </c>
      <c r="D87" s="14">
        <v>2008</v>
      </c>
      <c r="E87">
        <v>3.5</v>
      </c>
      <c r="F87">
        <v>6576</v>
      </c>
      <c r="G87">
        <v>111694</v>
      </c>
      <c r="H87">
        <v>32253</v>
      </c>
      <c r="I87">
        <v>36676</v>
      </c>
      <c r="J87">
        <v>81736</v>
      </c>
      <c r="K87">
        <v>0</v>
      </c>
      <c r="L87">
        <v>0</v>
      </c>
      <c r="M87">
        <v>0</v>
      </c>
      <c r="N87">
        <v>29232</v>
      </c>
      <c r="O87">
        <v>36</v>
      </c>
      <c r="P87">
        <v>0</v>
      </c>
      <c r="Q87">
        <v>291627</v>
      </c>
      <c r="R87">
        <v>0</v>
      </c>
      <c r="S87">
        <v>0</v>
      </c>
      <c r="T87">
        <v>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3.5">
      <c r="A88">
        <v>197</v>
      </c>
      <c r="B88" t="s">
        <v>68</v>
      </c>
      <c r="C88" s="14">
        <v>8320</v>
      </c>
      <c r="D88" s="14">
        <v>2008</v>
      </c>
      <c r="E88">
        <v>11.48</v>
      </c>
      <c r="F88">
        <v>103985</v>
      </c>
      <c r="G88">
        <v>461429</v>
      </c>
      <c r="H88">
        <v>39576</v>
      </c>
      <c r="I88">
        <v>0</v>
      </c>
      <c r="J88">
        <v>302032</v>
      </c>
      <c r="K88">
        <v>132</v>
      </c>
      <c r="L88">
        <v>6376</v>
      </c>
      <c r="M88">
        <v>289</v>
      </c>
      <c r="N88">
        <v>103377</v>
      </c>
      <c r="O88">
        <v>8531</v>
      </c>
      <c r="P88">
        <v>0</v>
      </c>
      <c r="Q88">
        <v>921742</v>
      </c>
      <c r="R88">
        <v>0</v>
      </c>
      <c r="S88">
        <v>0</v>
      </c>
      <c r="T88"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3.5">
      <c r="A89">
        <v>198</v>
      </c>
      <c r="B89" t="s">
        <v>109</v>
      </c>
      <c r="C89" s="14">
        <v>8320</v>
      </c>
      <c r="D89" s="14">
        <v>2008</v>
      </c>
      <c r="E89">
        <v>8.82</v>
      </c>
      <c r="F89">
        <v>142169</v>
      </c>
      <c r="G89">
        <v>251515</v>
      </c>
      <c r="H89">
        <v>58830</v>
      </c>
      <c r="I89">
        <v>0</v>
      </c>
      <c r="J89">
        <v>402617</v>
      </c>
      <c r="K89">
        <v>0</v>
      </c>
      <c r="L89">
        <v>157875</v>
      </c>
      <c r="M89">
        <v>2207</v>
      </c>
      <c r="N89">
        <v>28144</v>
      </c>
      <c r="O89">
        <v>333</v>
      </c>
      <c r="P89">
        <v>0</v>
      </c>
      <c r="Q89">
        <v>901521</v>
      </c>
      <c r="R89">
        <v>0</v>
      </c>
      <c r="S89">
        <v>0</v>
      </c>
      <c r="T89">
        <v>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3.5">
      <c r="A90">
        <v>199</v>
      </c>
      <c r="B90" t="s">
        <v>123</v>
      </c>
      <c r="C90" s="14">
        <v>8320</v>
      </c>
      <c r="D90" s="14">
        <v>2008</v>
      </c>
      <c r="E90">
        <v>6.7</v>
      </c>
      <c r="F90">
        <v>18403</v>
      </c>
      <c r="G90">
        <v>235987</v>
      </c>
      <c r="H90">
        <v>50318</v>
      </c>
      <c r="I90">
        <v>0</v>
      </c>
      <c r="J90">
        <v>115320</v>
      </c>
      <c r="K90">
        <v>0</v>
      </c>
      <c r="L90">
        <v>210</v>
      </c>
      <c r="M90">
        <v>0</v>
      </c>
      <c r="N90">
        <v>30244</v>
      </c>
      <c r="O90">
        <v>2833</v>
      </c>
      <c r="P90">
        <v>425</v>
      </c>
      <c r="Q90">
        <v>434487</v>
      </c>
      <c r="R90">
        <v>0</v>
      </c>
      <c r="S90">
        <v>0</v>
      </c>
      <c r="T90">
        <v>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3.5">
      <c r="A91">
        <v>201</v>
      </c>
      <c r="B91" t="s">
        <v>156</v>
      </c>
      <c r="C91" s="14">
        <v>8320</v>
      </c>
      <c r="D91" s="14">
        <v>2008</v>
      </c>
      <c r="E91">
        <v>36.31</v>
      </c>
      <c r="F91">
        <v>270219</v>
      </c>
      <c r="G91">
        <v>1287556</v>
      </c>
      <c r="H91">
        <v>427669</v>
      </c>
      <c r="I91">
        <v>0</v>
      </c>
      <c r="J91">
        <v>779601</v>
      </c>
      <c r="K91">
        <v>563</v>
      </c>
      <c r="L91">
        <v>246640</v>
      </c>
      <c r="M91">
        <v>12380</v>
      </c>
      <c r="N91">
        <v>61587</v>
      </c>
      <c r="O91">
        <v>29708</v>
      </c>
      <c r="P91">
        <v>628760</v>
      </c>
      <c r="Q91">
        <v>2216944</v>
      </c>
      <c r="R91">
        <v>0</v>
      </c>
      <c r="S91">
        <v>0</v>
      </c>
      <c r="T91">
        <v>0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3.5">
      <c r="A92">
        <v>202</v>
      </c>
      <c r="B92" t="s">
        <v>155</v>
      </c>
      <c r="C92" s="14">
        <v>8320</v>
      </c>
      <c r="D92" s="14">
        <v>2008</v>
      </c>
      <c r="E92">
        <v>0.38</v>
      </c>
      <c r="F92">
        <v>5145</v>
      </c>
      <c r="G92">
        <v>24979</v>
      </c>
      <c r="H92">
        <v>7233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32212</v>
      </c>
      <c r="R92">
        <v>0</v>
      </c>
      <c r="S92">
        <v>0</v>
      </c>
      <c r="T92">
        <v>0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3.5">
      <c r="A93">
        <v>204</v>
      </c>
      <c r="B93" t="s">
        <v>122</v>
      </c>
      <c r="C93" s="14">
        <v>8320</v>
      </c>
      <c r="D93" s="14">
        <v>2008</v>
      </c>
      <c r="E93">
        <v>12.78</v>
      </c>
      <c r="F93">
        <v>17308</v>
      </c>
      <c r="G93">
        <v>749664</v>
      </c>
      <c r="H93">
        <v>228609</v>
      </c>
      <c r="I93">
        <v>1667</v>
      </c>
      <c r="J93">
        <v>29008</v>
      </c>
      <c r="K93">
        <v>995</v>
      </c>
      <c r="L93">
        <v>145036</v>
      </c>
      <c r="M93">
        <v>135</v>
      </c>
      <c r="N93">
        <v>159956</v>
      </c>
      <c r="O93">
        <v>59573</v>
      </c>
      <c r="P93">
        <v>0</v>
      </c>
      <c r="Q93">
        <v>1374643</v>
      </c>
      <c r="R93">
        <v>0</v>
      </c>
      <c r="S93">
        <v>0</v>
      </c>
      <c r="T93">
        <v>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3.5">
      <c r="A94">
        <v>205</v>
      </c>
      <c r="B94" t="s">
        <v>159</v>
      </c>
      <c r="C94" s="14">
        <v>8320</v>
      </c>
      <c r="D94" s="14">
        <v>2008</v>
      </c>
      <c r="E94">
        <v>7.95</v>
      </c>
      <c r="F94">
        <v>8916</v>
      </c>
      <c r="G94">
        <v>253540</v>
      </c>
      <c r="H94">
        <v>37710</v>
      </c>
      <c r="I94">
        <v>0</v>
      </c>
      <c r="J94">
        <v>279711</v>
      </c>
      <c r="K94">
        <v>1750</v>
      </c>
      <c r="L94">
        <v>3524</v>
      </c>
      <c r="M94">
        <v>0</v>
      </c>
      <c r="N94">
        <v>12408</v>
      </c>
      <c r="O94">
        <v>914</v>
      </c>
      <c r="P94">
        <v>420001</v>
      </c>
      <c r="Q94">
        <v>169556</v>
      </c>
      <c r="R94">
        <v>0</v>
      </c>
      <c r="S94">
        <v>0</v>
      </c>
      <c r="T94">
        <v>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3.5">
      <c r="A95">
        <v>206</v>
      </c>
      <c r="B95" t="s">
        <v>125</v>
      </c>
      <c r="C95" s="14">
        <v>8320</v>
      </c>
      <c r="D95" s="14">
        <v>2008</v>
      </c>
      <c r="E95">
        <v>13.23</v>
      </c>
      <c r="F95">
        <v>71238</v>
      </c>
      <c r="G95">
        <v>447164</v>
      </c>
      <c r="H95">
        <v>108626</v>
      </c>
      <c r="I95">
        <v>0</v>
      </c>
      <c r="J95">
        <v>218234</v>
      </c>
      <c r="K95">
        <v>0</v>
      </c>
      <c r="L95">
        <v>5262</v>
      </c>
      <c r="M95">
        <v>0</v>
      </c>
      <c r="N95">
        <v>107730</v>
      </c>
      <c r="O95">
        <v>2901</v>
      </c>
      <c r="P95">
        <v>155555</v>
      </c>
      <c r="Q95">
        <v>734362</v>
      </c>
      <c r="R95">
        <v>0</v>
      </c>
      <c r="S95">
        <v>0</v>
      </c>
      <c r="T95">
        <v>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3.5">
      <c r="A96">
        <v>207</v>
      </c>
      <c r="B96" t="s">
        <v>124</v>
      </c>
      <c r="C96" s="14">
        <v>8320</v>
      </c>
      <c r="D96" s="14">
        <v>2008</v>
      </c>
      <c r="E96">
        <v>27.74</v>
      </c>
      <c r="F96">
        <v>330865</v>
      </c>
      <c r="G96">
        <v>974190</v>
      </c>
      <c r="H96">
        <v>231017</v>
      </c>
      <c r="I96">
        <v>0</v>
      </c>
      <c r="J96">
        <v>697212</v>
      </c>
      <c r="K96">
        <v>0</v>
      </c>
      <c r="L96">
        <v>52666</v>
      </c>
      <c r="M96">
        <v>0</v>
      </c>
      <c r="N96">
        <v>233534</v>
      </c>
      <c r="O96">
        <v>1850</v>
      </c>
      <c r="P96">
        <v>647109</v>
      </c>
      <c r="Q96">
        <v>1543360</v>
      </c>
      <c r="R96">
        <v>0</v>
      </c>
      <c r="S96">
        <v>0</v>
      </c>
      <c r="T96">
        <v>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3.5">
      <c r="A97">
        <v>208</v>
      </c>
      <c r="B97" t="s">
        <v>140</v>
      </c>
      <c r="C97" s="14">
        <v>8320</v>
      </c>
      <c r="D97" s="14">
        <v>2008</v>
      </c>
      <c r="E97">
        <v>25.76</v>
      </c>
      <c r="F97">
        <v>297311</v>
      </c>
      <c r="G97">
        <v>848754</v>
      </c>
      <c r="H97">
        <v>184019</v>
      </c>
      <c r="I97">
        <v>0</v>
      </c>
      <c r="J97">
        <v>796409</v>
      </c>
      <c r="K97">
        <v>0</v>
      </c>
      <c r="L97">
        <v>36486</v>
      </c>
      <c r="M97">
        <v>0</v>
      </c>
      <c r="N97">
        <v>561859</v>
      </c>
      <c r="O97">
        <v>-171198</v>
      </c>
      <c r="P97">
        <v>578804</v>
      </c>
      <c r="Q97">
        <v>1677525</v>
      </c>
      <c r="R97">
        <v>0</v>
      </c>
      <c r="S97">
        <v>0</v>
      </c>
      <c r="T97">
        <v>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3.5">
      <c r="A98">
        <v>209</v>
      </c>
      <c r="B98" s="25" t="s">
        <v>163</v>
      </c>
      <c r="C98" s="14">
        <v>8320</v>
      </c>
      <c r="D98" s="14">
        <v>2008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20" ht="13.5">
      <c r="A99">
        <v>904</v>
      </c>
      <c r="B99" t="s">
        <v>67</v>
      </c>
      <c r="C99" s="14">
        <v>8320</v>
      </c>
      <c r="D99" s="14">
        <v>2008</v>
      </c>
      <c r="E99">
        <v>6.01</v>
      </c>
      <c r="F99">
        <v>72795</v>
      </c>
      <c r="G99">
        <v>203871</v>
      </c>
      <c r="H99">
        <v>17929</v>
      </c>
      <c r="I99">
        <v>0</v>
      </c>
      <c r="J99">
        <v>378833</v>
      </c>
      <c r="K99">
        <v>13</v>
      </c>
      <c r="L99">
        <v>38065</v>
      </c>
      <c r="M99">
        <v>0</v>
      </c>
      <c r="N99">
        <v>22163</v>
      </c>
      <c r="O99">
        <v>11263</v>
      </c>
      <c r="P99">
        <v>0</v>
      </c>
      <c r="Q99">
        <v>672137</v>
      </c>
      <c r="R99">
        <v>6.01</v>
      </c>
      <c r="S99">
        <v>0</v>
      </c>
      <c r="T99">
        <v>0</v>
      </c>
    </row>
    <row r="100" spans="1:20" ht="13.5">
      <c r="A100">
        <v>915</v>
      </c>
      <c r="B100" t="s">
        <v>90</v>
      </c>
      <c r="C100" s="14">
        <v>8320</v>
      </c>
      <c r="D100" s="14">
        <v>2008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103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103</v>
      </c>
      <c r="R100">
        <v>0</v>
      </c>
      <c r="S100">
        <v>0</v>
      </c>
      <c r="T100">
        <v>0</v>
      </c>
    </row>
    <row r="101" spans="1:20" ht="13.5">
      <c r="A101">
        <v>919</v>
      </c>
      <c r="B101" t="s">
        <v>162</v>
      </c>
      <c r="C101" s="14">
        <v>8320</v>
      </c>
      <c r="D101" s="14">
        <v>2008</v>
      </c>
      <c r="E101">
        <v>0</v>
      </c>
      <c r="F101">
        <v>54456</v>
      </c>
      <c r="G101">
        <v>0</v>
      </c>
      <c r="H101">
        <v>0</v>
      </c>
      <c r="I101">
        <v>0</v>
      </c>
      <c r="J101">
        <v>173357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173357</v>
      </c>
      <c r="R101">
        <v>0</v>
      </c>
      <c r="S101">
        <v>0</v>
      </c>
      <c r="T101">
        <v>0</v>
      </c>
    </row>
    <row r="103" ht="13.5">
      <c r="C103" s="13" t="s">
        <v>121</v>
      </c>
    </row>
    <row r="104" spans="1:20" ht="13.5">
      <c r="A104" s="12" t="s">
        <v>30</v>
      </c>
      <c r="B104" s="12" t="s">
        <v>45</v>
      </c>
      <c r="C104" s="12" t="s">
        <v>46</v>
      </c>
      <c r="D104" s="12" t="s">
        <v>47</v>
      </c>
      <c r="E104" s="12" t="s">
        <v>48</v>
      </c>
      <c r="F104" s="12" t="s">
        <v>49</v>
      </c>
      <c r="G104" s="12" t="s">
        <v>50</v>
      </c>
      <c r="H104" s="12" t="s">
        <v>51</v>
      </c>
      <c r="I104" s="12" t="s">
        <v>52</v>
      </c>
      <c r="J104" s="12" t="s">
        <v>53</v>
      </c>
      <c r="K104" s="12" t="s">
        <v>54</v>
      </c>
      <c r="L104" s="12" t="s">
        <v>55</v>
      </c>
      <c r="M104" s="12" t="s">
        <v>56</v>
      </c>
      <c r="N104" s="12" t="s">
        <v>57</v>
      </c>
      <c r="O104" s="12" t="s">
        <v>58</v>
      </c>
      <c r="P104" s="12" t="s">
        <v>59</v>
      </c>
      <c r="Q104" s="12" t="s">
        <v>60</v>
      </c>
      <c r="R104" s="12" t="s">
        <v>61</v>
      </c>
      <c r="S104" s="12" t="s">
        <v>62</v>
      </c>
      <c r="T104" s="12" t="s">
        <v>63</v>
      </c>
    </row>
    <row r="105" spans="1:38" ht="13.5">
      <c r="A105">
        <v>1</v>
      </c>
      <c r="B105" t="s">
        <v>144</v>
      </c>
      <c r="C105" s="14">
        <v>8320</v>
      </c>
      <c r="D105" s="14">
        <v>2009</v>
      </c>
      <c r="E105" s="20">
        <v>214</v>
      </c>
      <c r="F105" s="21">
        <v>1620635</v>
      </c>
      <c r="G105" s="21">
        <v>9038229</v>
      </c>
      <c r="H105" s="21">
        <v>3499702</v>
      </c>
      <c r="I105" s="21">
        <v>0</v>
      </c>
      <c r="J105" s="21">
        <v>3354573</v>
      </c>
      <c r="K105" s="21">
        <v>12443</v>
      </c>
      <c r="L105" s="21">
        <v>-172357</v>
      </c>
      <c r="M105" s="21">
        <v>18124</v>
      </c>
      <c r="N105" s="21">
        <v>575111</v>
      </c>
      <c r="O105" s="21">
        <v>-690291</v>
      </c>
      <c r="P105" s="21">
        <v>3148091</v>
      </c>
      <c r="Q105" s="21">
        <v>12487443</v>
      </c>
      <c r="R105" s="21">
        <v>0</v>
      </c>
      <c r="S105" s="21">
        <v>0</v>
      </c>
      <c r="T105" s="21">
        <v>0</v>
      </c>
      <c r="V105" s="17"/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20" ht="13.5">
      <c r="A106">
        <v>3</v>
      </c>
      <c r="B106" t="s">
        <v>158</v>
      </c>
      <c r="C106" s="14">
        <v>8320</v>
      </c>
      <c r="D106" s="14">
        <v>2009</v>
      </c>
      <c r="E106" s="20">
        <v>73</v>
      </c>
      <c r="F106" s="21">
        <v>861785</v>
      </c>
      <c r="G106" s="21">
        <v>2926657</v>
      </c>
      <c r="H106" s="21">
        <v>1111394</v>
      </c>
      <c r="I106" s="21">
        <v>0</v>
      </c>
      <c r="J106" s="21">
        <v>1904729</v>
      </c>
      <c r="K106" s="21">
        <v>2909</v>
      </c>
      <c r="L106" s="21">
        <v>-77517</v>
      </c>
      <c r="M106" s="21">
        <v>3685</v>
      </c>
      <c r="N106" s="21">
        <v>907831</v>
      </c>
      <c r="O106" s="21">
        <v>-382378</v>
      </c>
      <c r="P106" s="21">
        <v>1891798</v>
      </c>
      <c r="Q106" s="21">
        <v>4505512</v>
      </c>
      <c r="R106" s="21">
        <v>0</v>
      </c>
      <c r="S106" s="21">
        <v>0</v>
      </c>
      <c r="T106" s="21">
        <v>0</v>
      </c>
    </row>
    <row r="107" spans="1:38" ht="13.5">
      <c r="A107">
        <v>8</v>
      </c>
      <c r="B107" t="s">
        <v>87</v>
      </c>
      <c r="C107" s="14">
        <v>8320</v>
      </c>
      <c r="D107" s="14">
        <v>2009</v>
      </c>
      <c r="E107" s="23">
        <v>9.88</v>
      </c>
      <c r="F107" s="24">
        <v>5164</v>
      </c>
      <c r="G107" s="24">
        <v>270678</v>
      </c>
      <c r="H107" s="24">
        <v>74092</v>
      </c>
      <c r="I107" s="24">
        <v>0</v>
      </c>
      <c r="J107" s="24">
        <v>129650</v>
      </c>
      <c r="K107" s="24">
        <v>0</v>
      </c>
      <c r="L107" s="24">
        <v>469</v>
      </c>
      <c r="M107" s="24">
        <v>0</v>
      </c>
      <c r="N107" s="24">
        <v>0</v>
      </c>
      <c r="O107" s="24">
        <v>8514</v>
      </c>
      <c r="P107" s="24">
        <v>0</v>
      </c>
      <c r="Q107" s="24">
        <v>483403</v>
      </c>
      <c r="R107" s="24">
        <v>0</v>
      </c>
      <c r="S107" s="24">
        <v>0</v>
      </c>
      <c r="T107" s="24">
        <v>0</v>
      </c>
      <c r="V107" s="17"/>
      <c r="W107" s="15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3.5">
      <c r="A108">
        <v>10</v>
      </c>
      <c r="B108" t="s">
        <v>115</v>
      </c>
      <c r="C108" s="14">
        <v>8320</v>
      </c>
      <c r="D108" s="14">
        <v>2009</v>
      </c>
      <c r="E108" s="20">
        <v>103.3</v>
      </c>
      <c r="F108" s="21">
        <v>1059648</v>
      </c>
      <c r="G108" s="21">
        <v>4325906</v>
      </c>
      <c r="H108" s="21">
        <v>814556</v>
      </c>
      <c r="I108" s="21">
        <v>0</v>
      </c>
      <c r="J108" s="21">
        <v>2843824</v>
      </c>
      <c r="K108" s="21">
        <v>3686</v>
      </c>
      <c r="L108" s="21">
        <v>71562</v>
      </c>
      <c r="M108" s="21">
        <v>82</v>
      </c>
      <c r="N108" s="21">
        <v>202037</v>
      </c>
      <c r="O108" s="21">
        <v>850519</v>
      </c>
      <c r="P108" s="21">
        <v>3679061</v>
      </c>
      <c r="Q108" s="21">
        <v>5433111</v>
      </c>
      <c r="R108" s="21">
        <v>0</v>
      </c>
      <c r="S108" s="21">
        <v>0</v>
      </c>
      <c r="T108" s="21">
        <v>0</v>
      </c>
      <c r="V108" s="17"/>
      <c r="W108" s="15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20" ht="13.5">
      <c r="A109">
        <v>14</v>
      </c>
      <c r="B109" t="s">
        <v>157</v>
      </c>
      <c r="C109" s="14">
        <v>8320</v>
      </c>
      <c r="D109" s="14">
        <v>2009</v>
      </c>
      <c r="E109" s="20">
        <v>101.15</v>
      </c>
      <c r="F109" s="21">
        <v>204106</v>
      </c>
      <c r="G109" s="21">
        <v>4732796</v>
      </c>
      <c r="H109" s="21">
        <v>1337389</v>
      </c>
      <c r="I109" s="21">
        <v>0</v>
      </c>
      <c r="J109" s="21">
        <v>3049494</v>
      </c>
      <c r="K109" s="21">
        <v>0</v>
      </c>
      <c r="L109" s="21">
        <v>30689</v>
      </c>
      <c r="M109" s="21">
        <v>0</v>
      </c>
      <c r="N109" s="21">
        <v>1203514</v>
      </c>
      <c r="O109" s="21">
        <v>126503</v>
      </c>
      <c r="P109" s="21">
        <v>3693250</v>
      </c>
      <c r="Q109" s="21">
        <v>6787135</v>
      </c>
      <c r="R109" s="21">
        <v>0</v>
      </c>
      <c r="S109" s="21">
        <v>0</v>
      </c>
      <c r="T109" s="21">
        <v>0</v>
      </c>
    </row>
    <row r="110" spans="1:38" ht="13.5">
      <c r="A110">
        <v>20</v>
      </c>
      <c r="B110" t="s">
        <v>141</v>
      </c>
      <c r="C110" s="14">
        <v>8320</v>
      </c>
      <c r="D110" s="14">
        <v>2009</v>
      </c>
      <c r="E110" s="20">
        <v>0</v>
      </c>
      <c r="F110" s="21">
        <v>47689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V110" s="17"/>
      <c r="W110" s="15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3.5">
      <c r="A111">
        <v>21</v>
      </c>
      <c r="B111" t="s">
        <v>94</v>
      </c>
      <c r="C111" s="14">
        <v>8320</v>
      </c>
      <c r="D111" s="14">
        <v>2009</v>
      </c>
      <c r="E111" s="20">
        <v>13.4</v>
      </c>
      <c r="F111" s="21">
        <v>147767</v>
      </c>
      <c r="G111" s="21">
        <v>394919</v>
      </c>
      <c r="H111" s="21">
        <v>146122</v>
      </c>
      <c r="I111" s="21">
        <v>10550</v>
      </c>
      <c r="J111" s="21">
        <v>281090</v>
      </c>
      <c r="K111" s="21">
        <v>0</v>
      </c>
      <c r="L111" s="21">
        <v>6539</v>
      </c>
      <c r="M111" s="21">
        <v>0</v>
      </c>
      <c r="N111" s="21">
        <v>44500</v>
      </c>
      <c r="O111" s="21">
        <v>1439</v>
      </c>
      <c r="P111" s="21">
        <v>0</v>
      </c>
      <c r="Q111" s="21">
        <v>885159</v>
      </c>
      <c r="R111" s="21">
        <v>0</v>
      </c>
      <c r="S111" s="21">
        <v>0</v>
      </c>
      <c r="T111" s="21">
        <v>0</v>
      </c>
      <c r="V111" s="17"/>
      <c r="W111" s="15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3.5">
      <c r="A112">
        <v>22</v>
      </c>
      <c r="B112" t="s">
        <v>91</v>
      </c>
      <c r="C112" s="14">
        <v>8320</v>
      </c>
      <c r="D112" s="14">
        <v>2009</v>
      </c>
      <c r="E112" s="20">
        <v>20.12</v>
      </c>
      <c r="F112" s="21">
        <v>125689</v>
      </c>
      <c r="G112" s="21">
        <v>708773</v>
      </c>
      <c r="H112" s="21">
        <v>194614</v>
      </c>
      <c r="I112" s="21">
        <v>1572</v>
      </c>
      <c r="J112" s="21">
        <v>568897</v>
      </c>
      <c r="K112" s="21">
        <v>0</v>
      </c>
      <c r="L112" s="21">
        <v>0</v>
      </c>
      <c r="M112" s="21">
        <v>3329</v>
      </c>
      <c r="N112" s="21">
        <v>60267</v>
      </c>
      <c r="O112" s="21">
        <v>-525432</v>
      </c>
      <c r="P112" s="21">
        <v>234234</v>
      </c>
      <c r="Q112" s="21">
        <v>777786</v>
      </c>
      <c r="R112" s="21">
        <v>0</v>
      </c>
      <c r="S112" s="21">
        <v>0</v>
      </c>
      <c r="T112" s="21">
        <v>0</v>
      </c>
      <c r="V112" s="17"/>
      <c r="W112" s="15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3.5">
      <c r="A113">
        <v>23</v>
      </c>
      <c r="B113" t="s">
        <v>143</v>
      </c>
      <c r="C113" s="14">
        <v>8320</v>
      </c>
      <c r="D113" s="14">
        <v>2009</v>
      </c>
      <c r="E113" s="20">
        <v>5.22</v>
      </c>
      <c r="F113" s="21">
        <v>23249</v>
      </c>
      <c r="G113" s="21">
        <v>130209</v>
      </c>
      <c r="H113" s="21">
        <v>30550</v>
      </c>
      <c r="I113" s="21">
        <v>0</v>
      </c>
      <c r="J113" s="21">
        <v>90691</v>
      </c>
      <c r="K113" s="21">
        <v>0</v>
      </c>
      <c r="L113" s="21">
        <v>0</v>
      </c>
      <c r="M113" s="21">
        <v>0</v>
      </c>
      <c r="N113" s="21">
        <v>22073</v>
      </c>
      <c r="O113" s="21">
        <v>4145</v>
      </c>
      <c r="P113" s="21">
        <v>0</v>
      </c>
      <c r="Q113" s="21">
        <v>277668</v>
      </c>
      <c r="R113" s="21">
        <v>0</v>
      </c>
      <c r="S113" s="21">
        <v>0</v>
      </c>
      <c r="T113" s="21">
        <v>0</v>
      </c>
      <c r="V113" s="17"/>
      <c r="W113" s="15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3.5">
      <c r="A114">
        <v>26</v>
      </c>
      <c r="B114" t="s">
        <v>100</v>
      </c>
      <c r="C114" s="14">
        <v>8320</v>
      </c>
      <c r="D114" s="14">
        <v>2009</v>
      </c>
      <c r="E114" s="20">
        <v>38.58</v>
      </c>
      <c r="F114" s="21">
        <v>625956</v>
      </c>
      <c r="G114" s="21">
        <v>1239974</v>
      </c>
      <c r="H114" s="21">
        <v>434164</v>
      </c>
      <c r="I114" s="21">
        <v>0</v>
      </c>
      <c r="J114" s="21">
        <v>957776</v>
      </c>
      <c r="K114" s="21">
        <v>0</v>
      </c>
      <c r="L114" s="21">
        <v>1306</v>
      </c>
      <c r="M114" s="21">
        <v>0</v>
      </c>
      <c r="N114" s="21">
        <v>118364</v>
      </c>
      <c r="O114" s="21">
        <v>2873</v>
      </c>
      <c r="P114" s="21">
        <v>1251118</v>
      </c>
      <c r="Q114" s="21">
        <v>1503339</v>
      </c>
      <c r="R114" s="21">
        <v>0</v>
      </c>
      <c r="S114" s="21">
        <v>0</v>
      </c>
      <c r="T114" s="21">
        <v>0</v>
      </c>
      <c r="V114" s="17"/>
      <c r="W114" s="15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20" ht="13.5">
      <c r="A115">
        <v>29</v>
      </c>
      <c r="B115" t="s">
        <v>83</v>
      </c>
      <c r="C115" s="14">
        <v>8320</v>
      </c>
      <c r="D115" s="14">
        <v>2009</v>
      </c>
      <c r="E115" s="20">
        <v>120.75</v>
      </c>
      <c r="F115" s="21">
        <v>1219234</v>
      </c>
      <c r="G115" s="21">
        <v>4669785</v>
      </c>
      <c r="H115" s="21">
        <v>1236186</v>
      </c>
      <c r="I115" s="21">
        <v>0</v>
      </c>
      <c r="J115" s="21">
        <v>5245227</v>
      </c>
      <c r="K115" s="21">
        <v>1150</v>
      </c>
      <c r="L115" s="21">
        <v>139559</v>
      </c>
      <c r="M115" s="21">
        <v>1225</v>
      </c>
      <c r="N115" s="21">
        <v>229591</v>
      </c>
      <c r="O115" s="21">
        <v>-336400</v>
      </c>
      <c r="P115" s="21">
        <v>4174909</v>
      </c>
      <c r="Q115" s="21">
        <v>7011414</v>
      </c>
      <c r="R115" s="21">
        <v>0</v>
      </c>
      <c r="S115" s="21">
        <v>0</v>
      </c>
      <c r="T115" s="21">
        <v>0</v>
      </c>
    </row>
    <row r="116" spans="1:38" ht="13.5">
      <c r="A116">
        <v>32</v>
      </c>
      <c r="B116" t="s">
        <v>105</v>
      </c>
      <c r="C116" s="14">
        <v>8320</v>
      </c>
      <c r="D116" s="14">
        <v>2009</v>
      </c>
      <c r="E116" s="20">
        <v>112</v>
      </c>
      <c r="F116" s="21">
        <v>828789</v>
      </c>
      <c r="G116" s="21">
        <v>3754194</v>
      </c>
      <c r="H116" s="21">
        <v>1483192</v>
      </c>
      <c r="I116" s="21">
        <v>0</v>
      </c>
      <c r="J116" s="21">
        <v>2181666</v>
      </c>
      <c r="K116" s="21">
        <v>1797</v>
      </c>
      <c r="L116" s="21">
        <v>725099</v>
      </c>
      <c r="M116" s="21">
        <v>17292</v>
      </c>
      <c r="N116" s="21">
        <v>203960</v>
      </c>
      <c r="O116" s="21">
        <v>129521</v>
      </c>
      <c r="P116" s="21">
        <v>2324118</v>
      </c>
      <c r="Q116" s="21">
        <v>6172603</v>
      </c>
      <c r="R116" s="21">
        <v>0</v>
      </c>
      <c r="S116" s="21">
        <v>0</v>
      </c>
      <c r="T116" s="21">
        <v>0</v>
      </c>
      <c r="V116" s="17"/>
      <c r="W116" s="15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13.5">
      <c r="A117">
        <v>35</v>
      </c>
      <c r="B117" t="s">
        <v>145</v>
      </c>
      <c r="C117" s="14">
        <v>8320</v>
      </c>
      <c r="D117" s="14">
        <v>2009</v>
      </c>
      <c r="E117" s="20">
        <v>9.9</v>
      </c>
      <c r="F117" s="21">
        <v>18303</v>
      </c>
      <c r="G117" s="21">
        <v>372948</v>
      </c>
      <c r="H117" s="21">
        <v>74895</v>
      </c>
      <c r="I117" s="21">
        <v>0</v>
      </c>
      <c r="J117" s="21">
        <v>196280</v>
      </c>
      <c r="K117" s="21">
        <v>0</v>
      </c>
      <c r="L117" s="21">
        <v>29148</v>
      </c>
      <c r="M117" s="21">
        <v>0</v>
      </c>
      <c r="N117" s="21">
        <v>62000</v>
      </c>
      <c r="O117" s="21">
        <v>5515</v>
      </c>
      <c r="P117" s="21">
        <v>203185</v>
      </c>
      <c r="Q117" s="21">
        <v>537601</v>
      </c>
      <c r="R117" s="21">
        <v>0</v>
      </c>
      <c r="S117" s="21">
        <v>0</v>
      </c>
      <c r="T117" s="21">
        <v>0</v>
      </c>
      <c r="V117" s="17"/>
      <c r="W117" s="15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13.5">
      <c r="A118">
        <v>37</v>
      </c>
      <c r="B118" t="s">
        <v>75</v>
      </c>
      <c r="C118" s="14">
        <v>8320</v>
      </c>
      <c r="D118" s="14">
        <v>2009</v>
      </c>
      <c r="E118">
        <v>64.36</v>
      </c>
      <c r="F118">
        <v>133327</v>
      </c>
      <c r="G118">
        <v>2072385</v>
      </c>
      <c r="H118">
        <v>498386</v>
      </c>
      <c r="I118">
        <v>0</v>
      </c>
      <c r="J118">
        <v>1505490</v>
      </c>
      <c r="K118">
        <v>0</v>
      </c>
      <c r="L118">
        <v>59326</v>
      </c>
      <c r="M118">
        <v>1233</v>
      </c>
      <c r="N118">
        <v>134702</v>
      </c>
      <c r="O118">
        <v>2180</v>
      </c>
      <c r="P118">
        <v>135850</v>
      </c>
      <c r="Q118">
        <v>4137852</v>
      </c>
      <c r="R118">
        <v>0</v>
      </c>
      <c r="S118">
        <v>0</v>
      </c>
      <c r="T118">
        <v>0</v>
      </c>
      <c r="V118" s="17"/>
      <c r="W118" s="15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13.5">
      <c r="A119">
        <v>38</v>
      </c>
      <c r="B119" t="s">
        <v>135</v>
      </c>
      <c r="C119" s="14">
        <v>8320</v>
      </c>
      <c r="D119" s="14">
        <v>2009</v>
      </c>
      <c r="E119" s="15">
        <v>39.9</v>
      </c>
      <c r="F119" s="16">
        <v>45807</v>
      </c>
      <c r="G119" s="16">
        <v>1204884</v>
      </c>
      <c r="H119" s="16">
        <v>350400</v>
      </c>
      <c r="I119" s="16">
        <v>0</v>
      </c>
      <c r="J119" s="16">
        <v>434781</v>
      </c>
      <c r="K119" s="16">
        <v>0</v>
      </c>
      <c r="L119" s="16">
        <v>1117</v>
      </c>
      <c r="M119" s="16">
        <v>-34</v>
      </c>
      <c r="N119" s="16">
        <v>139183</v>
      </c>
      <c r="O119" s="16">
        <v>25205</v>
      </c>
      <c r="P119" s="16">
        <v>620482</v>
      </c>
      <c r="Q119" s="16">
        <v>1535054</v>
      </c>
      <c r="R119" s="16">
        <v>0</v>
      </c>
      <c r="S119" s="16">
        <v>0</v>
      </c>
      <c r="T119" s="16">
        <v>0</v>
      </c>
      <c r="V119" s="17"/>
      <c r="W119" s="15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20" ht="13.5">
      <c r="A120">
        <v>39</v>
      </c>
      <c r="B120" t="s">
        <v>85</v>
      </c>
      <c r="C120" s="14">
        <v>8320</v>
      </c>
      <c r="D120" s="14">
        <v>2009</v>
      </c>
      <c r="E120" s="20">
        <v>29.5</v>
      </c>
      <c r="F120" s="21">
        <v>341396</v>
      </c>
      <c r="G120" s="21">
        <v>831013</v>
      </c>
      <c r="H120" s="21">
        <v>135536</v>
      </c>
      <c r="I120" s="21">
        <v>0</v>
      </c>
      <c r="J120" s="21">
        <v>706065</v>
      </c>
      <c r="K120" s="21">
        <v>0</v>
      </c>
      <c r="L120" s="21">
        <v>21835</v>
      </c>
      <c r="M120" s="21">
        <v>1704</v>
      </c>
      <c r="N120" s="21">
        <v>49489</v>
      </c>
      <c r="O120" s="21">
        <v>1319</v>
      </c>
      <c r="P120" s="21">
        <v>651096</v>
      </c>
      <c r="Q120" s="21">
        <v>1095865</v>
      </c>
      <c r="R120" s="21">
        <v>0</v>
      </c>
      <c r="S120" s="21">
        <v>0</v>
      </c>
      <c r="T120" s="21">
        <v>0</v>
      </c>
    </row>
    <row r="121" spans="1:38" ht="13.5">
      <c r="A121">
        <v>43</v>
      </c>
      <c r="B121" t="s">
        <v>116</v>
      </c>
      <c r="C121" s="14">
        <v>8320</v>
      </c>
      <c r="D121" s="14">
        <v>2009</v>
      </c>
      <c r="E121" s="20">
        <v>12.85</v>
      </c>
      <c r="F121" s="21">
        <v>79821</v>
      </c>
      <c r="G121" s="21">
        <v>488756</v>
      </c>
      <c r="H121" s="21">
        <v>166551</v>
      </c>
      <c r="I121" s="21">
        <v>0</v>
      </c>
      <c r="J121" s="21">
        <v>270343</v>
      </c>
      <c r="K121" s="21">
        <v>0</v>
      </c>
      <c r="L121" s="21">
        <v>4789</v>
      </c>
      <c r="M121" s="21">
        <v>0</v>
      </c>
      <c r="N121" s="21">
        <v>97503</v>
      </c>
      <c r="O121" s="21">
        <v>-100653</v>
      </c>
      <c r="P121" s="21">
        <v>326090</v>
      </c>
      <c r="Q121" s="21">
        <v>601199</v>
      </c>
      <c r="R121" s="21">
        <v>0</v>
      </c>
      <c r="S121" s="21">
        <v>0</v>
      </c>
      <c r="T121" s="21">
        <v>0</v>
      </c>
      <c r="V121" s="17"/>
      <c r="W121" s="15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13.5">
      <c r="A122">
        <v>45</v>
      </c>
      <c r="B122" t="s">
        <v>72</v>
      </c>
      <c r="C122" s="14">
        <v>8320</v>
      </c>
      <c r="D122" s="14">
        <v>2009</v>
      </c>
      <c r="E122">
        <v>16.04</v>
      </c>
      <c r="F122">
        <v>83196</v>
      </c>
      <c r="G122">
        <v>482640</v>
      </c>
      <c r="H122">
        <v>106481</v>
      </c>
      <c r="I122">
        <v>4589</v>
      </c>
      <c r="J122">
        <v>307806</v>
      </c>
      <c r="K122">
        <v>0</v>
      </c>
      <c r="L122">
        <v>0</v>
      </c>
      <c r="M122">
        <v>0</v>
      </c>
      <c r="N122">
        <v>27587</v>
      </c>
      <c r="O122">
        <v>670</v>
      </c>
      <c r="P122">
        <v>54825</v>
      </c>
      <c r="Q122">
        <v>874948</v>
      </c>
      <c r="R122">
        <v>0</v>
      </c>
      <c r="S122">
        <v>0</v>
      </c>
      <c r="T122">
        <v>0</v>
      </c>
      <c r="V122" s="17"/>
      <c r="W122" s="15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20" ht="13.5">
      <c r="A123">
        <v>46</v>
      </c>
      <c r="B123" s="25" t="s">
        <v>101</v>
      </c>
      <c r="C123" s="14">
        <v>8320</v>
      </c>
      <c r="D123" s="14">
        <v>2009</v>
      </c>
      <c r="E123" s="20">
        <v>7.74</v>
      </c>
      <c r="F123" s="21">
        <v>44295</v>
      </c>
      <c r="G123" s="21">
        <v>264911</v>
      </c>
      <c r="H123" s="21">
        <v>51871</v>
      </c>
      <c r="I123" s="21">
        <v>0</v>
      </c>
      <c r="J123" s="21">
        <v>179516</v>
      </c>
      <c r="K123" s="21">
        <v>0</v>
      </c>
      <c r="L123" s="21">
        <v>0</v>
      </c>
      <c r="M123" s="21">
        <v>0</v>
      </c>
      <c r="N123" s="21">
        <v>20394</v>
      </c>
      <c r="O123" s="21">
        <v>5627</v>
      </c>
      <c r="P123" s="21">
        <v>0</v>
      </c>
      <c r="Q123" s="21">
        <v>522319</v>
      </c>
      <c r="R123" s="21">
        <v>0</v>
      </c>
      <c r="S123" s="21">
        <v>0</v>
      </c>
      <c r="T123" s="21">
        <v>0</v>
      </c>
    </row>
    <row r="124" spans="1:38" ht="13.5">
      <c r="A124">
        <v>50</v>
      </c>
      <c r="B124" t="s">
        <v>153</v>
      </c>
      <c r="C124" s="14">
        <v>8320</v>
      </c>
      <c r="D124" s="14">
        <v>2009</v>
      </c>
      <c r="E124" s="20">
        <v>26.23</v>
      </c>
      <c r="F124" s="21">
        <v>51798</v>
      </c>
      <c r="G124" s="21">
        <v>919379</v>
      </c>
      <c r="H124" s="21">
        <v>34454</v>
      </c>
      <c r="I124" s="21">
        <v>3000</v>
      </c>
      <c r="J124" s="21">
        <v>511080</v>
      </c>
      <c r="K124" s="21">
        <v>0</v>
      </c>
      <c r="L124" s="21">
        <v>900</v>
      </c>
      <c r="M124" s="21">
        <v>0</v>
      </c>
      <c r="N124" s="21">
        <v>145459</v>
      </c>
      <c r="O124" s="21">
        <v>2190</v>
      </c>
      <c r="P124" s="21">
        <v>0</v>
      </c>
      <c r="Q124" s="21">
        <v>1616462</v>
      </c>
      <c r="R124" s="21">
        <v>0</v>
      </c>
      <c r="S124" s="21">
        <v>0</v>
      </c>
      <c r="T124" s="21">
        <v>0</v>
      </c>
      <c r="V124" s="17"/>
      <c r="W124" s="15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13.5">
      <c r="A125">
        <v>54</v>
      </c>
      <c r="B125" t="s">
        <v>79</v>
      </c>
      <c r="C125" s="14">
        <v>8320</v>
      </c>
      <c r="D125" s="14">
        <v>2009</v>
      </c>
      <c r="E125" s="20">
        <v>11.49</v>
      </c>
      <c r="F125" s="21">
        <v>26827</v>
      </c>
      <c r="G125" s="21">
        <v>328011</v>
      </c>
      <c r="H125" s="21">
        <v>100092</v>
      </c>
      <c r="I125" s="21">
        <v>16413</v>
      </c>
      <c r="J125" s="21">
        <v>209727</v>
      </c>
      <c r="K125" s="21">
        <v>0</v>
      </c>
      <c r="L125" s="21">
        <v>1280</v>
      </c>
      <c r="M125" s="21">
        <v>0</v>
      </c>
      <c r="N125" s="21">
        <v>24111</v>
      </c>
      <c r="O125" s="21">
        <v>1450</v>
      </c>
      <c r="P125" s="21">
        <v>0</v>
      </c>
      <c r="Q125" s="21">
        <v>681084</v>
      </c>
      <c r="R125" s="21">
        <v>0</v>
      </c>
      <c r="S125" s="21">
        <v>0</v>
      </c>
      <c r="T125" s="21">
        <v>0</v>
      </c>
      <c r="V125" s="17"/>
      <c r="W125" s="15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13.5">
      <c r="A126">
        <v>56</v>
      </c>
      <c r="B126" t="s">
        <v>119</v>
      </c>
      <c r="C126" s="14">
        <v>8320</v>
      </c>
      <c r="D126" s="14">
        <v>2009</v>
      </c>
      <c r="E126" s="20">
        <v>6.59</v>
      </c>
      <c r="F126" s="21">
        <v>3732</v>
      </c>
      <c r="G126" s="21">
        <v>244974</v>
      </c>
      <c r="H126" s="21">
        <v>69330</v>
      </c>
      <c r="I126" s="21">
        <v>0</v>
      </c>
      <c r="J126" s="21">
        <v>141751</v>
      </c>
      <c r="K126" s="21">
        <v>0</v>
      </c>
      <c r="L126" s="21">
        <v>3260</v>
      </c>
      <c r="M126" s="21">
        <v>0</v>
      </c>
      <c r="N126" s="21">
        <v>18861</v>
      </c>
      <c r="O126" s="21">
        <v>5144</v>
      </c>
      <c r="P126" s="21">
        <v>46187</v>
      </c>
      <c r="Q126" s="21">
        <v>437133</v>
      </c>
      <c r="R126" s="21">
        <v>0</v>
      </c>
      <c r="S126" s="21">
        <v>0</v>
      </c>
      <c r="T126" s="21">
        <v>0</v>
      </c>
      <c r="V126" s="17"/>
      <c r="W126" s="15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13.5">
      <c r="A127">
        <v>58</v>
      </c>
      <c r="B127" t="s">
        <v>120</v>
      </c>
      <c r="C127" s="14">
        <v>8320</v>
      </c>
      <c r="D127" s="14">
        <v>2009</v>
      </c>
      <c r="E127" s="20">
        <v>58.260000000000005</v>
      </c>
      <c r="F127" s="21">
        <v>501524</v>
      </c>
      <c r="G127" s="21">
        <v>1855719</v>
      </c>
      <c r="H127" s="21">
        <v>491117</v>
      </c>
      <c r="I127" s="21">
        <v>0</v>
      </c>
      <c r="J127" s="21">
        <v>1357740</v>
      </c>
      <c r="K127" s="21">
        <v>744</v>
      </c>
      <c r="L127" s="21">
        <v>22244</v>
      </c>
      <c r="M127" s="21">
        <v>3785</v>
      </c>
      <c r="N127" s="21">
        <v>247321</v>
      </c>
      <c r="O127" s="21">
        <v>28111</v>
      </c>
      <c r="P127" s="21">
        <v>1641189</v>
      </c>
      <c r="Q127" s="21">
        <v>2365592</v>
      </c>
      <c r="R127" s="21">
        <v>0</v>
      </c>
      <c r="S127" s="21">
        <v>0</v>
      </c>
      <c r="T127" s="21">
        <v>0</v>
      </c>
      <c r="V127" s="17"/>
      <c r="W127" s="15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13.5">
      <c r="A128">
        <v>63</v>
      </c>
      <c r="B128" t="s">
        <v>82</v>
      </c>
      <c r="C128" s="14">
        <v>8320</v>
      </c>
      <c r="D128" s="14">
        <v>2009</v>
      </c>
      <c r="E128" s="23">
        <v>20.02</v>
      </c>
      <c r="F128" s="24">
        <v>57249</v>
      </c>
      <c r="G128" s="24">
        <v>957375</v>
      </c>
      <c r="H128" s="24">
        <v>337777</v>
      </c>
      <c r="I128" s="24">
        <v>2450</v>
      </c>
      <c r="J128" s="24">
        <v>354272</v>
      </c>
      <c r="K128" s="24">
        <v>0</v>
      </c>
      <c r="L128" s="24">
        <v>4151</v>
      </c>
      <c r="M128" s="24">
        <v>622</v>
      </c>
      <c r="N128" s="24">
        <v>61104</v>
      </c>
      <c r="O128" s="24">
        <v>2943</v>
      </c>
      <c r="P128" s="24">
        <v>225117</v>
      </c>
      <c r="Q128" s="24">
        <v>1495577</v>
      </c>
      <c r="R128" s="24">
        <v>0</v>
      </c>
      <c r="S128" s="24">
        <v>0</v>
      </c>
      <c r="T128" s="24">
        <v>0</v>
      </c>
      <c r="V128" s="17"/>
      <c r="W128" s="15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20" ht="13.5">
      <c r="A129">
        <v>78</v>
      </c>
      <c r="B129" t="s">
        <v>106</v>
      </c>
      <c r="C129" s="14">
        <v>8320</v>
      </c>
      <c r="D129" s="14">
        <v>2009</v>
      </c>
      <c r="E129" s="20">
        <v>21.79</v>
      </c>
      <c r="F129" s="21">
        <v>160396</v>
      </c>
      <c r="G129" s="21">
        <v>733825</v>
      </c>
      <c r="H129" s="21">
        <v>192825</v>
      </c>
      <c r="I129" s="21">
        <v>0</v>
      </c>
      <c r="J129" s="21">
        <v>460831</v>
      </c>
      <c r="K129" s="21">
        <v>0</v>
      </c>
      <c r="L129" s="21">
        <v>4852</v>
      </c>
      <c r="M129" s="21">
        <v>0</v>
      </c>
      <c r="N129" s="21">
        <v>182459</v>
      </c>
      <c r="O129" s="21">
        <v>459</v>
      </c>
      <c r="P129" s="21">
        <v>541306</v>
      </c>
      <c r="Q129" s="21">
        <v>1033945</v>
      </c>
      <c r="R129" s="21">
        <v>0</v>
      </c>
      <c r="S129" s="21">
        <v>0</v>
      </c>
      <c r="T129" s="21">
        <v>0</v>
      </c>
    </row>
    <row r="130" spans="1:38" ht="13.5">
      <c r="A130">
        <v>79</v>
      </c>
      <c r="B130" t="s">
        <v>96</v>
      </c>
      <c r="C130" s="14">
        <v>8320</v>
      </c>
      <c r="D130" s="14">
        <v>2009</v>
      </c>
      <c r="E130" s="13">
        <v>8</v>
      </c>
      <c r="F130" s="16">
        <v>0</v>
      </c>
      <c r="G130" s="16">
        <v>310764</v>
      </c>
      <c r="H130" s="16">
        <v>130091</v>
      </c>
      <c r="I130" s="16">
        <v>0</v>
      </c>
      <c r="J130" s="16">
        <v>118340</v>
      </c>
      <c r="K130" s="16">
        <v>0</v>
      </c>
      <c r="L130" s="16">
        <v>2564</v>
      </c>
      <c r="M130" s="16">
        <v>272</v>
      </c>
      <c r="N130" s="16">
        <v>23846</v>
      </c>
      <c r="O130" s="16">
        <v>10121</v>
      </c>
      <c r="P130" s="16">
        <v>55373</v>
      </c>
      <c r="Q130" s="16">
        <v>540625</v>
      </c>
      <c r="R130" s="16">
        <v>0</v>
      </c>
      <c r="S130" s="16">
        <v>0</v>
      </c>
      <c r="T130" s="16">
        <v>0</v>
      </c>
      <c r="V130" s="17"/>
      <c r="W130" s="15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20" ht="13.5">
      <c r="A131">
        <v>80</v>
      </c>
      <c r="B131" t="s">
        <v>97</v>
      </c>
      <c r="C131" s="14">
        <v>8320</v>
      </c>
      <c r="D131" s="14">
        <v>2009</v>
      </c>
      <c r="E131" s="20">
        <v>6.89</v>
      </c>
      <c r="F131" s="21">
        <v>23445</v>
      </c>
      <c r="G131" s="21">
        <v>175652</v>
      </c>
      <c r="H131" s="21">
        <v>46027</v>
      </c>
      <c r="I131" s="21">
        <v>0</v>
      </c>
      <c r="J131" s="21">
        <v>90555</v>
      </c>
      <c r="K131" s="21">
        <v>0</v>
      </c>
      <c r="L131" s="21">
        <v>1037</v>
      </c>
      <c r="M131" s="21">
        <v>0</v>
      </c>
      <c r="N131" s="21">
        <v>41676</v>
      </c>
      <c r="O131" s="21">
        <v>842</v>
      </c>
      <c r="P131" s="21">
        <v>9286</v>
      </c>
      <c r="Q131" s="21">
        <v>346503</v>
      </c>
      <c r="R131" s="21">
        <v>0</v>
      </c>
      <c r="S131" s="21">
        <v>0</v>
      </c>
      <c r="T131" s="21">
        <v>0</v>
      </c>
    </row>
    <row r="132" spans="1:38" ht="13.5">
      <c r="A132">
        <v>81</v>
      </c>
      <c r="B132" t="s">
        <v>81</v>
      </c>
      <c r="C132" s="14">
        <v>8320</v>
      </c>
      <c r="D132" s="14">
        <v>2009</v>
      </c>
      <c r="E132">
        <v>58.14</v>
      </c>
      <c r="F132">
        <v>506856</v>
      </c>
      <c r="G132">
        <v>2162522</v>
      </c>
      <c r="H132">
        <v>702352</v>
      </c>
      <c r="I132">
        <v>28045</v>
      </c>
      <c r="J132">
        <v>1348583</v>
      </c>
      <c r="K132">
        <v>1091</v>
      </c>
      <c r="L132">
        <v>73907</v>
      </c>
      <c r="M132">
        <v>0</v>
      </c>
      <c r="N132">
        <v>19586</v>
      </c>
      <c r="O132">
        <v>-206721</v>
      </c>
      <c r="P132">
        <v>917634</v>
      </c>
      <c r="Q132">
        <v>3211731</v>
      </c>
      <c r="R132">
        <v>0</v>
      </c>
      <c r="S132">
        <v>0</v>
      </c>
      <c r="T132">
        <v>0</v>
      </c>
      <c r="V132" s="17"/>
      <c r="W132" s="15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13.5">
      <c r="A133">
        <v>82</v>
      </c>
      <c r="B133" t="s">
        <v>80</v>
      </c>
      <c r="C133" s="14">
        <v>8320</v>
      </c>
      <c r="D133" s="14">
        <v>2009</v>
      </c>
      <c r="E133" s="20">
        <v>7.71</v>
      </c>
      <c r="F133" s="21">
        <v>46364</v>
      </c>
      <c r="G133" s="21">
        <v>180829</v>
      </c>
      <c r="H133" s="21">
        <v>57536</v>
      </c>
      <c r="I133" s="21">
        <v>18380</v>
      </c>
      <c r="J133" s="21">
        <v>140162</v>
      </c>
      <c r="K133" s="21">
        <v>0</v>
      </c>
      <c r="L133" s="21">
        <v>542</v>
      </c>
      <c r="M133" s="21">
        <v>0</v>
      </c>
      <c r="N133" s="21">
        <v>6611</v>
      </c>
      <c r="O133" s="21">
        <v>483</v>
      </c>
      <c r="P133" s="21">
        <v>43058</v>
      </c>
      <c r="Q133" s="21">
        <v>361485</v>
      </c>
      <c r="R133" s="21">
        <v>0</v>
      </c>
      <c r="S133" s="21">
        <v>0</v>
      </c>
      <c r="T133" s="21">
        <v>0</v>
      </c>
      <c r="V133" s="17"/>
      <c r="W133" s="15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20" ht="13.5">
      <c r="A134">
        <v>84</v>
      </c>
      <c r="B134" t="s">
        <v>150</v>
      </c>
      <c r="C134" s="14">
        <v>8320</v>
      </c>
      <c r="D134" s="14">
        <v>2009</v>
      </c>
      <c r="E134" s="20">
        <v>113.47</v>
      </c>
      <c r="F134" s="21">
        <v>1474479</v>
      </c>
      <c r="G134" s="21">
        <v>4012145</v>
      </c>
      <c r="H134" s="21">
        <v>1182761</v>
      </c>
      <c r="I134" s="21">
        <v>0</v>
      </c>
      <c r="J134" s="21">
        <v>2691687</v>
      </c>
      <c r="K134" s="21">
        <v>36</v>
      </c>
      <c r="L134" s="21">
        <v>616038</v>
      </c>
      <c r="M134" s="21">
        <v>765</v>
      </c>
      <c r="N134" s="21">
        <v>438475</v>
      </c>
      <c r="O134" s="21">
        <v>11828</v>
      </c>
      <c r="P134" s="21">
        <v>3384185</v>
      </c>
      <c r="Q134" s="21">
        <v>5569550</v>
      </c>
      <c r="R134" s="21">
        <v>0</v>
      </c>
      <c r="S134" s="21">
        <v>0</v>
      </c>
      <c r="T134" s="21">
        <v>0</v>
      </c>
    </row>
    <row r="135" spans="1:20" ht="13.5">
      <c r="A135">
        <v>85</v>
      </c>
      <c r="B135" s="13" t="s">
        <v>130</v>
      </c>
      <c r="C135" s="14">
        <v>8320</v>
      </c>
      <c r="D135" s="14">
        <v>2009</v>
      </c>
      <c r="E135" s="20">
        <v>8.55</v>
      </c>
      <c r="F135" s="21">
        <v>22017</v>
      </c>
      <c r="G135" s="21">
        <v>338478</v>
      </c>
      <c r="H135" s="21">
        <v>92106</v>
      </c>
      <c r="I135" s="21">
        <v>0</v>
      </c>
      <c r="J135" s="21">
        <v>98064</v>
      </c>
      <c r="K135" s="21">
        <v>0</v>
      </c>
      <c r="L135" s="21">
        <v>2194</v>
      </c>
      <c r="M135" s="21">
        <v>434</v>
      </c>
      <c r="N135" s="21">
        <v>65600</v>
      </c>
      <c r="O135" s="21">
        <v>1137</v>
      </c>
      <c r="P135" s="21">
        <v>185834</v>
      </c>
      <c r="Q135" s="21">
        <v>412179</v>
      </c>
      <c r="R135" s="21">
        <v>0</v>
      </c>
      <c r="S135" s="21">
        <v>0</v>
      </c>
      <c r="T135" s="21">
        <v>0</v>
      </c>
    </row>
    <row r="136" spans="1:38" ht="13.5">
      <c r="A136">
        <v>96</v>
      </c>
      <c r="B136" t="s">
        <v>107</v>
      </c>
      <c r="C136" s="14">
        <v>8320</v>
      </c>
      <c r="D136" s="14">
        <v>2009</v>
      </c>
      <c r="E136" s="20">
        <v>4.83</v>
      </c>
      <c r="F136" s="21">
        <v>8683</v>
      </c>
      <c r="G136" s="21">
        <v>159898</v>
      </c>
      <c r="H136" s="21">
        <v>36143</v>
      </c>
      <c r="I136" s="21">
        <v>1685</v>
      </c>
      <c r="J136" s="21">
        <v>92532</v>
      </c>
      <c r="K136" s="21">
        <v>0</v>
      </c>
      <c r="L136" s="21">
        <v>2708</v>
      </c>
      <c r="M136" s="21">
        <v>0</v>
      </c>
      <c r="N136" s="21">
        <v>22154</v>
      </c>
      <c r="O136" s="21">
        <v>37</v>
      </c>
      <c r="P136" s="21">
        <v>0</v>
      </c>
      <c r="Q136" s="21">
        <v>315157</v>
      </c>
      <c r="R136" s="21">
        <v>0</v>
      </c>
      <c r="S136" s="21">
        <v>0</v>
      </c>
      <c r="T136" s="21">
        <v>0</v>
      </c>
      <c r="V136" s="17"/>
      <c r="W136" s="15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13.5">
      <c r="A137">
        <v>102</v>
      </c>
      <c r="B137" t="s">
        <v>160</v>
      </c>
      <c r="C137" s="14">
        <v>8320</v>
      </c>
      <c r="D137" s="14">
        <v>2009</v>
      </c>
      <c r="E137" s="20">
        <v>30.18</v>
      </c>
      <c r="F137" s="21">
        <v>70961</v>
      </c>
      <c r="G137" s="21">
        <v>944310</v>
      </c>
      <c r="H137" s="21">
        <v>247893</v>
      </c>
      <c r="I137" s="21">
        <v>0</v>
      </c>
      <c r="J137" s="21">
        <v>1055230</v>
      </c>
      <c r="K137" s="21">
        <v>0</v>
      </c>
      <c r="L137" s="21">
        <v>63778</v>
      </c>
      <c r="M137" s="21">
        <v>4665</v>
      </c>
      <c r="N137" s="21">
        <v>188343</v>
      </c>
      <c r="O137" s="21">
        <v>-551530</v>
      </c>
      <c r="P137" s="21">
        <v>0</v>
      </c>
      <c r="Q137" s="21">
        <v>1952689</v>
      </c>
      <c r="R137" s="21">
        <v>0</v>
      </c>
      <c r="S137" s="21">
        <v>0</v>
      </c>
      <c r="T137" s="21">
        <v>0</v>
      </c>
      <c r="V137" s="17"/>
      <c r="W137" s="15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13.5">
      <c r="A138">
        <v>104</v>
      </c>
      <c r="B138" t="s">
        <v>112</v>
      </c>
      <c r="C138" s="14">
        <v>8320</v>
      </c>
      <c r="D138" s="14">
        <v>2009</v>
      </c>
      <c r="E138">
        <v>16.35</v>
      </c>
      <c r="F138">
        <v>48791</v>
      </c>
      <c r="G138">
        <v>580102</v>
      </c>
      <c r="H138">
        <v>227801</v>
      </c>
      <c r="I138">
        <v>226472</v>
      </c>
      <c r="J138">
        <v>466782</v>
      </c>
      <c r="K138">
        <v>0</v>
      </c>
      <c r="L138">
        <v>6778</v>
      </c>
      <c r="M138">
        <v>522</v>
      </c>
      <c r="N138">
        <v>57369</v>
      </c>
      <c r="O138">
        <v>238</v>
      </c>
      <c r="P138">
        <v>73905</v>
      </c>
      <c r="Q138">
        <v>1492159</v>
      </c>
      <c r="R138">
        <v>0</v>
      </c>
      <c r="S138">
        <v>0</v>
      </c>
      <c r="T138">
        <v>0</v>
      </c>
      <c r="V138" s="17"/>
      <c r="W138" s="15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13.5">
      <c r="A139">
        <v>106</v>
      </c>
      <c r="B139" t="s">
        <v>70</v>
      </c>
      <c r="C139" s="14">
        <v>8320</v>
      </c>
      <c r="D139" s="14">
        <v>2009</v>
      </c>
      <c r="E139" s="20">
        <v>12.03</v>
      </c>
      <c r="F139" s="21">
        <v>150753</v>
      </c>
      <c r="G139" s="21">
        <v>378836</v>
      </c>
      <c r="H139" s="21">
        <v>80955</v>
      </c>
      <c r="I139" s="21">
        <v>0</v>
      </c>
      <c r="J139" s="21">
        <v>230307</v>
      </c>
      <c r="K139" s="21">
        <v>0</v>
      </c>
      <c r="L139" s="21">
        <v>128992</v>
      </c>
      <c r="M139" s="21">
        <v>789</v>
      </c>
      <c r="N139" s="21">
        <v>37829</v>
      </c>
      <c r="O139" s="21">
        <v>993</v>
      </c>
      <c r="P139" s="21">
        <v>0</v>
      </c>
      <c r="Q139" s="21">
        <v>858701</v>
      </c>
      <c r="R139" s="21">
        <v>0</v>
      </c>
      <c r="S139" s="21">
        <v>0</v>
      </c>
      <c r="T139" s="21">
        <v>0</v>
      </c>
      <c r="V139" s="17"/>
      <c r="W139" s="15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20" ht="13.5">
      <c r="A140">
        <v>107</v>
      </c>
      <c r="B140" t="s">
        <v>95</v>
      </c>
      <c r="C140" s="14">
        <v>8320</v>
      </c>
      <c r="D140" s="14">
        <v>2009</v>
      </c>
      <c r="E140" s="20">
        <v>11.5</v>
      </c>
      <c r="F140" s="21">
        <v>99065</v>
      </c>
      <c r="G140" s="21">
        <v>289453</v>
      </c>
      <c r="H140" s="21">
        <v>65544</v>
      </c>
      <c r="I140" s="21">
        <v>50299</v>
      </c>
      <c r="J140" s="21">
        <v>266854</v>
      </c>
      <c r="K140" s="21">
        <v>0</v>
      </c>
      <c r="L140" s="21">
        <v>96963</v>
      </c>
      <c r="M140" s="21">
        <v>3583</v>
      </c>
      <c r="N140" s="21">
        <v>16793</v>
      </c>
      <c r="O140" s="21">
        <v>773</v>
      </c>
      <c r="P140" s="21">
        <v>0</v>
      </c>
      <c r="Q140" s="21">
        <v>790262</v>
      </c>
      <c r="R140" s="21">
        <v>0</v>
      </c>
      <c r="S140" s="21">
        <v>0</v>
      </c>
      <c r="T140" s="21">
        <v>0</v>
      </c>
    </row>
    <row r="141" spans="1:38" ht="13.5">
      <c r="A141">
        <v>108</v>
      </c>
      <c r="B141" t="s">
        <v>111</v>
      </c>
      <c r="C141" s="14">
        <v>8320</v>
      </c>
      <c r="D141" s="14">
        <v>2009</v>
      </c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V141" s="17"/>
      <c r="W141" s="15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13.5">
      <c r="A142">
        <v>111</v>
      </c>
      <c r="B142" t="s">
        <v>76</v>
      </c>
      <c r="C142" s="14">
        <v>8320</v>
      </c>
      <c r="D142" s="14">
        <v>2009</v>
      </c>
      <c r="E142" s="20">
        <v>0.1</v>
      </c>
      <c r="F142" s="21">
        <v>1016</v>
      </c>
      <c r="G142" s="21">
        <v>4881</v>
      </c>
      <c r="H142" s="21">
        <v>924</v>
      </c>
      <c r="I142" s="21">
        <v>0</v>
      </c>
      <c r="J142" s="21">
        <v>15651</v>
      </c>
      <c r="K142" s="21">
        <v>0</v>
      </c>
      <c r="L142" s="21">
        <v>0</v>
      </c>
      <c r="M142" s="21">
        <v>0</v>
      </c>
      <c r="N142" s="21">
        <v>4384</v>
      </c>
      <c r="O142" s="21">
        <v>930</v>
      </c>
      <c r="P142" s="21">
        <v>0</v>
      </c>
      <c r="Q142" s="21">
        <v>26770</v>
      </c>
      <c r="R142" s="21">
        <v>0</v>
      </c>
      <c r="S142" s="21">
        <v>0</v>
      </c>
      <c r="T142" s="21">
        <v>0</v>
      </c>
      <c r="V142" s="17"/>
      <c r="W142" s="15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13.5">
      <c r="A143">
        <v>125</v>
      </c>
      <c r="B143" t="s">
        <v>98</v>
      </c>
      <c r="C143" s="14">
        <v>8320</v>
      </c>
      <c r="D143" s="14">
        <v>2009</v>
      </c>
      <c r="E143" s="20">
        <v>6.33</v>
      </c>
      <c r="F143" s="21">
        <v>33820</v>
      </c>
      <c r="G143" s="21">
        <v>205741</v>
      </c>
      <c r="H143" s="21">
        <v>50138</v>
      </c>
      <c r="I143" s="21">
        <v>0</v>
      </c>
      <c r="J143" s="21">
        <v>97468</v>
      </c>
      <c r="K143" s="21">
        <v>0</v>
      </c>
      <c r="L143" s="21">
        <v>3596</v>
      </c>
      <c r="M143" s="21">
        <v>0</v>
      </c>
      <c r="N143" s="21">
        <v>9982</v>
      </c>
      <c r="O143" s="21">
        <v>2296</v>
      </c>
      <c r="P143" s="21">
        <v>60827</v>
      </c>
      <c r="Q143" s="21">
        <v>308394</v>
      </c>
      <c r="R143" s="21">
        <v>0</v>
      </c>
      <c r="S143" s="21">
        <v>0</v>
      </c>
      <c r="T143" s="21">
        <v>0</v>
      </c>
      <c r="V143" s="17"/>
      <c r="W143" s="15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13.5">
      <c r="A144">
        <v>126</v>
      </c>
      <c r="B144" t="s">
        <v>129</v>
      </c>
      <c r="C144" s="14">
        <v>8320</v>
      </c>
      <c r="D144" s="14">
        <v>2009</v>
      </c>
      <c r="E144" s="20">
        <v>45.34</v>
      </c>
      <c r="F144" s="21">
        <v>449875</v>
      </c>
      <c r="G144" s="21">
        <v>1725328</v>
      </c>
      <c r="H144" s="21">
        <v>543437</v>
      </c>
      <c r="I144" s="21">
        <v>142</v>
      </c>
      <c r="J144" s="21">
        <v>1171717</v>
      </c>
      <c r="K144" s="21">
        <v>703</v>
      </c>
      <c r="L144" s="21">
        <v>18404</v>
      </c>
      <c r="M144" s="21">
        <v>1018</v>
      </c>
      <c r="N144" s="21">
        <v>89955</v>
      </c>
      <c r="O144" s="21">
        <v>1227</v>
      </c>
      <c r="P144" s="21">
        <v>1243550</v>
      </c>
      <c r="Q144" s="21">
        <v>2308381</v>
      </c>
      <c r="R144" s="21">
        <v>0</v>
      </c>
      <c r="S144" s="21">
        <v>0</v>
      </c>
      <c r="T144" s="21">
        <v>0</v>
      </c>
      <c r="V144" s="17"/>
      <c r="W144" s="15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13.5">
      <c r="A145">
        <v>128</v>
      </c>
      <c r="B145" t="s">
        <v>139</v>
      </c>
      <c r="C145" s="14">
        <v>8320</v>
      </c>
      <c r="D145" s="14">
        <v>2009</v>
      </c>
      <c r="E145">
        <v>111.87</v>
      </c>
      <c r="F145">
        <v>1456628</v>
      </c>
      <c r="G145">
        <v>3711989</v>
      </c>
      <c r="H145">
        <v>945599</v>
      </c>
      <c r="I145">
        <v>0</v>
      </c>
      <c r="J145">
        <v>3014529</v>
      </c>
      <c r="K145">
        <v>21</v>
      </c>
      <c r="L145">
        <v>97212</v>
      </c>
      <c r="M145">
        <v>9572</v>
      </c>
      <c r="N145">
        <v>667382</v>
      </c>
      <c r="O145">
        <v>-593</v>
      </c>
      <c r="P145">
        <v>4371533</v>
      </c>
      <c r="Q145">
        <v>4074178</v>
      </c>
      <c r="R145">
        <v>0</v>
      </c>
      <c r="S145">
        <v>0</v>
      </c>
      <c r="T145">
        <v>0</v>
      </c>
      <c r="V145" s="17"/>
      <c r="W145" s="15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13.5">
      <c r="A146">
        <v>129</v>
      </c>
      <c r="B146" t="s">
        <v>154</v>
      </c>
      <c r="C146" s="14">
        <v>8320</v>
      </c>
      <c r="D146" s="14">
        <v>2009</v>
      </c>
      <c r="E146" s="20">
        <v>5.92</v>
      </c>
      <c r="F146" s="21">
        <v>21569</v>
      </c>
      <c r="G146" s="21">
        <v>168355</v>
      </c>
      <c r="H146" s="21">
        <v>37476</v>
      </c>
      <c r="I146" s="21">
        <v>0</v>
      </c>
      <c r="J146" s="21">
        <v>121367</v>
      </c>
      <c r="K146" s="21">
        <v>0</v>
      </c>
      <c r="L146" s="21">
        <v>25830</v>
      </c>
      <c r="M146" s="21">
        <v>0</v>
      </c>
      <c r="N146" s="21">
        <v>10919</v>
      </c>
      <c r="O146" s="21">
        <v>5084</v>
      </c>
      <c r="P146" s="21">
        <v>0</v>
      </c>
      <c r="Q146" s="21">
        <v>369031</v>
      </c>
      <c r="R146" s="21">
        <v>0</v>
      </c>
      <c r="S146" s="21">
        <v>0</v>
      </c>
      <c r="T146" s="21">
        <v>0</v>
      </c>
      <c r="V146" s="17"/>
      <c r="W146" s="15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13.5">
      <c r="A147">
        <v>130</v>
      </c>
      <c r="B147" t="s">
        <v>134</v>
      </c>
      <c r="C147" s="14">
        <v>8320</v>
      </c>
      <c r="D147" s="14">
        <v>2009</v>
      </c>
      <c r="E147" s="20">
        <v>67.34</v>
      </c>
      <c r="F147" s="21">
        <v>589449</v>
      </c>
      <c r="G147" s="21">
        <v>2565483</v>
      </c>
      <c r="H147" s="21">
        <v>692681</v>
      </c>
      <c r="I147" s="21">
        <v>0</v>
      </c>
      <c r="J147" s="21">
        <v>908244</v>
      </c>
      <c r="K147" s="21">
        <v>3921</v>
      </c>
      <c r="L147" s="21">
        <v>100757</v>
      </c>
      <c r="M147" s="21">
        <v>50005</v>
      </c>
      <c r="N147" s="21">
        <v>183408</v>
      </c>
      <c r="O147" s="21">
        <v>125998</v>
      </c>
      <c r="P147" s="21">
        <v>1261157</v>
      </c>
      <c r="Q147" s="21">
        <v>3369340</v>
      </c>
      <c r="R147" s="21">
        <v>0</v>
      </c>
      <c r="S147" s="21">
        <v>0</v>
      </c>
      <c r="T147" s="21">
        <v>0</v>
      </c>
      <c r="V147" s="17"/>
      <c r="W147" s="15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13.5">
      <c r="A148">
        <v>131</v>
      </c>
      <c r="B148" t="s">
        <v>99</v>
      </c>
      <c r="C148" s="14">
        <v>8320</v>
      </c>
      <c r="D148" s="14">
        <v>2009</v>
      </c>
      <c r="E148" s="20">
        <v>83.16</v>
      </c>
      <c r="F148" s="21">
        <v>1738110</v>
      </c>
      <c r="G148" s="21">
        <v>3239094</v>
      </c>
      <c r="H148" s="21">
        <v>976855</v>
      </c>
      <c r="I148" s="21">
        <v>0</v>
      </c>
      <c r="J148" s="21">
        <v>2887880</v>
      </c>
      <c r="K148" s="21">
        <v>0</v>
      </c>
      <c r="L148" s="21">
        <v>163980</v>
      </c>
      <c r="M148" s="21">
        <v>148104</v>
      </c>
      <c r="N148" s="21">
        <v>324141</v>
      </c>
      <c r="O148" s="21">
        <v>19564</v>
      </c>
      <c r="P148" s="21">
        <v>2727916</v>
      </c>
      <c r="Q148" s="21">
        <v>5031702</v>
      </c>
      <c r="R148" s="21">
        <v>0</v>
      </c>
      <c r="S148" s="21">
        <v>0</v>
      </c>
      <c r="T148" s="21">
        <v>0</v>
      </c>
      <c r="V148" s="17"/>
      <c r="W148" s="15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13.5">
      <c r="A149">
        <v>132</v>
      </c>
      <c r="B149" t="s">
        <v>104</v>
      </c>
      <c r="C149" s="14">
        <v>8320</v>
      </c>
      <c r="D149" s="14">
        <v>2009</v>
      </c>
      <c r="E149" s="20">
        <v>39.38</v>
      </c>
      <c r="F149" s="21">
        <v>257543</v>
      </c>
      <c r="G149" s="21">
        <v>1327610</v>
      </c>
      <c r="H149" s="21">
        <v>466304</v>
      </c>
      <c r="I149" s="21">
        <v>0</v>
      </c>
      <c r="J149" s="21">
        <v>475705</v>
      </c>
      <c r="K149" s="21">
        <v>337</v>
      </c>
      <c r="L149" s="21">
        <v>233087</v>
      </c>
      <c r="M149" s="21">
        <v>5172</v>
      </c>
      <c r="N149" s="21">
        <v>89247</v>
      </c>
      <c r="O149" s="21">
        <v>12760</v>
      </c>
      <c r="P149" s="21">
        <v>0</v>
      </c>
      <c r="Q149" s="21">
        <v>2610222</v>
      </c>
      <c r="R149" s="21">
        <v>0</v>
      </c>
      <c r="S149" s="21">
        <v>0</v>
      </c>
      <c r="T149" s="21">
        <v>0</v>
      </c>
      <c r="V149" s="17"/>
      <c r="W149" s="15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13.5">
      <c r="A150">
        <v>134</v>
      </c>
      <c r="B150" t="s">
        <v>84</v>
      </c>
      <c r="C150" s="14">
        <v>8320</v>
      </c>
      <c r="D150" s="14">
        <v>2009</v>
      </c>
      <c r="E150" s="20">
        <v>14.99</v>
      </c>
      <c r="F150" s="21">
        <v>152351</v>
      </c>
      <c r="G150" s="21">
        <v>526498</v>
      </c>
      <c r="H150" s="21">
        <v>159800</v>
      </c>
      <c r="I150" s="21">
        <v>0</v>
      </c>
      <c r="J150" s="21">
        <v>385620</v>
      </c>
      <c r="K150" s="21">
        <v>725</v>
      </c>
      <c r="L150" s="21">
        <v>4921</v>
      </c>
      <c r="M150" s="21">
        <v>0</v>
      </c>
      <c r="N150" s="21">
        <v>88494</v>
      </c>
      <c r="O150" s="21">
        <v>3877</v>
      </c>
      <c r="P150" s="21">
        <v>272240</v>
      </c>
      <c r="Q150" s="21">
        <v>897695</v>
      </c>
      <c r="R150" s="21">
        <v>0</v>
      </c>
      <c r="S150" s="21">
        <v>0</v>
      </c>
      <c r="T150" s="21">
        <v>0</v>
      </c>
      <c r="V150" s="17"/>
      <c r="W150" s="15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13.5">
      <c r="A151">
        <v>137</v>
      </c>
      <c r="B151" t="s">
        <v>89</v>
      </c>
      <c r="C151" s="14">
        <v>8320</v>
      </c>
      <c r="D151" s="14">
        <v>2009</v>
      </c>
      <c r="E151" s="20">
        <v>12.74</v>
      </c>
      <c r="F151" s="21">
        <v>58080</v>
      </c>
      <c r="G151" s="21">
        <v>332177</v>
      </c>
      <c r="H151" s="21">
        <v>140002</v>
      </c>
      <c r="I151" s="21">
        <v>0</v>
      </c>
      <c r="J151" s="21">
        <v>258860</v>
      </c>
      <c r="K151" s="21">
        <v>56</v>
      </c>
      <c r="L151" s="21">
        <v>2873</v>
      </c>
      <c r="M151" s="21">
        <v>211</v>
      </c>
      <c r="N151" s="21">
        <v>20520</v>
      </c>
      <c r="O151" s="21">
        <v>2963</v>
      </c>
      <c r="P151" s="21">
        <v>71257</v>
      </c>
      <c r="Q151" s="21">
        <v>686405</v>
      </c>
      <c r="R151" s="21">
        <v>0</v>
      </c>
      <c r="S151" s="21">
        <v>0</v>
      </c>
      <c r="T151" s="21">
        <v>0</v>
      </c>
      <c r="V151" s="17"/>
      <c r="W151" s="15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13.5">
      <c r="A152">
        <v>138</v>
      </c>
      <c r="B152" t="s">
        <v>138</v>
      </c>
      <c r="C152" s="14">
        <v>8320</v>
      </c>
      <c r="D152" s="14">
        <v>2009</v>
      </c>
      <c r="E152" s="20">
        <v>30.020000000000003</v>
      </c>
      <c r="F152" s="21">
        <v>249278</v>
      </c>
      <c r="G152" s="21">
        <v>1104330</v>
      </c>
      <c r="H152" s="21">
        <v>247893</v>
      </c>
      <c r="I152" s="21">
        <v>0</v>
      </c>
      <c r="J152" s="21">
        <v>851759</v>
      </c>
      <c r="K152" s="21">
        <v>0</v>
      </c>
      <c r="L152" s="21">
        <v>-113255</v>
      </c>
      <c r="M152" s="21">
        <v>0</v>
      </c>
      <c r="N152" s="21">
        <v>296584</v>
      </c>
      <c r="O152" s="21">
        <v>570</v>
      </c>
      <c r="P152" s="21">
        <v>484461</v>
      </c>
      <c r="Q152" s="21">
        <v>1903420</v>
      </c>
      <c r="R152" s="21">
        <v>0</v>
      </c>
      <c r="S152" s="21">
        <v>0</v>
      </c>
      <c r="T152" s="21">
        <v>0</v>
      </c>
      <c r="V152" s="17"/>
      <c r="W152" s="15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13.5">
      <c r="A153">
        <v>139</v>
      </c>
      <c r="B153" t="s">
        <v>148</v>
      </c>
      <c r="C153" s="14">
        <v>8320</v>
      </c>
      <c r="D153" s="14">
        <v>2009</v>
      </c>
      <c r="E153" s="20">
        <v>44.3</v>
      </c>
      <c r="F153" s="21">
        <v>618636</v>
      </c>
      <c r="G153" s="21">
        <v>1549676</v>
      </c>
      <c r="H153" s="21">
        <v>385490</v>
      </c>
      <c r="I153" s="21">
        <v>0</v>
      </c>
      <c r="J153" s="21">
        <v>747796</v>
      </c>
      <c r="K153" s="21">
        <v>0</v>
      </c>
      <c r="L153" s="21">
        <v>400296</v>
      </c>
      <c r="M153" s="21">
        <v>0</v>
      </c>
      <c r="N153" s="21">
        <v>165289</v>
      </c>
      <c r="O153" s="21">
        <v>30013</v>
      </c>
      <c r="P153" s="21">
        <v>812675</v>
      </c>
      <c r="Q153" s="21">
        <v>2465885</v>
      </c>
      <c r="R153" s="21">
        <v>0</v>
      </c>
      <c r="S153" s="21">
        <v>0</v>
      </c>
      <c r="T153" s="21">
        <v>0</v>
      </c>
      <c r="V153" s="17"/>
      <c r="W153" s="15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13.5">
      <c r="A154">
        <v>140</v>
      </c>
      <c r="B154" t="s">
        <v>86</v>
      </c>
      <c r="C154" s="14">
        <v>8320</v>
      </c>
      <c r="D154" s="14">
        <v>2009</v>
      </c>
      <c r="E154" s="20">
        <v>12.76</v>
      </c>
      <c r="F154" s="21">
        <v>13348</v>
      </c>
      <c r="G154" s="21">
        <v>421200</v>
      </c>
      <c r="H154" s="21">
        <v>104021</v>
      </c>
      <c r="I154" s="21">
        <v>0</v>
      </c>
      <c r="J154" s="21">
        <v>271336</v>
      </c>
      <c r="K154" s="21">
        <v>0</v>
      </c>
      <c r="L154" s="21">
        <v>8420</v>
      </c>
      <c r="M154" s="21">
        <v>900</v>
      </c>
      <c r="N154" s="21">
        <v>105458</v>
      </c>
      <c r="O154" s="21">
        <v>4340</v>
      </c>
      <c r="P154" s="21">
        <v>228028</v>
      </c>
      <c r="Q154" s="21">
        <v>687647</v>
      </c>
      <c r="R154" s="21">
        <v>0</v>
      </c>
      <c r="S154" s="21">
        <v>0</v>
      </c>
      <c r="T154" s="21">
        <v>0</v>
      </c>
      <c r="V154" s="17"/>
      <c r="W154" s="15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13.5">
      <c r="A155">
        <v>141</v>
      </c>
      <c r="B155" t="s">
        <v>74</v>
      </c>
      <c r="C155" s="14">
        <v>8320</v>
      </c>
      <c r="D155" s="14">
        <v>2009</v>
      </c>
      <c r="E155" s="20">
        <v>11.66</v>
      </c>
      <c r="F155" s="21">
        <v>72115</v>
      </c>
      <c r="G155" s="21">
        <v>254985</v>
      </c>
      <c r="H155" s="21">
        <v>49516</v>
      </c>
      <c r="I155" s="21">
        <v>0</v>
      </c>
      <c r="J155" s="21">
        <v>242413</v>
      </c>
      <c r="K155" s="21">
        <v>0</v>
      </c>
      <c r="L155" s="21">
        <v>6411</v>
      </c>
      <c r="M155" s="21">
        <v>0</v>
      </c>
      <c r="N155" s="21">
        <v>21823</v>
      </c>
      <c r="O155" s="21">
        <v>-587</v>
      </c>
      <c r="P155" s="21">
        <v>107377</v>
      </c>
      <c r="Q155" s="21">
        <v>467184</v>
      </c>
      <c r="R155" s="21">
        <v>0</v>
      </c>
      <c r="S155" s="21">
        <v>0</v>
      </c>
      <c r="T155" s="21">
        <v>0</v>
      </c>
      <c r="V155" s="17"/>
      <c r="W155" s="15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13.5">
      <c r="A156">
        <v>142</v>
      </c>
      <c r="B156" t="s">
        <v>128</v>
      </c>
      <c r="C156" s="14">
        <v>8320</v>
      </c>
      <c r="D156" s="14">
        <v>2009</v>
      </c>
      <c r="E156" s="13">
        <v>100.56</v>
      </c>
      <c r="F156" s="16">
        <v>671864</v>
      </c>
      <c r="G156" s="16">
        <v>3706529</v>
      </c>
      <c r="H156" s="16">
        <v>1083588</v>
      </c>
      <c r="I156" s="16">
        <v>0</v>
      </c>
      <c r="J156" s="16">
        <v>2829947</v>
      </c>
      <c r="K156" s="16">
        <v>0</v>
      </c>
      <c r="L156" s="16">
        <v>130090</v>
      </c>
      <c r="M156" s="16">
        <v>54459</v>
      </c>
      <c r="N156" s="16">
        <v>223005</v>
      </c>
      <c r="O156" s="16">
        <v>20335</v>
      </c>
      <c r="P156" s="16">
        <v>2359645</v>
      </c>
      <c r="Q156" s="16">
        <v>5688308</v>
      </c>
      <c r="R156" s="16">
        <v>0</v>
      </c>
      <c r="S156" s="16">
        <v>0</v>
      </c>
      <c r="T156" s="16">
        <v>0</v>
      </c>
      <c r="V156" s="17"/>
      <c r="W156" s="15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13.5">
      <c r="A157">
        <v>145</v>
      </c>
      <c r="B157" t="s">
        <v>147</v>
      </c>
      <c r="C157" s="14">
        <v>8320</v>
      </c>
      <c r="D157" s="14">
        <v>2009</v>
      </c>
      <c r="E157" s="20">
        <v>48.36</v>
      </c>
      <c r="F157" s="21">
        <v>986446</v>
      </c>
      <c r="G157" s="21">
        <v>1798074</v>
      </c>
      <c r="H157" s="21">
        <v>766079</v>
      </c>
      <c r="I157" s="21">
        <v>0</v>
      </c>
      <c r="J157" s="21">
        <v>1699371</v>
      </c>
      <c r="K157" s="21">
        <v>0</v>
      </c>
      <c r="L157" s="21">
        <v>8541</v>
      </c>
      <c r="M157" s="21">
        <v>1811</v>
      </c>
      <c r="N157" s="21">
        <v>133803</v>
      </c>
      <c r="O157" s="21">
        <v>118143</v>
      </c>
      <c r="P157" s="21">
        <v>1388503</v>
      </c>
      <c r="Q157" s="21">
        <v>3137319</v>
      </c>
      <c r="R157" s="21">
        <v>0</v>
      </c>
      <c r="S157" s="21">
        <v>0</v>
      </c>
      <c r="T157" s="21">
        <v>0</v>
      </c>
      <c r="V157" s="17"/>
      <c r="W157" s="15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13.5">
      <c r="A158">
        <v>147</v>
      </c>
      <c r="B158" t="s">
        <v>133</v>
      </c>
      <c r="C158" s="14">
        <v>8320</v>
      </c>
      <c r="D158" s="14">
        <v>2009</v>
      </c>
      <c r="E158" s="20">
        <v>6.65</v>
      </c>
      <c r="F158" s="21">
        <v>13168</v>
      </c>
      <c r="G158" s="21">
        <v>199756</v>
      </c>
      <c r="H158" s="21">
        <v>82689</v>
      </c>
      <c r="I158" s="21">
        <v>0</v>
      </c>
      <c r="J158" s="21">
        <v>159835</v>
      </c>
      <c r="K158" s="21">
        <v>0</v>
      </c>
      <c r="L158" s="21">
        <v>224</v>
      </c>
      <c r="M158" s="21">
        <v>0</v>
      </c>
      <c r="N158" s="21">
        <v>8883</v>
      </c>
      <c r="O158" s="21">
        <v>-141</v>
      </c>
      <c r="P158" s="21">
        <v>117898</v>
      </c>
      <c r="Q158" s="21">
        <v>333348</v>
      </c>
      <c r="R158" s="21">
        <v>0</v>
      </c>
      <c r="S158" s="21">
        <v>0</v>
      </c>
      <c r="T158" s="21">
        <v>0</v>
      </c>
      <c r="V158" s="17"/>
      <c r="W158" s="15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13.5">
      <c r="A159">
        <v>148</v>
      </c>
      <c r="B159" t="s">
        <v>131</v>
      </c>
      <c r="C159" s="14">
        <v>8320</v>
      </c>
      <c r="D159" s="14">
        <v>2009</v>
      </c>
      <c r="E159" s="20">
        <v>5.3</v>
      </c>
      <c r="F159" s="21">
        <v>18625</v>
      </c>
      <c r="G159" s="21">
        <v>214847</v>
      </c>
      <c r="H159" s="21">
        <v>32745</v>
      </c>
      <c r="I159" s="21">
        <v>0</v>
      </c>
      <c r="J159" s="21">
        <v>106487</v>
      </c>
      <c r="K159" s="21">
        <v>0</v>
      </c>
      <c r="L159" s="21">
        <v>0</v>
      </c>
      <c r="M159" s="21">
        <v>743</v>
      </c>
      <c r="N159" s="21">
        <v>21970</v>
      </c>
      <c r="O159" s="21">
        <v>1808</v>
      </c>
      <c r="P159" s="21">
        <v>25092</v>
      </c>
      <c r="Q159" s="21">
        <v>353508</v>
      </c>
      <c r="R159" s="21">
        <v>0</v>
      </c>
      <c r="S159" s="21">
        <v>0</v>
      </c>
      <c r="T159" s="21">
        <v>0</v>
      </c>
      <c r="V159" s="17"/>
      <c r="W159" s="15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ht="13.5">
      <c r="A160">
        <v>150</v>
      </c>
      <c r="B160" t="s">
        <v>73</v>
      </c>
      <c r="C160" s="14">
        <v>8320</v>
      </c>
      <c r="D160" s="14">
        <v>2009</v>
      </c>
      <c r="E160" s="23">
        <v>8.23</v>
      </c>
      <c r="F160" s="24">
        <v>69336</v>
      </c>
      <c r="G160" s="24">
        <v>252031</v>
      </c>
      <c r="H160" s="24">
        <v>64551</v>
      </c>
      <c r="I160" s="24">
        <v>6365</v>
      </c>
      <c r="J160" s="24">
        <v>165652</v>
      </c>
      <c r="K160" s="24">
        <v>0</v>
      </c>
      <c r="L160" s="24">
        <v>3252</v>
      </c>
      <c r="M160" s="24">
        <v>0</v>
      </c>
      <c r="N160" s="24">
        <v>4391</v>
      </c>
      <c r="O160" s="24">
        <v>1340</v>
      </c>
      <c r="P160" s="24">
        <v>34039</v>
      </c>
      <c r="Q160" s="24">
        <v>463543</v>
      </c>
      <c r="R160" s="24">
        <v>0</v>
      </c>
      <c r="S160" s="24">
        <v>0</v>
      </c>
      <c r="T160" s="24">
        <v>0</v>
      </c>
      <c r="V160" s="17"/>
      <c r="W160" s="15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20" ht="13.5">
      <c r="A161">
        <v>152</v>
      </c>
      <c r="B161" t="s">
        <v>92</v>
      </c>
      <c r="C161" s="14">
        <v>8320</v>
      </c>
      <c r="D161" s="14">
        <v>2009</v>
      </c>
      <c r="E161" s="20">
        <v>16.12</v>
      </c>
      <c r="F161" s="21">
        <v>30533</v>
      </c>
      <c r="G161" s="21">
        <v>566738</v>
      </c>
      <c r="H161" s="21">
        <v>313963</v>
      </c>
      <c r="I161" s="21">
        <v>0</v>
      </c>
      <c r="J161" s="21">
        <v>518200</v>
      </c>
      <c r="K161" s="21">
        <v>0</v>
      </c>
      <c r="L161" s="21">
        <v>22818</v>
      </c>
      <c r="M161" s="21">
        <v>151</v>
      </c>
      <c r="N161" s="21">
        <v>73675</v>
      </c>
      <c r="O161" s="21">
        <v>726</v>
      </c>
      <c r="P161" s="21">
        <v>257139</v>
      </c>
      <c r="Q161" s="21">
        <v>1239132</v>
      </c>
      <c r="R161" s="21">
        <v>0</v>
      </c>
      <c r="S161" s="21">
        <v>0</v>
      </c>
      <c r="T161" s="21">
        <v>0</v>
      </c>
    </row>
    <row r="162" spans="1:38" ht="13.5">
      <c r="A162">
        <v>153</v>
      </c>
      <c r="B162" t="s">
        <v>118</v>
      </c>
      <c r="C162" s="14">
        <v>8320</v>
      </c>
      <c r="D162" s="14">
        <v>2009</v>
      </c>
      <c r="E162" s="20">
        <v>6.21</v>
      </c>
      <c r="F162" s="21">
        <v>11392</v>
      </c>
      <c r="G162" s="21">
        <v>213412</v>
      </c>
      <c r="H162" s="21">
        <v>76698</v>
      </c>
      <c r="I162" s="21">
        <v>0</v>
      </c>
      <c r="J162" s="21">
        <v>118337</v>
      </c>
      <c r="K162" s="21">
        <v>0</v>
      </c>
      <c r="L162" s="21">
        <v>2794</v>
      </c>
      <c r="M162" s="21">
        <v>0</v>
      </c>
      <c r="N162" s="21">
        <v>47904</v>
      </c>
      <c r="O162" s="21">
        <v>-31416</v>
      </c>
      <c r="P162" s="21">
        <v>0</v>
      </c>
      <c r="Q162" s="21">
        <v>427729</v>
      </c>
      <c r="R162" s="21">
        <v>0</v>
      </c>
      <c r="S162" s="21">
        <v>0</v>
      </c>
      <c r="T162" s="21">
        <v>0</v>
      </c>
      <c r="V162" s="17"/>
      <c r="W162" s="15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ht="13.5">
      <c r="A163">
        <v>155</v>
      </c>
      <c r="B163" t="s">
        <v>114</v>
      </c>
      <c r="C163" s="14">
        <v>8320</v>
      </c>
      <c r="D163" s="14">
        <v>2009</v>
      </c>
      <c r="E163" s="20">
        <v>70.45</v>
      </c>
      <c r="F163" s="21">
        <v>838389</v>
      </c>
      <c r="G163" s="21">
        <v>2561944</v>
      </c>
      <c r="H163" s="21">
        <v>1104152</v>
      </c>
      <c r="I163" s="21">
        <v>0</v>
      </c>
      <c r="J163" s="21">
        <v>2002111</v>
      </c>
      <c r="K163" s="21">
        <v>0</v>
      </c>
      <c r="L163" s="21">
        <v>549913</v>
      </c>
      <c r="M163" s="21">
        <v>75570</v>
      </c>
      <c r="N163" s="21">
        <v>221934</v>
      </c>
      <c r="O163" s="21">
        <v>4920</v>
      </c>
      <c r="P163" s="21">
        <v>2738452</v>
      </c>
      <c r="Q163" s="21">
        <v>3782092</v>
      </c>
      <c r="R163" s="21">
        <v>0</v>
      </c>
      <c r="S163" s="21">
        <v>0</v>
      </c>
      <c r="T163" s="21">
        <v>0</v>
      </c>
      <c r="V163" s="17"/>
      <c r="W163" s="15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38" ht="13.5">
      <c r="A164">
        <v>156</v>
      </c>
      <c r="B164" t="s">
        <v>117</v>
      </c>
      <c r="C164" s="14">
        <v>8320</v>
      </c>
      <c r="D164" s="14">
        <v>2009</v>
      </c>
      <c r="E164" s="20">
        <v>12.91</v>
      </c>
      <c r="F164" s="21">
        <v>22028</v>
      </c>
      <c r="G164" s="21">
        <v>445976</v>
      </c>
      <c r="H164" s="21">
        <v>99979</v>
      </c>
      <c r="I164" s="21">
        <v>0</v>
      </c>
      <c r="J164" s="21">
        <v>304837</v>
      </c>
      <c r="K164" s="21">
        <v>1548</v>
      </c>
      <c r="L164" s="21">
        <v>206902</v>
      </c>
      <c r="M164" s="21">
        <v>14</v>
      </c>
      <c r="N164" s="21">
        <v>93985</v>
      </c>
      <c r="O164" s="21">
        <v>88</v>
      </c>
      <c r="P164" s="21">
        <v>351443</v>
      </c>
      <c r="Q164" s="21">
        <v>801886</v>
      </c>
      <c r="R164" s="21">
        <v>0</v>
      </c>
      <c r="S164" s="21">
        <v>0</v>
      </c>
      <c r="T164" s="21">
        <v>0</v>
      </c>
      <c r="V164" s="17"/>
      <c r="W164" s="15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8" ht="13.5">
      <c r="A165">
        <v>157</v>
      </c>
      <c r="B165" t="s">
        <v>137</v>
      </c>
      <c r="C165" s="14">
        <v>8320</v>
      </c>
      <c r="D165" s="14">
        <v>2009</v>
      </c>
      <c r="E165" s="20">
        <v>19.94</v>
      </c>
      <c r="F165" s="21">
        <v>68181</v>
      </c>
      <c r="G165" s="21">
        <v>556079</v>
      </c>
      <c r="H165" s="21">
        <v>130789</v>
      </c>
      <c r="I165" s="21">
        <v>48295</v>
      </c>
      <c r="J165" s="21">
        <v>391512</v>
      </c>
      <c r="K165" s="21">
        <v>58</v>
      </c>
      <c r="L165" s="21">
        <v>4691</v>
      </c>
      <c r="M165" s="21">
        <v>0</v>
      </c>
      <c r="N165" s="21">
        <v>41457</v>
      </c>
      <c r="O165" s="21">
        <v>1200</v>
      </c>
      <c r="P165" s="21">
        <v>0</v>
      </c>
      <c r="Q165" s="21">
        <v>1174081</v>
      </c>
      <c r="R165" s="21">
        <v>0</v>
      </c>
      <c r="S165" s="21">
        <v>0</v>
      </c>
      <c r="T165" s="21">
        <v>0</v>
      </c>
      <c r="V165" s="17"/>
      <c r="W165" s="15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ht="13.5">
      <c r="A166">
        <v>158</v>
      </c>
      <c r="B166" t="s">
        <v>69</v>
      </c>
      <c r="C166" s="14">
        <v>8320</v>
      </c>
      <c r="D166" s="14">
        <v>2009</v>
      </c>
      <c r="E166" s="20">
        <v>2.17</v>
      </c>
      <c r="F166" s="21">
        <v>4100</v>
      </c>
      <c r="G166" s="21">
        <v>53898</v>
      </c>
      <c r="H166" s="21">
        <v>11575</v>
      </c>
      <c r="I166" s="21">
        <v>0</v>
      </c>
      <c r="J166" s="21">
        <v>51423</v>
      </c>
      <c r="K166" s="21">
        <v>0</v>
      </c>
      <c r="L166" s="21">
        <v>16484</v>
      </c>
      <c r="M166" s="21">
        <v>0</v>
      </c>
      <c r="N166" s="21">
        <v>27060</v>
      </c>
      <c r="O166" s="21">
        <v>4967</v>
      </c>
      <c r="P166" s="21">
        <v>0</v>
      </c>
      <c r="Q166" s="21">
        <v>165407</v>
      </c>
      <c r="R166" s="21">
        <v>0</v>
      </c>
      <c r="S166" s="21">
        <v>0</v>
      </c>
      <c r="T166" s="21">
        <v>0</v>
      </c>
      <c r="V166" s="17"/>
      <c r="W166" s="15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38" ht="13.5">
      <c r="A167">
        <v>159</v>
      </c>
      <c r="B167" t="s">
        <v>103</v>
      </c>
      <c r="C167" s="14">
        <v>8320</v>
      </c>
      <c r="D167" s="14">
        <v>2009</v>
      </c>
      <c r="E167" s="20">
        <v>63</v>
      </c>
      <c r="F167" s="21">
        <v>762807</v>
      </c>
      <c r="G167" s="21">
        <v>2348605</v>
      </c>
      <c r="H167" s="21">
        <v>692900</v>
      </c>
      <c r="I167" s="21">
        <v>0</v>
      </c>
      <c r="J167" s="21">
        <v>2416520</v>
      </c>
      <c r="K167" s="21">
        <v>654</v>
      </c>
      <c r="L167" s="21">
        <v>3383</v>
      </c>
      <c r="M167" s="21">
        <v>0</v>
      </c>
      <c r="N167" s="21">
        <v>360989</v>
      </c>
      <c r="O167" s="21">
        <v>-215015</v>
      </c>
      <c r="P167" s="21">
        <v>1820418</v>
      </c>
      <c r="Q167" s="21">
        <v>3787618</v>
      </c>
      <c r="R167" s="21">
        <v>0</v>
      </c>
      <c r="S167" s="21">
        <v>0</v>
      </c>
      <c r="T167" s="21">
        <v>0</v>
      </c>
      <c r="V167" s="17"/>
      <c r="W167" s="15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38" ht="13.5">
      <c r="A168">
        <v>161</v>
      </c>
      <c r="B168" t="s">
        <v>161</v>
      </c>
      <c r="C168" s="14">
        <v>8320</v>
      </c>
      <c r="D168" s="14">
        <v>2009</v>
      </c>
      <c r="E168" s="23">
        <v>77.25</v>
      </c>
      <c r="F168" s="24">
        <v>719011</v>
      </c>
      <c r="G168" s="24">
        <v>2737127</v>
      </c>
      <c r="H168" s="24">
        <v>618571</v>
      </c>
      <c r="I168" s="24">
        <v>0</v>
      </c>
      <c r="J168" s="24">
        <v>1279032</v>
      </c>
      <c r="K168" s="24">
        <v>0</v>
      </c>
      <c r="L168" s="24">
        <v>33653</v>
      </c>
      <c r="M168" s="24">
        <v>3413</v>
      </c>
      <c r="N168" s="24">
        <v>111455</v>
      </c>
      <c r="O168" s="24">
        <v>10633</v>
      </c>
      <c r="P168" s="24">
        <v>1449587</v>
      </c>
      <c r="Q168" s="24">
        <v>3344297</v>
      </c>
      <c r="R168" s="24">
        <v>0</v>
      </c>
      <c r="S168" s="24">
        <v>0</v>
      </c>
      <c r="T168" s="24">
        <v>0</v>
      </c>
      <c r="V168" s="17"/>
      <c r="W168" s="15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38" ht="13.5">
      <c r="A169">
        <v>162</v>
      </c>
      <c r="B169" t="s">
        <v>151</v>
      </c>
      <c r="C169" s="14">
        <v>8320</v>
      </c>
      <c r="D169" s="14">
        <v>2009</v>
      </c>
      <c r="E169" s="20">
        <v>119.41</v>
      </c>
      <c r="F169" s="21">
        <v>639650</v>
      </c>
      <c r="G169" s="21">
        <v>4159758</v>
      </c>
      <c r="H169" s="21">
        <v>1290561</v>
      </c>
      <c r="I169" s="21">
        <v>225</v>
      </c>
      <c r="J169" s="21">
        <v>3013944</v>
      </c>
      <c r="K169" s="21">
        <v>1210</v>
      </c>
      <c r="L169" s="21">
        <v>86976</v>
      </c>
      <c r="M169" s="21">
        <v>3245</v>
      </c>
      <c r="N169" s="21">
        <v>839959</v>
      </c>
      <c r="O169" s="21">
        <v>6324</v>
      </c>
      <c r="P169" s="21">
        <v>3858026</v>
      </c>
      <c r="Q169" s="21">
        <v>5544176</v>
      </c>
      <c r="R169" s="21">
        <v>0</v>
      </c>
      <c r="S169" s="21">
        <v>0</v>
      </c>
      <c r="T169" s="21">
        <v>0</v>
      </c>
      <c r="V169" s="17"/>
      <c r="W169" s="15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ht="13.5">
      <c r="A170">
        <v>164</v>
      </c>
      <c r="B170" t="s">
        <v>77</v>
      </c>
      <c r="C170" s="14">
        <v>8320</v>
      </c>
      <c r="D170" s="14">
        <v>2009</v>
      </c>
      <c r="E170" s="20">
        <v>56.08</v>
      </c>
      <c r="F170" s="21">
        <v>835411</v>
      </c>
      <c r="G170" s="21">
        <v>1897142</v>
      </c>
      <c r="H170" s="21">
        <v>623918</v>
      </c>
      <c r="I170" s="21">
        <v>0</v>
      </c>
      <c r="J170" s="21">
        <v>1597139</v>
      </c>
      <c r="K170" s="21">
        <v>0</v>
      </c>
      <c r="L170" s="21">
        <v>131407</v>
      </c>
      <c r="M170" s="21">
        <v>48522</v>
      </c>
      <c r="N170" s="21">
        <v>221904</v>
      </c>
      <c r="O170" s="21">
        <v>29358</v>
      </c>
      <c r="P170" s="21">
        <v>1758833</v>
      </c>
      <c r="Q170" s="21">
        <v>2790557</v>
      </c>
      <c r="R170" s="21">
        <v>0</v>
      </c>
      <c r="S170" s="21">
        <v>0</v>
      </c>
      <c r="T170" s="21">
        <v>0</v>
      </c>
      <c r="V170" s="17"/>
      <c r="W170" s="15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ht="13.5">
      <c r="A171">
        <v>165</v>
      </c>
      <c r="B171" t="s">
        <v>88</v>
      </c>
      <c r="C171" s="14">
        <v>8320</v>
      </c>
      <c r="D171" s="14">
        <v>2009</v>
      </c>
      <c r="E171" s="20">
        <v>8.51</v>
      </c>
      <c r="F171" s="21">
        <v>43355</v>
      </c>
      <c r="G171" s="21">
        <v>274265</v>
      </c>
      <c r="H171" s="21">
        <v>58845</v>
      </c>
      <c r="I171" s="21">
        <v>12607</v>
      </c>
      <c r="J171" s="21">
        <v>210277</v>
      </c>
      <c r="K171" s="21">
        <v>164</v>
      </c>
      <c r="L171" s="21">
        <v>4649</v>
      </c>
      <c r="M171" s="21">
        <v>867</v>
      </c>
      <c r="N171" s="21">
        <v>17767</v>
      </c>
      <c r="O171" s="21">
        <v>3912</v>
      </c>
      <c r="P171" s="21">
        <v>101654</v>
      </c>
      <c r="Q171" s="21">
        <v>481699</v>
      </c>
      <c r="R171" s="21">
        <v>0</v>
      </c>
      <c r="S171" s="21">
        <v>0</v>
      </c>
      <c r="T171" s="21">
        <v>0</v>
      </c>
      <c r="V171" s="17"/>
      <c r="W171" s="15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ht="13.5">
      <c r="A172">
        <v>167</v>
      </c>
      <c r="B172" t="s">
        <v>78</v>
      </c>
      <c r="C172" s="14">
        <v>8320</v>
      </c>
      <c r="D172" s="14">
        <v>2009</v>
      </c>
      <c r="E172" s="20">
        <v>4.69</v>
      </c>
      <c r="F172" s="21">
        <v>12207</v>
      </c>
      <c r="G172" s="21">
        <v>142479</v>
      </c>
      <c r="H172" s="21">
        <v>32984</v>
      </c>
      <c r="I172" s="21">
        <v>4582</v>
      </c>
      <c r="J172" s="21">
        <v>63509</v>
      </c>
      <c r="K172" s="21">
        <v>0</v>
      </c>
      <c r="L172" s="21">
        <v>875</v>
      </c>
      <c r="M172" s="21">
        <v>0</v>
      </c>
      <c r="N172" s="21">
        <v>15251</v>
      </c>
      <c r="O172" s="21">
        <v>0</v>
      </c>
      <c r="P172" s="21">
        <v>19007</v>
      </c>
      <c r="Q172" s="21">
        <v>240673</v>
      </c>
      <c r="R172" s="21">
        <v>0</v>
      </c>
      <c r="S172" s="21">
        <v>0</v>
      </c>
      <c r="T172" s="21">
        <v>0</v>
      </c>
      <c r="V172" s="17"/>
      <c r="W172" s="15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8" ht="13.5">
      <c r="A173">
        <v>168</v>
      </c>
      <c r="B173" t="s">
        <v>71</v>
      </c>
      <c r="C173" s="14">
        <v>8320</v>
      </c>
      <c r="D173" s="14">
        <v>2009</v>
      </c>
      <c r="E173" s="20">
        <v>46</v>
      </c>
      <c r="F173" s="21">
        <v>389970</v>
      </c>
      <c r="G173" s="21">
        <v>1717797</v>
      </c>
      <c r="H173" s="21">
        <v>492114</v>
      </c>
      <c r="I173" s="21">
        <v>0</v>
      </c>
      <c r="J173" s="21">
        <v>844390</v>
      </c>
      <c r="K173" s="21">
        <v>0</v>
      </c>
      <c r="L173" s="21">
        <v>17293</v>
      </c>
      <c r="M173" s="21">
        <v>0</v>
      </c>
      <c r="N173" s="21">
        <v>119702</v>
      </c>
      <c r="O173" s="21">
        <v>9414</v>
      </c>
      <c r="P173" s="21">
        <v>1172197</v>
      </c>
      <c r="Q173" s="21">
        <v>2028513</v>
      </c>
      <c r="R173" s="21">
        <v>0</v>
      </c>
      <c r="S173" s="21">
        <v>0</v>
      </c>
      <c r="T173" s="21">
        <v>0</v>
      </c>
      <c r="V173" s="17"/>
      <c r="W173" s="15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spans="1:38" ht="13.5">
      <c r="A174">
        <v>169</v>
      </c>
      <c r="B174" t="s">
        <v>142</v>
      </c>
      <c r="C174" s="14">
        <v>8320</v>
      </c>
      <c r="D174" s="14">
        <v>2009</v>
      </c>
      <c r="E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V174" s="17"/>
      <c r="W174" s="15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8" ht="13.5">
      <c r="A175">
        <v>170</v>
      </c>
      <c r="B175" t="s">
        <v>108</v>
      </c>
      <c r="C175" s="14">
        <v>8320</v>
      </c>
      <c r="D175" s="14">
        <v>2009</v>
      </c>
      <c r="E175" s="20">
        <v>108.59</v>
      </c>
      <c r="F175" s="21">
        <v>1177039</v>
      </c>
      <c r="G175" s="21">
        <v>4550903</v>
      </c>
      <c r="H175" s="21">
        <v>1374160</v>
      </c>
      <c r="I175" s="21">
        <v>0</v>
      </c>
      <c r="J175" s="21">
        <v>3810040</v>
      </c>
      <c r="K175" s="21">
        <v>4999</v>
      </c>
      <c r="L175" s="21">
        <v>88228</v>
      </c>
      <c r="M175" s="21">
        <v>144976</v>
      </c>
      <c r="N175" s="21">
        <v>898785</v>
      </c>
      <c r="O175" s="21">
        <v>64188</v>
      </c>
      <c r="P175" s="21">
        <v>6272425</v>
      </c>
      <c r="Q175" s="21">
        <v>4663854</v>
      </c>
      <c r="R175" s="21">
        <v>0</v>
      </c>
      <c r="S175" s="21">
        <v>0</v>
      </c>
      <c r="T175" s="21">
        <v>0</v>
      </c>
      <c r="V175" s="17"/>
      <c r="W175" s="15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1:38" ht="13.5">
      <c r="A176">
        <v>172</v>
      </c>
      <c r="B176" t="s">
        <v>136</v>
      </c>
      <c r="C176" s="14">
        <v>8320</v>
      </c>
      <c r="D176" s="14">
        <v>2009</v>
      </c>
      <c r="E176" s="23">
        <v>15.93</v>
      </c>
      <c r="F176" s="24">
        <v>123912</v>
      </c>
      <c r="G176" s="24">
        <v>527067</v>
      </c>
      <c r="H176" s="24">
        <v>130525</v>
      </c>
      <c r="I176" s="24">
        <v>1115</v>
      </c>
      <c r="J176" s="24">
        <v>314793</v>
      </c>
      <c r="K176" s="24">
        <v>0</v>
      </c>
      <c r="L176" s="24">
        <v>4500</v>
      </c>
      <c r="M176" s="24">
        <v>0</v>
      </c>
      <c r="N176" s="24">
        <v>132348</v>
      </c>
      <c r="O176" s="24">
        <v>1466</v>
      </c>
      <c r="P176" s="24">
        <v>286757</v>
      </c>
      <c r="Q176" s="24">
        <v>825057</v>
      </c>
      <c r="R176" s="24">
        <v>0</v>
      </c>
      <c r="S176" s="24">
        <v>0</v>
      </c>
      <c r="T176" s="24">
        <v>0</v>
      </c>
      <c r="V176" s="17"/>
      <c r="W176" s="15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20" ht="13.5">
      <c r="A177">
        <v>173</v>
      </c>
      <c r="B177" t="s">
        <v>93</v>
      </c>
      <c r="C177" s="14">
        <v>8320</v>
      </c>
      <c r="D177" s="14">
        <v>2009</v>
      </c>
      <c r="E177" s="20">
        <v>9</v>
      </c>
      <c r="F177" s="21">
        <v>53347</v>
      </c>
      <c r="G177" s="21">
        <v>286724</v>
      </c>
      <c r="H177" s="21">
        <v>66056</v>
      </c>
      <c r="I177" s="21">
        <v>0</v>
      </c>
      <c r="J177" s="21">
        <v>203748</v>
      </c>
      <c r="K177" s="21">
        <v>0</v>
      </c>
      <c r="L177" s="21">
        <v>1924</v>
      </c>
      <c r="M177" s="21">
        <v>0</v>
      </c>
      <c r="N177" s="21">
        <v>49730</v>
      </c>
      <c r="O177" s="21">
        <v>11210</v>
      </c>
      <c r="P177" s="21">
        <v>114364</v>
      </c>
      <c r="Q177" s="21">
        <v>505028</v>
      </c>
      <c r="R177" s="21">
        <v>0</v>
      </c>
      <c r="S177" s="21">
        <v>0</v>
      </c>
      <c r="T177" s="21">
        <v>0</v>
      </c>
    </row>
    <row r="178" spans="1:38" ht="13.5">
      <c r="A178">
        <v>175</v>
      </c>
      <c r="B178" t="s">
        <v>146</v>
      </c>
      <c r="C178" s="14">
        <v>8320</v>
      </c>
      <c r="D178" s="14">
        <v>2009</v>
      </c>
      <c r="E178" s="20">
        <v>25.25</v>
      </c>
      <c r="F178" s="21">
        <v>211861</v>
      </c>
      <c r="G178" s="21">
        <v>940434</v>
      </c>
      <c r="H178" s="21">
        <v>348997</v>
      </c>
      <c r="I178" s="21">
        <v>0</v>
      </c>
      <c r="J178" s="21">
        <v>937002</v>
      </c>
      <c r="K178" s="21">
        <v>970</v>
      </c>
      <c r="L178" s="21">
        <v>22453</v>
      </c>
      <c r="M178" s="21">
        <v>0</v>
      </c>
      <c r="N178" s="21">
        <v>95829</v>
      </c>
      <c r="O178" s="21">
        <v>721</v>
      </c>
      <c r="P178" s="21">
        <v>940223</v>
      </c>
      <c r="Q178" s="21">
        <v>1406183</v>
      </c>
      <c r="R178" s="21">
        <v>0</v>
      </c>
      <c r="S178" s="21">
        <v>0</v>
      </c>
      <c r="T178" s="21">
        <v>0</v>
      </c>
      <c r="V178" s="18"/>
      <c r="W178" s="15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38" ht="13.5">
      <c r="A179">
        <v>176</v>
      </c>
      <c r="B179" t="s">
        <v>110</v>
      </c>
      <c r="C179" s="14">
        <v>8320</v>
      </c>
      <c r="D179" s="14">
        <v>2009</v>
      </c>
      <c r="E179" s="20">
        <v>98.8</v>
      </c>
      <c r="F179" s="21">
        <v>1064440</v>
      </c>
      <c r="G179" s="21">
        <v>3736559</v>
      </c>
      <c r="H179" s="21">
        <v>1493727</v>
      </c>
      <c r="I179" s="21">
        <v>0</v>
      </c>
      <c r="J179" s="21">
        <v>2996372</v>
      </c>
      <c r="K179" s="21">
        <v>3561</v>
      </c>
      <c r="L179" s="21">
        <v>68864</v>
      </c>
      <c r="M179" s="21">
        <v>0</v>
      </c>
      <c r="N179" s="21">
        <v>350610</v>
      </c>
      <c r="O179" s="21">
        <v>903</v>
      </c>
      <c r="P179" s="21">
        <v>4606101</v>
      </c>
      <c r="Q179" s="21">
        <v>4044495</v>
      </c>
      <c r="R179" s="21">
        <v>0</v>
      </c>
      <c r="S179" s="21">
        <v>0</v>
      </c>
      <c r="T179" s="21">
        <v>0</v>
      </c>
      <c r="V179" s="17"/>
      <c r="W179" s="15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20" ht="13.5">
      <c r="A180">
        <v>178</v>
      </c>
      <c r="B180" t="s">
        <v>127</v>
      </c>
      <c r="C180" s="14">
        <v>8320</v>
      </c>
      <c r="D180" s="14">
        <v>2009</v>
      </c>
      <c r="E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1:38" ht="13.5">
      <c r="A181">
        <v>180</v>
      </c>
      <c r="B181" t="s">
        <v>113</v>
      </c>
      <c r="C181" s="14">
        <v>8320</v>
      </c>
      <c r="D181" s="14">
        <v>2009</v>
      </c>
      <c r="E181" s="20">
        <v>23.09</v>
      </c>
      <c r="F181" s="21">
        <v>48611</v>
      </c>
      <c r="G181" s="21">
        <v>810552</v>
      </c>
      <c r="H181" s="21">
        <v>177763</v>
      </c>
      <c r="I181" s="21">
        <v>0</v>
      </c>
      <c r="J181" s="21">
        <v>396871</v>
      </c>
      <c r="K181" s="21">
        <v>0</v>
      </c>
      <c r="L181" s="21">
        <v>32603</v>
      </c>
      <c r="M181" s="21">
        <v>1716</v>
      </c>
      <c r="N181" s="21">
        <v>59106</v>
      </c>
      <c r="O181" s="21">
        <v>1232</v>
      </c>
      <c r="P181" s="21">
        <v>18592</v>
      </c>
      <c r="Q181" s="21">
        <v>1461251</v>
      </c>
      <c r="R181" s="21">
        <v>0</v>
      </c>
      <c r="S181" s="21">
        <v>0</v>
      </c>
      <c r="T181" s="21">
        <v>0</v>
      </c>
      <c r="V181" s="17"/>
      <c r="W181" s="15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ht="13.5">
      <c r="A182">
        <v>183</v>
      </c>
      <c r="B182" t="s">
        <v>66</v>
      </c>
      <c r="C182" s="14">
        <v>8320</v>
      </c>
      <c r="D182" s="14">
        <v>2009</v>
      </c>
      <c r="E182" s="23">
        <v>23.6</v>
      </c>
      <c r="F182" s="24">
        <v>128709</v>
      </c>
      <c r="G182" s="24">
        <v>999112</v>
      </c>
      <c r="H182" s="24">
        <v>203162</v>
      </c>
      <c r="I182" s="24">
        <v>0</v>
      </c>
      <c r="J182" s="24">
        <v>811072</v>
      </c>
      <c r="K182" s="24">
        <v>0</v>
      </c>
      <c r="L182" s="24">
        <v>-59652</v>
      </c>
      <c r="M182" s="24">
        <v>4403</v>
      </c>
      <c r="N182" s="24">
        <v>155257</v>
      </c>
      <c r="O182" s="24">
        <v>8740</v>
      </c>
      <c r="P182" s="24">
        <v>382052</v>
      </c>
      <c r="Q182" s="24">
        <v>1740042</v>
      </c>
      <c r="R182" s="24">
        <v>0</v>
      </c>
      <c r="S182" s="24">
        <v>0</v>
      </c>
      <c r="T182" s="24">
        <v>0</v>
      </c>
      <c r="V182" s="17"/>
      <c r="W182" s="15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38" ht="13.5">
      <c r="A183">
        <v>186</v>
      </c>
      <c r="B183" t="s">
        <v>132</v>
      </c>
      <c r="C183" s="14">
        <v>8320</v>
      </c>
      <c r="D183" s="14">
        <v>2009</v>
      </c>
      <c r="E183" s="20">
        <v>0.69</v>
      </c>
      <c r="F183" s="21">
        <v>931</v>
      </c>
      <c r="G183" s="21">
        <v>18290</v>
      </c>
      <c r="H183" s="21">
        <v>4716</v>
      </c>
      <c r="I183" s="21">
        <v>0</v>
      </c>
      <c r="J183" s="21">
        <v>11665</v>
      </c>
      <c r="K183" s="21">
        <v>0</v>
      </c>
      <c r="L183" s="21">
        <v>798</v>
      </c>
      <c r="M183" s="21">
        <v>0</v>
      </c>
      <c r="N183" s="21">
        <v>329</v>
      </c>
      <c r="O183" s="21">
        <v>249</v>
      </c>
      <c r="P183" s="21">
        <v>0</v>
      </c>
      <c r="Q183" s="21">
        <v>36047</v>
      </c>
      <c r="R183" s="21">
        <v>0</v>
      </c>
      <c r="S183" s="21">
        <v>0</v>
      </c>
      <c r="T183" s="21">
        <v>0</v>
      </c>
      <c r="V183" s="17"/>
      <c r="W183" s="15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20" ht="13.5">
      <c r="A184">
        <v>191</v>
      </c>
      <c r="B184" t="s">
        <v>102</v>
      </c>
      <c r="C184" s="14">
        <v>8320</v>
      </c>
      <c r="D184" s="14">
        <v>2009</v>
      </c>
      <c r="E184" s="20">
        <v>29.07</v>
      </c>
      <c r="F184" s="21">
        <v>87037</v>
      </c>
      <c r="G184" s="21">
        <v>986663</v>
      </c>
      <c r="H184" s="21">
        <v>272454</v>
      </c>
      <c r="I184" s="21">
        <v>0</v>
      </c>
      <c r="J184" s="21">
        <v>-144806</v>
      </c>
      <c r="K184" s="21">
        <v>0</v>
      </c>
      <c r="L184" s="21">
        <v>509333</v>
      </c>
      <c r="M184" s="21">
        <v>0</v>
      </c>
      <c r="N184" s="21">
        <v>109923</v>
      </c>
      <c r="O184" s="21">
        <v>2213</v>
      </c>
      <c r="P184" s="21">
        <v>13501</v>
      </c>
      <c r="Q184" s="21">
        <v>1722279</v>
      </c>
      <c r="R184" s="21">
        <v>0</v>
      </c>
      <c r="S184" s="21">
        <v>0</v>
      </c>
      <c r="T184" s="21">
        <v>0</v>
      </c>
    </row>
    <row r="185" spans="1:38" ht="13.5">
      <c r="A185">
        <v>193</v>
      </c>
      <c r="B185" t="s">
        <v>149</v>
      </c>
      <c r="C185" s="14">
        <v>8320</v>
      </c>
      <c r="D185" s="14">
        <v>2009</v>
      </c>
      <c r="E185" s="20">
        <v>5.19</v>
      </c>
      <c r="F185" s="21">
        <v>0</v>
      </c>
      <c r="G185" s="21">
        <v>194119</v>
      </c>
      <c r="H185" s="21">
        <v>50687</v>
      </c>
      <c r="I185" s="21">
        <v>30</v>
      </c>
      <c r="J185" s="21">
        <v>109940</v>
      </c>
      <c r="K185" s="21">
        <v>-689</v>
      </c>
      <c r="L185" s="21">
        <v>133601</v>
      </c>
      <c r="M185" s="21">
        <v>0</v>
      </c>
      <c r="N185" s="21">
        <v>41585</v>
      </c>
      <c r="O185" s="21">
        <v>3537</v>
      </c>
      <c r="P185" s="21">
        <v>31283</v>
      </c>
      <c r="Q185" s="21">
        <v>501527</v>
      </c>
      <c r="R185" s="21">
        <v>0</v>
      </c>
      <c r="S185" s="21">
        <v>0</v>
      </c>
      <c r="T185" s="21">
        <v>0</v>
      </c>
      <c r="V185" s="17"/>
      <c r="W185" s="15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38" ht="13.5">
      <c r="A186">
        <v>194</v>
      </c>
      <c r="B186" t="s">
        <v>152</v>
      </c>
      <c r="C186" s="14">
        <v>8320</v>
      </c>
      <c r="D186" s="14">
        <v>2009</v>
      </c>
      <c r="E186" s="20">
        <v>8.25</v>
      </c>
      <c r="F186" s="21">
        <v>60728</v>
      </c>
      <c r="G186" s="21">
        <v>255800</v>
      </c>
      <c r="H186" s="21">
        <v>78235</v>
      </c>
      <c r="I186" s="21">
        <v>0</v>
      </c>
      <c r="J186" s="21">
        <v>169301</v>
      </c>
      <c r="K186" s="21">
        <v>0</v>
      </c>
      <c r="L186" s="21">
        <v>1709</v>
      </c>
      <c r="M186" s="21">
        <v>0</v>
      </c>
      <c r="N186" s="21">
        <v>25395</v>
      </c>
      <c r="O186" s="21">
        <v>320</v>
      </c>
      <c r="P186" s="21">
        <v>10162</v>
      </c>
      <c r="Q186" s="21">
        <v>520598</v>
      </c>
      <c r="R186" s="21">
        <v>0</v>
      </c>
      <c r="S186" s="21">
        <v>0</v>
      </c>
      <c r="T186" s="21">
        <v>0</v>
      </c>
      <c r="V186" s="17"/>
      <c r="W186" s="15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8" ht="13.5">
      <c r="A187">
        <v>195</v>
      </c>
      <c r="B187" t="s">
        <v>126</v>
      </c>
      <c r="C187" s="14">
        <v>8320</v>
      </c>
      <c r="D187" s="14">
        <v>2009</v>
      </c>
      <c r="E187" s="20">
        <v>4.2</v>
      </c>
      <c r="F187" s="21">
        <v>20049</v>
      </c>
      <c r="G187" s="21">
        <v>143289</v>
      </c>
      <c r="H187" s="21">
        <v>43330</v>
      </c>
      <c r="I187" s="21">
        <v>0</v>
      </c>
      <c r="J187" s="21">
        <v>97282</v>
      </c>
      <c r="K187" s="21">
        <v>0</v>
      </c>
      <c r="L187" s="21">
        <v>0</v>
      </c>
      <c r="M187" s="21">
        <v>0</v>
      </c>
      <c r="N187" s="21">
        <v>13558</v>
      </c>
      <c r="O187" s="21">
        <v>40452</v>
      </c>
      <c r="P187" s="21">
        <v>0</v>
      </c>
      <c r="Q187" s="21">
        <v>337911</v>
      </c>
      <c r="R187" s="21">
        <v>0</v>
      </c>
      <c r="S187" s="21">
        <v>0</v>
      </c>
      <c r="T187" s="21">
        <v>0</v>
      </c>
      <c r="V187" s="17"/>
      <c r="W187" s="15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20" ht="13.5">
      <c r="A188">
        <v>197</v>
      </c>
      <c r="B188" t="s">
        <v>68</v>
      </c>
      <c r="C188" s="14">
        <v>8320</v>
      </c>
      <c r="D188" s="14">
        <v>2009</v>
      </c>
      <c r="E188" s="13">
        <v>10.92</v>
      </c>
      <c r="F188" s="16">
        <v>108857</v>
      </c>
      <c r="G188" s="16">
        <v>442801</v>
      </c>
      <c r="H188" s="16">
        <v>35797</v>
      </c>
      <c r="I188" s="16">
        <v>0</v>
      </c>
      <c r="J188" s="16">
        <v>442469</v>
      </c>
      <c r="K188" s="16">
        <v>304</v>
      </c>
      <c r="L188" s="16">
        <v>8222</v>
      </c>
      <c r="M188" s="16">
        <v>0</v>
      </c>
      <c r="N188" s="16">
        <v>133286</v>
      </c>
      <c r="O188" s="16">
        <v>5775</v>
      </c>
      <c r="P188" s="16">
        <v>0</v>
      </c>
      <c r="Q188" s="16">
        <v>1068654</v>
      </c>
      <c r="R188" s="16">
        <v>0</v>
      </c>
      <c r="S188" s="16">
        <v>0</v>
      </c>
      <c r="T188" s="16">
        <v>0</v>
      </c>
    </row>
    <row r="189" spans="1:20" ht="13.5">
      <c r="A189">
        <v>198</v>
      </c>
      <c r="B189" t="s">
        <v>109</v>
      </c>
      <c r="C189" s="14">
        <v>8320</v>
      </c>
      <c r="D189" s="14">
        <v>2009</v>
      </c>
      <c r="E189" s="20">
        <v>10.04</v>
      </c>
      <c r="F189" s="21">
        <v>150887</v>
      </c>
      <c r="G189" s="21">
        <v>287734</v>
      </c>
      <c r="H189" s="21">
        <v>68695</v>
      </c>
      <c r="I189" s="21">
        <v>0</v>
      </c>
      <c r="J189" s="21">
        <v>396735</v>
      </c>
      <c r="K189" s="21">
        <v>0</v>
      </c>
      <c r="L189" s="21">
        <v>19909</v>
      </c>
      <c r="M189" s="21">
        <v>797</v>
      </c>
      <c r="N189" s="21">
        <v>27592</v>
      </c>
      <c r="O189" s="21">
        <v>1412</v>
      </c>
      <c r="P189" s="21">
        <v>0</v>
      </c>
      <c r="Q189" s="21">
        <v>802874</v>
      </c>
      <c r="R189" s="21">
        <v>0</v>
      </c>
      <c r="S189" s="21">
        <v>0</v>
      </c>
      <c r="T189" s="21">
        <v>0</v>
      </c>
    </row>
    <row r="190" spans="1:38" ht="13.5">
      <c r="A190">
        <v>199</v>
      </c>
      <c r="B190" t="s">
        <v>123</v>
      </c>
      <c r="C190" s="14">
        <v>8320</v>
      </c>
      <c r="D190" s="14">
        <v>2009</v>
      </c>
      <c r="E190" s="20">
        <v>6.5</v>
      </c>
      <c r="F190" s="21">
        <v>19228</v>
      </c>
      <c r="G190" s="21">
        <v>228321</v>
      </c>
      <c r="H190" s="21">
        <v>53594</v>
      </c>
      <c r="I190" s="21">
        <v>0</v>
      </c>
      <c r="J190" s="21">
        <v>174763</v>
      </c>
      <c r="K190" s="21">
        <v>0</v>
      </c>
      <c r="L190" s="21">
        <v>0</v>
      </c>
      <c r="M190" s="21">
        <v>0</v>
      </c>
      <c r="N190" s="21">
        <v>31965</v>
      </c>
      <c r="O190" s="21">
        <v>899</v>
      </c>
      <c r="P190" s="21">
        <v>612</v>
      </c>
      <c r="Q190" s="21">
        <v>488930</v>
      </c>
      <c r="R190" s="21">
        <v>0</v>
      </c>
      <c r="S190" s="21">
        <v>0</v>
      </c>
      <c r="T190" s="21">
        <v>0</v>
      </c>
      <c r="V190" s="17"/>
      <c r="W190" s="15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20" ht="13.5">
      <c r="A191">
        <v>201</v>
      </c>
      <c r="B191" t="s">
        <v>156</v>
      </c>
      <c r="C191" s="14">
        <v>8320</v>
      </c>
      <c r="D191" s="14">
        <v>2009</v>
      </c>
      <c r="E191" s="20">
        <v>38.03</v>
      </c>
      <c r="F191" s="21">
        <v>415464</v>
      </c>
      <c r="G191" s="21">
        <v>1387489</v>
      </c>
      <c r="H191" s="21">
        <v>485689</v>
      </c>
      <c r="I191" s="21">
        <v>0</v>
      </c>
      <c r="J191" s="21">
        <v>808178</v>
      </c>
      <c r="K191" s="21">
        <v>704</v>
      </c>
      <c r="L191" s="21">
        <v>251575</v>
      </c>
      <c r="M191" s="21">
        <v>8463</v>
      </c>
      <c r="N191" s="21">
        <v>90846</v>
      </c>
      <c r="O191" s="21">
        <v>7993</v>
      </c>
      <c r="P191" s="21">
        <v>0</v>
      </c>
      <c r="Q191" s="21">
        <v>3040937</v>
      </c>
      <c r="R191" s="21">
        <v>0</v>
      </c>
      <c r="S191" s="21">
        <v>0</v>
      </c>
      <c r="T191" s="21">
        <v>0</v>
      </c>
    </row>
    <row r="192" spans="1:38" ht="13.5">
      <c r="A192">
        <v>202</v>
      </c>
      <c r="B192" t="s">
        <v>155</v>
      </c>
      <c r="C192" s="14">
        <v>8320</v>
      </c>
      <c r="D192" s="14">
        <v>2009</v>
      </c>
      <c r="E192" s="15">
        <v>0.4</v>
      </c>
      <c r="F192" s="16">
        <v>5675</v>
      </c>
      <c r="G192" s="16">
        <v>26388</v>
      </c>
      <c r="H192" s="16">
        <v>7705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34093</v>
      </c>
      <c r="R192" s="16">
        <v>0</v>
      </c>
      <c r="S192" s="16">
        <v>0</v>
      </c>
      <c r="T192" s="16">
        <v>0</v>
      </c>
      <c r="V192" s="17"/>
      <c r="W192" s="15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1:38" ht="13.5">
      <c r="A193">
        <v>204</v>
      </c>
      <c r="B193" t="s">
        <v>122</v>
      </c>
      <c r="C193" s="14">
        <v>8320</v>
      </c>
      <c r="D193" s="14">
        <v>2009</v>
      </c>
      <c r="E193" s="20">
        <v>11.63</v>
      </c>
      <c r="F193" s="21">
        <v>16144</v>
      </c>
      <c r="G193" s="21">
        <v>788671</v>
      </c>
      <c r="H193" s="21">
        <v>244106</v>
      </c>
      <c r="I193" s="21">
        <v>2682</v>
      </c>
      <c r="J193" s="21">
        <v>15944</v>
      </c>
      <c r="K193" s="21">
        <v>961</v>
      </c>
      <c r="L193" s="21">
        <v>145759</v>
      </c>
      <c r="M193" s="21">
        <v>155</v>
      </c>
      <c r="N193" s="21">
        <v>180297</v>
      </c>
      <c r="O193" s="21">
        <v>75611</v>
      </c>
      <c r="P193" s="21">
        <v>0</v>
      </c>
      <c r="Q193" s="21">
        <v>1454186</v>
      </c>
      <c r="R193" s="21">
        <v>0</v>
      </c>
      <c r="S193" s="21">
        <v>0</v>
      </c>
      <c r="T193" s="21">
        <v>0</v>
      </c>
      <c r="V193" s="17"/>
      <c r="W193" s="15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38" ht="13.5">
      <c r="A194">
        <v>205</v>
      </c>
      <c r="B194" t="s">
        <v>159</v>
      </c>
      <c r="C194" s="14">
        <v>8320</v>
      </c>
      <c r="D194" s="14">
        <v>2009</v>
      </c>
      <c r="E194" s="20">
        <v>7.97</v>
      </c>
      <c r="F194" s="21">
        <v>8574</v>
      </c>
      <c r="G194" s="21">
        <v>269154</v>
      </c>
      <c r="H194" s="21">
        <v>117376</v>
      </c>
      <c r="I194" s="21">
        <v>0</v>
      </c>
      <c r="J194" s="21">
        <v>285428</v>
      </c>
      <c r="K194" s="21">
        <v>3755</v>
      </c>
      <c r="L194" s="21">
        <v>958</v>
      </c>
      <c r="M194" s="21">
        <v>0</v>
      </c>
      <c r="N194" s="21">
        <v>3998</v>
      </c>
      <c r="O194" s="21">
        <v>1143</v>
      </c>
      <c r="P194" s="21">
        <v>449529</v>
      </c>
      <c r="Q194" s="21">
        <v>232283</v>
      </c>
      <c r="R194" s="21">
        <v>0</v>
      </c>
      <c r="S194" s="21">
        <v>0</v>
      </c>
      <c r="T194" s="21">
        <v>0</v>
      </c>
      <c r="V194" s="17"/>
      <c r="W194" s="15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38" ht="13.5">
      <c r="A195">
        <v>206</v>
      </c>
      <c r="B195" t="s">
        <v>125</v>
      </c>
      <c r="C195" s="14">
        <v>8320</v>
      </c>
      <c r="D195" s="14">
        <v>2009</v>
      </c>
      <c r="E195" s="20">
        <v>12.97</v>
      </c>
      <c r="F195" s="21">
        <v>67092</v>
      </c>
      <c r="G195" s="21">
        <v>465130</v>
      </c>
      <c r="H195" s="21">
        <v>113289</v>
      </c>
      <c r="I195" s="21">
        <v>0</v>
      </c>
      <c r="J195" s="21">
        <v>173306</v>
      </c>
      <c r="K195" s="21">
        <v>0</v>
      </c>
      <c r="L195" s="21">
        <v>1824</v>
      </c>
      <c r="M195" s="21">
        <v>0</v>
      </c>
      <c r="N195" s="21">
        <v>113496</v>
      </c>
      <c r="O195" s="21">
        <v>5580</v>
      </c>
      <c r="P195" s="21">
        <v>163577</v>
      </c>
      <c r="Q195" s="21">
        <v>709048</v>
      </c>
      <c r="R195" s="21">
        <v>0</v>
      </c>
      <c r="S195" s="21">
        <v>0</v>
      </c>
      <c r="T195" s="21">
        <v>0</v>
      </c>
      <c r="V195" s="17"/>
      <c r="W195" s="15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20" ht="13.5">
      <c r="A196">
        <v>207</v>
      </c>
      <c r="B196" t="s">
        <v>124</v>
      </c>
      <c r="C196" s="14">
        <v>8320</v>
      </c>
      <c r="D196" s="14">
        <v>2009</v>
      </c>
      <c r="E196" s="20">
        <v>26.82</v>
      </c>
      <c r="F196" s="21">
        <v>304903</v>
      </c>
      <c r="G196" s="21">
        <v>999971</v>
      </c>
      <c r="H196" s="21">
        <v>256442</v>
      </c>
      <c r="I196" s="21">
        <v>0</v>
      </c>
      <c r="J196" s="21">
        <v>451740</v>
      </c>
      <c r="K196" s="21">
        <v>0</v>
      </c>
      <c r="L196" s="21">
        <v>194651</v>
      </c>
      <c r="M196" s="21">
        <v>0</v>
      </c>
      <c r="N196" s="21">
        <v>238623</v>
      </c>
      <c r="O196" s="21">
        <v>1884</v>
      </c>
      <c r="P196" s="21">
        <v>495961</v>
      </c>
      <c r="Q196" s="21">
        <v>1647350</v>
      </c>
      <c r="R196" s="21">
        <v>0</v>
      </c>
      <c r="S196" s="21">
        <v>0</v>
      </c>
      <c r="T196" s="21">
        <v>0</v>
      </c>
    </row>
    <row r="197" spans="1:20" ht="13.5">
      <c r="A197">
        <v>208</v>
      </c>
      <c r="B197" t="s">
        <v>140</v>
      </c>
      <c r="C197" s="14">
        <v>8320</v>
      </c>
      <c r="D197" s="14">
        <v>2009</v>
      </c>
      <c r="E197" s="20">
        <v>28.82</v>
      </c>
      <c r="F197" s="21">
        <v>325986</v>
      </c>
      <c r="G197" s="21">
        <v>1004932</v>
      </c>
      <c r="H197" s="21">
        <v>213686</v>
      </c>
      <c r="I197" s="21">
        <v>0</v>
      </c>
      <c r="J197" s="21">
        <v>943431</v>
      </c>
      <c r="K197" s="21">
        <v>0</v>
      </c>
      <c r="L197" s="21">
        <v>32885</v>
      </c>
      <c r="M197" s="21">
        <v>0</v>
      </c>
      <c r="N197" s="21">
        <v>559219</v>
      </c>
      <c r="O197" s="21">
        <v>-217761</v>
      </c>
      <c r="P197" s="21">
        <v>663474</v>
      </c>
      <c r="Q197" s="21">
        <v>1872918</v>
      </c>
      <c r="R197" s="21">
        <v>0</v>
      </c>
      <c r="S197" s="21">
        <v>0</v>
      </c>
      <c r="T197" s="21">
        <v>0</v>
      </c>
    </row>
    <row r="198" spans="1:20" ht="13.5">
      <c r="A198">
        <v>209</v>
      </c>
      <c r="B198" s="25" t="s">
        <v>163</v>
      </c>
      <c r="C198" s="14">
        <v>8320</v>
      </c>
      <c r="D198" s="14">
        <v>2009</v>
      </c>
      <c r="E198" s="20">
        <v>7.1</v>
      </c>
      <c r="F198" s="21">
        <v>30362</v>
      </c>
      <c r="G198" s="21">
        <v>268716</v>
      </c>
      <c r="H198" s="21">
        <v>66123</v>
      </c>
      <c r="I198" s="21">
        <v>0</v>
      </c>
      <c r="J198" s="21">
        <v>218903</v>
      </c>
      <c r="K198" s="21">
        <v>107</v>
      </c>
      <c r="L198" s="21">
        <v>94280</v>
      </c>
      <c r="M198" s="21">
        <v>2169</v>
      </c>
      <c r="N198" s="21">
        <v>70519</v>
      </c>
      <c r="O198" s="21">
        <v>14765</v>
      </c>
      <c r="P198" s="21">
        <v>111589</v>
      </c>
      <c r="Q198" s="21">
        <v>623993</v>
      </c>
      <c r="R198" s="21">
        <v>0</v>
      </c>
      <c r="S198" s="21">
        <v>0</v>
      </c>
      <c r="T198" s="21">
        <v>0</v>
      </c>
    </row>
    <row r="199" spans="1:20" ht="13.5">
      <c r="A199">
        <v>904</v>
      </c>
      <c r="B199" t="s">
        <v>67</v>
      </c>
      <c r="C199" s="14">
        <v>8320</v>
      </c>
      <c r="D199" s="14">
        <v>2009</v>
      </c>
      <c r="E199" s="15">
        <v>6.33</v>
      </c>
      <c r="F199" s="16">
        <v>72078</v>
      </c>
      <c r="G199" s="16">
        <v>209955</v>
      </c>
      <c r="H199" s="16">
        <v>18166</v>
      </c>
      <c r="I199" s="16">
        <v>0</v>
      </c>
      <c r="J199" s="16">
        <v>385018</v>
      </c>
      <c r="K199" s="16">
        <v>0</v>
      </c>
      <c r="L199" s="16">
        <v>56528</v>
      </c>
      <c r="M199" s="16">
        <v>0</v>
      </c>
      <c r="N199" s="16">
        <v>26427</v>
      </c>
      <c r="O199" s="16">
        <v>18488</v>
      </c>
      <c r="P199" s="16">
        <v>0</v>
      </c>
      <c r="Q199" s="16">
        <v>714582</v>
      </c>
      <c r="R199" s="16">
        <v>0</v>
      </c>
      <c r="S199" s="16">
        <v>0</v>
      </c>
      <c r="T199" s="16">
        <v>0</v>
      </c>
    </row>
    <row r="200" spans="1:20" ht="13.5">
      <c r="A200">
        <v>915</v>
      </c>
      <c r="B200" t="s">
        <v>90</v>
      </c>
      <c r="C200" s="14">
        <v>8320</v>
      </c>
      <c r="D200" s="14">
        <v>2009</v>
      </c>
      <c r="E200" s="23">
        <v>0.16</v>
      </c>
      <c r="F200" s="24">
        <v>40831</v>
      </c>
      <c r="G200" s="24">
        <v>10099</v>
      </c>
      <c r="H200" s="24">
        <v>2446</v>
      </c>
      <c r="I200" s="24">
        <v>0</v>
      </c>
      <c r="J200" s="24">
        <v>100</v>
      </c>
      <c r="K200" s="24">
        <v>0</v>
      </c>
      <c r="L200" s="24">
        <v>0</v>
      </c>
      <c r="M200" s="24">
        <v>0</v>
      </c>
      <c r="N200" s="24">
        <v>12601</v>
      </c>
      <c r="O200" s="24">
        <v>639214</v>
      </c>
      <c r="P200" s="24">
        <v>0</v>
      </c>
      <c r="Q200" s="24">
        <v>664460</v>
      </c>
      <c r="R200" s="24">
        <v>0</v>
      </c>
      <c r="S200" s="24">
        <v>0</v>
      </c>
      <c r="T200" s="24">
        <v>0</v>
      </c>
    </row>
    <row r="201" spans="1:20" ht="13.5">
      <c r="A201">
        <v>919</v>
      </c>
      <c r="B201" t="s">
        <v>162</v>
      </c>
      <c r="C201" s="14">
        <v>8320</v>
      </c>
      <c r="D201" s="14">
        <v>2009</v>
      </c>
      <c r="E201" s="23">
        <v>0</v>
      </c>
      <c r="F201" s="24">
        <v>53823</v>
      </c>
      <c r="G201" s="24">
        <v>0</v>
      </c>
      <c r="H201" s="24">
        <v>0</v>
      </c>
      <c r="I201" s="24">
        <v>0</v>
      </c>
      <c r="J201" s="24">
        <v>161410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161410</v>
      </c>
      <c r="R201" s="24">
        <v>0</v>
      </c>
      <c r="S201" s="24">
        <v>0</v>
      </c>
      <c r="T201" s="24">
        <v>0</v>
      </c>
    </row>
    <row r="202" spans="1:20" ht="13.5">
      <c r="A202" s="17"/>
      <c r="B202"/>
      <c r="C202" s="19"/>
      <c r="D202"/>
      <c r="E202" s="20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2:20" ht="13.5">
      <c r="B203"/>
      <c r="C203" s="19"/>
      <c r="D203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ht="13.5">
      <c r="A204" s="17"/>
      <c r="B204"/>
      <c r="C204" s="19"/>
      <c r="D204"/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ht="13.5">
      <c r="A205" s="17"/>
      <c r="B205"/>
      <c r="C205" s="19"/>
      <c r="D205"/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ht="13.5">
      <c r="A206" s="17"/>
      <c r="B206"/>
      <c r="C206" s="19"/>
      <c r="D206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ht="13.5">
      <c r="A207" s="17"/>
      <c r="B207"/>
      <c r="C207" s="19"/>
      <c r="D207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ht="13.5">
      <c r="A208" s="17"/>
      <c r="B208"/>
      <c r="C208" s="19"/>
      <c r="D208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ht="13.5">
      <c r="A209" s="17"/>
      <c r="B209"/>
      <c r="C209" s="19"/>
      <c r="D20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ht="13.5">
      <c r="A210" s="17"/>
      <c r="B210"/>
      <c r="C210" s="19"/>
      <c r="D210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ht="13.5">
      <c r="A211" s="17"/>
      <c r="B211"/>
      <c r="C211" s="19"/>
      <c r="D211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ht="13.5">
      <c r="A212" s="17"/>
      <c r="B212"/>
      <c r="C212" s="19"/>
      <c r="D212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4" spans="1:20" ht="13.5">
      <c r="A214" s="17"/>
      <c r="B214"/>
      <c r="C214" s="19"/>
      <c r="D214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ht="13.5">
      <c r="A215" s="17"/>
      <c r="B215"/>
      <c r="C215" s="19"/>
      <c r="D215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7" spans="1:20" ht="13.5">
      <c r="A217" s="17"/>
      <c r="B217"/>
      <c r="C217" s="19"/>
      <c r="D217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ht="13.5">
      <c r="A218" s="17"/>
      <c r="B218"/>
      <c r="C218" s="19"/>
      <c r="D218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ht="13.5">
      <c r="A219" s="17"/>
      <c r="B219"/>
      <c r="C219" s="19"/>
      <c r="D2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ht="13.5">
      <c r="A220" s="17"/>
      <c r="B220"/>
      <c r="C220" s="19"/>
      <c r="D220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ht="13.5">
      <c r="A221" s="17"/>
      <c r="B221"/>
      <c r="C221" s="19"/>
      <c r="D221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ht="13.5">
      <c r="A222" s="17"/>
      <c r="B222"/>
      <c r="C222" s="19"/>
      <c r="D222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ht="13.5">
      <c r="A223" s="17"/>
      <c r="B223"/>
      <c r="C223" s="19"/>
      <c r="D223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5" spans="1:20" ht="13.5">
      <c r="A225" s="17"/>
      <c r="B225"/>
      <c r="C225" s="19"/>
      <c r="D225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3" ht="13.5">
      <c r="A226" s="17"/>
      <c r="B226"/>
      <c r="C226" s="19"/>
    </row>
    <row r="227" spans="1:20" ht="13.5">
      <c r="A227" s="17"/>
      <c r="B227"/>
      <c r="C227" s="19"/>
      <c r="D227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ht="13.5">
      <c r="A228" s="17"/>
      <c r="B228"/>
      <c r="C228" s="19"/>
      <c r="D228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ht="13.5">
      <c r="A229" s="17"/>
      <c r="B229"/>
      <c r="C229" s="19"/>
      <c r="D22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ht="13.5">
      <c r="A230" s="17"/>
      <c r="B230"/>
      <c r="C230" s="19"/>
      <c r="D230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2:20" ht="13.5">
      <c r="B231"/>
      <c r="C231" s="19"/>
      <c r="D231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ht="13.5">
      <c r="A232" s="17"/>
      <c r="B232"/>
      <c r="C232" s="19"/>
      <c r="D232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ht="13.5">
      <c r="A233" s="17"/>
      <c r="B233"/>
      <c r="C233" s="19"/>
      <c r="D233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ht="13.5">
      <c r="A234" s="17"/>
      <c r="B234"/>
      <c r="C234" s="19"/>
      <c r="D234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ht="13.5">
      <c r="A235" s="17"/>
      <c r="B235"/>
      <c r="C235" s="19"/>
      <c r="D235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ht="13.5">
      <c r="A236" s="17"/>
      <c r="B236"/>
      <c r="C236" s="19"/>
      <c r="D236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ht="13.5">
      <c r="A237" s="17"/>
      <c r="B237"/>
      <c r="C237" s="19"/>
      <c r="D237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ht="13.5">
      <c r="A238" s="17"/>
      <c r="B238"/>
      <c r="C238" s="19"/>
      <c r="D238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ht="13.5">
      <c r="A239" s="17"/>
      <c r="B239"/>
      <c r="C239" s="19"/>
      <c r="D23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ht="13.5">
      <c r="A240" s="17"/>
      <c r="B240"/>
      <c r="C240" s="19"/>
      <c r="D240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ht="13.5">
      <c r="A241" s="17"/>
      <c r="B241"/>
      <c r="C241" s="19"/>
      <c r="D241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ht="13.5">
      <c r="A242" s="17"/>
      <c r="B242"/>
      <c r="C242" s="19"/>
      <c r="D242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ht="13.5">
      <c r="A243" s="17"/>
      <c r="B243"/>
      <c r="C243" s="19"/>
      <c r="D243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ht="13.5">
      <c r="A244" s="17"/>
      <c r="B244"/>
      <c r="C244" s="19"/>
      <c r="D244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ht="13.5">
      <c r="A245" s="17"/>
      <c r="B245"/>
      <c r="C245" s="19"/>
      <c r="D245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ht="13.5">
      <c r="A246" s="17"/>
      <c r="B246"/>
      <c r="C246" s="19"/>
      <c r="D246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ht="13.5">
      <c r="A247" s="17"/>
      <c r="B247"/>
      <c r="C247" s="19"/>
      <c r="D247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ht="13.5">
      <c r="A248" s="17"/>
      <c r="B248"/>
      <c r="C248" s="19"/>
      <c r="D248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ht="13.5">
      <c r="A249" s="17"/>
      <c r="B249"/>
      <c r="C249" s="19"/>
      <c r="D24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ht="13.5">
      <c r="A250" s="17"/>
      <c r="B250"/>
      <c r="C250" s="19"/>
      <c r="D250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ht="13.5">
      <c r="A251" s="17"/>
      <c r="B251"/>
      <c r="C251" s="19"/>
      <c r="D251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3" ht="13.5">
      <c r="A252" s="17"/>
      <c r="B252"/>
      <c r="C252" s="19"/>
    </row>
    <row r="253" spans="1:20" ht="13.5">
      <c r="A253" s="17"/>
      <c r="B253"/>
      <c r="C253" s="19"/>
      <c r="D253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ht="13.5">
      <c r="A254" s="17"/>
      <c r="B254"/>
      <c r="C254" s="19"/>
      <c r="D254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ht="13.5">
      <c r="A255" s="17"/>
      <c r="B255"/>
      <c r="C255" s="19"/>
      <c r="D255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7" spans="1:20" ht="13.5">
      <c r="A257" s="17"/>
      <c r="B257"/>
      <c r="C257" s="19"/>
      <c r="D257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ht="13.5">
      <c r="A258" s="17"/>
      <c r="B258"/>
      <c r="C258" s="19"/>
      <c r="D258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ht="13.5">
      <c r="A259" s="17"/>
      <c r="B259"/>
      <c r="C259" s="19"/>
      <c r="D25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ht="13.5">
      <c r="A260" s="17"/>
      <c r="B260"/>
      <c r="C260" s="19"/>
      <c r="D260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ht="13.5">
      <c r="A261" s="17"/>
      <c r="B261"/>
      <c r="C261" s="19"/>
      <c r="D261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ht="13.5">
      <c r="A262" s="17"/>
      <c r="B262"/>
      <c r="C262" s="19"/>
      <c r="D262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ht="13.5">
      <c r="A263" s="17"/>
      <c r="B263"/>
      <c r="C263" s="19"/>
      <c r="D263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5" spans="1:20" ht="13.5">
      <c r="A265" s="17"/>
      <c r="B265"/>
      <c r="C265" s="19"/>
      <c r="D265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ht="13.5">
      <c r="A266" s="17"/>
      <c r="B266"/>
      <c r="C266" s="19"/>
      <c r="D266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ht="13.5">
      <c r="A267" s="17"/>
      <c r="B267"/>
      <c r="C267" s="19"/>
      <c r="D267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ht="13.5">
      <c r="A268" s="17"/>
      <c r="B268"/>
      <c r="C268" s="19"/>
      <c r="D268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ht="13.5">
      <c r="A269" s="17"/>
      <c r="B269"/>
      <c r="C269" s="19"/>
      <c r="D26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ht="13.5">
      <c r="A270" s="17"/>
      <c r="B270"/>
      <c r="C270" s="19"/>
      <c r="D270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ht="13.5">
      <c r="A271" s="17"/>
      <c r="B271"/>
      <c r="C271" s="19"/>
      <c r="D271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3" spans="1:20" ht="13.5">
      <c r="A273" s="17"/>
      <c r="B273"/>
      <c r="C273" s="19"/>
      <c r="D273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ht="13.5">
      <c r="A274" s="17"/>
      <c r="B274"/>
      <c r="C274" s="19"/>
      <c r="D274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ht="13.5">
      <c r="A275" s="17"/>
      <c r="B275"/>
      <c r="C275" s="19"/>
      <c r="D275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ht="13.5">
      <c r="A276" s="17"/>
      <c r="B276"/>
      <c r="C276" s="19"/>
      <c r="D276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ht="13.5">
      <c r="A277" s="17"/>
      <c r="B277"/>
      <c r="C277" s="19"/>
      <c r="D277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9" spans="1:20" ht="13.5">
      <c r="A279" s="17"/>
      <c r="B279"/>
      <c r="C279" s="19"/>
      <c r="D27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ht="13.5">
      <c r="A280" s="17"/>
      <c r="B280"/>
      <c r="C280" s="19"/>
      <c r="D280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ht="13.5">
      <c r="A281" s="17"/>
      <c r="B281"/>
      <c r="C281" s="19"/>
      <c r="D281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ht="13.5">
      <c r="A282" s="17"/>
      <c r="B282"/>
      <c r="C282" s="19"/>
      <c r="D282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ht="13.5">
      <c r="A283" s="17"/>
      <c r="B283"/>
      <c r="C283" s="19"/>
      <c r="D283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3" ht="13.5">
      <c r="A284" s="17"/>
      <c r="B284"/>
      <c r="C284" s="19"/>
    </row>
    <row r="285" spans="1:20" ht="13.5">
      <c r="A285" s="17"/>
      <c r="B285"/>
      <c r="C285" s="19"/>
      <c r="D285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ht="13.5">
      <c r="A286" s="17"/>
      <c r="B286"/>
      <c r="C286" s="19"/>
      <c r="D286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 ht="13.5">
      <c r="A287" s="17"/>
      <c r="B287"/>
      <c r="C287" s="19"/>
      <c r="D287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9" spans="1:20" ht="13.5">
      <c r="A289" s="17"/>
      <c r="B289"/>
      <c r="C289" s="19"/>
      <c r="D28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</row>
    <row r="290" spans="1:20" ht="13.5">
      <c r="A290" s="17"/>
      <c r="B290"/>
      <c r="C290" s="19"/>
      <c r="D290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1" spans="1:20" ht="13.5">
      <c r="A291" s="17"/>
      <c r="B291"/>
      <c r="C291" s="19"/>
      <c r="D291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</row>
    <row r="292" spans="1:20" ht="13.5">
      <c r="A292" s="17"/>
      <c r="B292"/>
      <c r="C292" s="19"/>
      <c r="D292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4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9.875" style="0" bestFit="1" customWidth="1"/>
    <col min="6" max="6" width="5.875" style="0" bestFit="1" customWidth="1"/>
    <col min="7" max="7" width="9.25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378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ROUND(+'Dietary-Cafeteria'!G5,0)</f>
        <v>9405392</v>
      </c>
      <c r="E10" s="6">
        <f>ROUND(+'Dietary-Cafeteria'!F5,0)</f>
        <v>1836966</v>
      </c>
      <c r="F10" s="7">
        <f>IF(D10=0,"",IF(E10=0,"",ROUND(D10/E10,2)))</f>
        <v>5.12</v>
      </c>
      <c r="G10" s="6">
        <f>ROUND(+'Dietary-Cafeteria'!G105,0)</f>
        <v>9038229</v>
      </c>
      <c r="H10" s="6">
        <f>ROUND(+'Dietary-Cafeteria'!F105,0)</f>
        <v>1620635</v>
      </c>
      <c r="I10" s="7">
        <f>IF(G10=0,"",IF(H10=0,"",ROUND(G10/H10,2)))</f>
        <v>5.58</v>
      </c>
      <c r="J10" s="7"/>
      <c r="K10" s="11">
        <f>IF(D10=0,"",IF(E10=0,"",IF(G10=0,"",IF(H10=0,"",ROUND(I10/F10-1,4)))))</f>
        <v>0.0898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ROUND(+'Dietary-Cafeteria'!G6,0)</f>
        <v>3030368</v>
      </c>
      <c r="E11" s="6">
        <f>ROUND(+'Dietary-Cafeteria'!F6,0)</f>
        <v>966550</v>
      </c>
      <c r="F11" s="7">
        <f aca="true" t="shared" si="0" ref="F11:F74">IF(D11=0,"",IF(E11=0,"",ROUND(D11/E11,2)))</f>
        <v>3.14</v>
      </c>
      <c r="G11" s="6">
        <f>ROUND(+'Dietary-Cafeteria'!G106,0)</f>
        <v>2926657</v>
      </c>
      <c r="H11" s="6">
        <f>ROUND(+'Dietary-Cafeteria'!F106,0)</f>
        <v>861785</v>
      </c>
      <c r="I11" s="7">
        <f aca="true" t="shared" si="1" ref="I11:I74">IF(G11=0,"",IF(H11=0,"",ROUND(G11/H11,2)))</f>
        <v>3.4</v>
      </c>
      <c r="J11" s="7"/>
      <c r="K11" s="11">
        <f aca="true" t="shared" si="2" ref="K11:K74">IF(D11=0,"",IF(E11=0,"",IF(G11=0,"",IF(H11=0,"",ROUND(I11/F11-1,4)))))</f>
        <v>0.0828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ROUND(+'Dietary-Cafeteria'!G7,0)</f>
        <v>245767</v>
      </c>
      <c r="E12" s="6">
        <f>ROUND(+'Dietary-Cafeteria'!F7,0)</f>
        <v>12034</v>
      </c>
      <c r="F12" s="7">
        <f t="shared" si="0"/>
        <v>20.42</v>
      </c>
      <c r="G12" s="6">
        <f>ROUND(+'Dietary-Cafeteria'!G107,0)</f>
        <v>270678</v>
      </c>
      <c r="H12" s="6">
        <f>ROUND(+'Dietary-Cafeteria'!F107,0)</f>
        <v>5164</v>
      </c>
      <c r="I12" s="7">
        <f t="shared" si="1"/>
        <v>52.42</v>
      </c>
      <c r="J12" s="7"/>
      <c r="K12" s="11">
        <f t="shared" si="2"/>
        <v>1.5671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4077179</v>
      </c>
      <c r="E13" s="6">
        <f>ROUND(+'Dietary-Cafeteria'!F8,0)</f>
        <v>1000919</v>
      </c>
      <c r="F13" s="7">
        <f t="shared" si="0"/>
        <v>4.07</v>
      </c>
      <c r="G13" s="6">
        <f>ROUND(+'Dietary-Cafeteria'!G108,0)</f>
        <v>4325906</v>
      </c>
      <c r="H13" s="6">
        <f>ROUND(+'Dietary-Cafeteria'!F108,0)</f>
        <v>1059648</v>
      </c>
      <c r="I13" s="7">
        <f t="shared" si="1"/>
        <v>4.08</v>
      </c>
      <c r="J13" s="7"/>
      <c r="K13" s="11">
        <f t="shared" si="2"/>
        <v>0.0025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4486750</v>
      </c>
      <c r="E14" s="6">
        <f>ROUND(+'Dietary-Cafeteria'!F9,0)</f>
        <v>0</v>
      </c>
      <c r="F14" s="7">
        <f t="shared" si="0"/>
      </c>
      <c r="G14" s="6">
        <f>ROUND(+'Dietary-Cafeteria'!G109,0)</f>
        <v>4732796</v>
      </c>
      <c r="H14" s="6">
        <f>ROUND(+'Dietary-Cafeteria'!F109,0)</f>
        <v>204106</v>
      </c>
      <c r="I14" s="7">
        <f t="shared" si="1"/>
        <v>23.19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ROUND(+'Dietary-Cafeteria'!G10,0)</f>
        <v>323500</v>
      </c>
      <c r="E15" s="6">
        <f>ROUND(+'Dietary-Cafeteria'!F10,0)</f>
        <v>22024</v>
      </c>
      <c r="F15" s="7">
        <f t="shared" si="0"/>
        <v>14.69</v>
      </c>
      <c r="G15" s="6">
        <f>ROUND(+'Dietary-Cafeteria'!G110,0)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ROUND(+'Dietary-Cafeteria'!G11,0)</f>
        <v>396244</v>
      </c>
      <c r="E16" s="6">
        <f>ROUND(+'Dietary-Cafeteria'!F11,0)</f>
        <v>131512</v>
      </c>
      <c r="F16" s="7">
        <f t="shared" si="0"/>
        <v>3.01</v>
      </c>
      <c r="G16" s="6">
        <f>ROUND(+'Dietary-Cafeteria'!G111,0)</f>
        <v>394919</v>
      </c>
      <c r="H16" s="6">
        <f>ROUND(+'Dietary-Cafeteria'!F111,0)</f>
        <v>147767</v>
      </c>
      <c r="I16" s="7">
        <f t="shared" si="1"/>
        <v>2.67</v>
      </c>
      <c r="J16" s="7"/>
      <c r="K16" s="11">
        <f t="shared" si="2"/>
        <v>-0.113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0</v>
      </c>
      <c r="E17" s="6">
        <f>ROUND(+'Dietary-Cafeteria'!F12,0)</f>
        <v>0</v>
      </c>
      <c r="F17" s="7">
        <f t="shared" si="0"/>
      </c>
      <c r="G17" s="6">
        <f>ROUND(+'Dietary-Cafeteria'!G112,0)</f>
        <v>708773</v>
      </c>
      <c r="H17" s="6">
        <f>ROUND(+'Dietary-Cafeteria'!F112,0)</f>
        <v>125689</v>
      </c>
      <c r="I17" s="7">
        <f t="shared" si="1"/>
        <v>5.64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ROUND(+'Dietary-Cafeteria'!G13,0)</f>
        <v>137855</v>
      </c>
      <c r="E18" s="6">
        <f>ROUND(+'Dietary-Cafeteria'!F13,0)</f>
        <v>27402</v>
      </c>
      <c r="F18" s="7">
        <f t="shared" si="0"/>
        <v>5.03</v>
      </c>
      <c r="G18" s="6">
        <f>ROUND(+'Dietary-Cafeteria'!G113,0)</f>
        <v>130209</v>
      </c>
      <c r="H18" s="6">
        <f>ROUND(+'Dietary-Cafeteria'!F113,0)</f>
        <v>23249</v>
      </c>
      <c r="I18" s="7">
        <f t="shared" si="1"/>
        <v>5.6</v>
      </c>
      <c r="J18" s="7"/>
      <c r="K18" s="11">
        <f t="shared" si="2"/>
        <v>0.1133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ROUND(+'Dietary-Cafeteria'!G14,0)</f>
        <v>1198400</v>
      </c>
      <c r="E19" s="6">
        <f>ROUND(+'Dietary-Cafeteria'!F14,0)</f>
        <v>624977</v>
      </c>
      <c r="F19" s="7">
        <f t="shared" si="0"/>
        <v>1.92</v>
      </c>
      <c r="G19" s="6">
        <f>ROUND(+'Dietary-Cafeteria'!G114,0)</f>
        <v>1239974</v>
      </c>
      <c r="H19" s="6">
        <f>ROUND(+'Dietary-Cafeteria'!F114,0)</f>
        <v>625956</v>
      </c>
      <c r="I19" s="7">
        <f t="shared" si="1"/>
        <v>1.98</v>
      </c>
      <c r="J19" s="7"/>
      <c r="K19" s="11">
        <f t="shared" si="2"/>
        <v>0.0313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4593820</v>
      </c>
      <c r="E20" s="6">
        <f>ROUND(+'Dietary-Cafeteria'!F15,0)</f>
        <v>1219473</v>
      </c>
      <c r="F20" s="7">
        <f t="shared" si="0"/>
        <v>3.77</v>
      </c>
      <c r="G20" s="6">
        <f>ROUND(+'Dietary-Cafeteria'!G115,0)</f>
        <v>4669785</v>
      </c>
      <c r="H20" s="6">
        <f>ROUND(+'Dietary-Cafeteria'!F115,0)</f>
        <v>1219234</v>
      </c>
      <c r="I20" s="7">
        <f t="shared" si="1"/>
        <v>3.83</v>
      </c>
      <c r="J20" s="7"/>
      <c r="K20" s="11">
        <f t="shared" si="2"/>
        <v>0.0159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ROUND(+'Dietary-Cafeteria'!G16,0)</f>
        <v>3407022</v>
      </c>
      <c r="E21" s="6">
        <f>ROUND(+'Dietary-Cafeteria'!F16,0)</f>
        <v>984494</v>
      </c>
      <c r="F21" s="7">
        <f t="shared" si="0"/>
        <v>3.46</v>
      </c>
      <c r="G21" s="6">
        <f>ROUND(+'Dietary-Cafeteria'!G116,0)</f>
        <v>3754194</v>
      </c>
      <c r="H21" s="6">
        <f>ROUND(+'Dietary-Cafeteria'!F116,0)</f>
        <v>828789</v>
      </c>
      <c r="I21" s="7">
        <f t="shared" si="1"/>
        <v>4.53</v>
      </c>
      <c r="J21" s="7"/>
      <c r="K21" s="11">
        <f t="shared" si="2"/>
        <v>0.3092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ROUND(+'Dietary-Cafeteria'!G17,0)</f>
        <v>336887</v>
      </c>
      <c r="E22" s="6">
        <f>ROUND(+'Dietary-Cafeteria'!F17,0)</f>
        <v>15577</v>
      </c>
      <c r="F22" s="7">
        <f t="shared" si="0"/>
        <v>21.63</v>
      </c>
      <c r="G22" s="6">
        <f>ROUND(+'Dietary-Cafeteria'!G117,0)</f>
        <v>372948</v>
      </c>
      <c r="H22" s="6">
        <f>ROUND(+'Dietary-Cafeteria'!F117,0)</f>
        <v>18303</v>
      </c>
      <c r="I22" s="7">
        <f t="shared" si="1"/>
        <v>20.38</v>
      </c>
      <c r="J22" s="7"/>
      <c r="K22" s="11">
        <f t="shared" si="2"/>
        <v>-0.0578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ROUND(+'Dietary-Cafeteria'!G18,0)</f>
        <v>1665320</v>
      </c>
      <c r="E23" s="6">
        <f>ROUND(+'Dietary-Cafeteria'!F18,0)</f>
        <v>108492</v>
      </c>
      <c r="F23" s="7">
        <f t="shared" si="0"/>
        <v>15.35</v>
      </c>
      <c r="G23" s="6">
        <f>ROUND(+'Dietary-Cafeteria'!G118,0)</f>
        <v>2072385</v>
      </c>
      <c r="H23" s="6">
        <f>ROUND(+'Dietary-Cafeteria'!F118,0)</f>
        <v>133327</v>
      </c>
      <c r="I23" s="7">
        <f t="shared" si="1"/>
        <v>15.54</v>
      </c>
      <c r="J23" s="7"/>
      <c r="K23" s="11">
        <f t="shared" si="2"/>
        <v>0.0124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1190470</v>
      </c>
      <c r="E24" s="6">
        <f>ROUND(+'Dietary-Cafeteria'!F19,0)</f>
        <v>48639</v>
      </c>
      <c r="F24" s="7">
        <f t="shared" si="0"/>
        <v>24.48</v>
      </c>
      <c r="G24" s="6">
        <f>ROUND(+'Dietary-Cafeteria'!G119,0)</f>
        <v>1204884</v>
      </c>
      <c r="H24" s="6">
        <f>ROUND(+'Dietary-Cafeteria'!F119,0)</f>
        <v>45807</v>
      </c>
      <c r="I24" s="7">
        <f t="shared" si="1"/>
        <v>26.3</v>
      </c>
      <c r="J24" s="7"/>
      <c r="K24" s="11">
        <f t="shared" si="2"/>
        <v>0.0743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ROUND(+'Dietary-Cafeteria'!G20,0)</f>
        <v>816433</v>
      </c>
      <c r="E25" s="6">
        <f>ROUND(+'Dietary-Cafeteria'!F20,0)</f>
        <v>339019</v>
      </c>
      <c r="F25" s="7">
        <f t="shared" si="0"/>
        <v>2.41</v>
      </c>
      <c r="G25" s="6">
        <f>ROUND(+'Dietary-Cafeteria'!G120,0)</f>
        <v>831013</v>
      </c>
      <c r="H25" s="6">
        <f>ROUND(+'Dietary-Cafeteria'!F120,0)</f>
        <v>341396</v>
      </c>
      <c r="I25" s="7">
        <f t="shared" si="1"/>
        <v>2.43</v>
      </c>
      <c r="J25" s="7"/>
      <c r="K25" s="11">
        <f t="shared" si="2"/>
        <v>0.0083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ROUND(+'Dietary-Cafeteria'!G21,0)</f>
        <v>506870</v>
      </c>
      <c r="E26" s="6">
        <f>ROUND(+'Dietary-Cafeteria'!F21,0)</f>
        <v>80851</v>
      </c>
      <c r="F26" s="7">
        <f t="shared" si="0"/>
        <v>6.27</v>
      </c>
      <c r="G26" s="6">
        <f>ROUND(+'Dietary-Cafeteria'!G121,0)</f>
        <v>488756</v>
      </c>
      <c r="H26" s="6">
        <f>ROUND(+'Dietary-Cafeteria'!F121,0)</f>
        <v>79821</v>
      </c>
      <c r="I26" s="7">
        <f t="shared" si="1"/>
        <v>6.12</v>
      </c>
      <c r="J26" s="7"/>
      <c r="K26" s="11">
        <f t="shared" si="2"/>
        <v>-0.0239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ROUND(+'Dietary-Cafeteria'!G22,0)</f>
        <v>437597</v>
      </c>
      <c r="E27" s="6">
        <f>ROUND(+'Dietary-Cafeteria'!F22,0)</f>
        <v>75962</v>
      </c>
      <c r="F27" s="7">
        <f t="shared" si="0"/>
        <v>5.76</v>
      </c>
      <c r="G27" s="6">
        <f>ROUND(+'Dietary-Cafeteria'!G122,0)</f>
        <v>482640</v>
      </c>
      <c r="H27" s="6">
        <f>ROUND(+'Dietary-Cafeteria'!F122,0)</f>
        <v>83196</v>
      </c>
      <c r="I27" s="7">
        <f t="shared" si="1"/>
        <v>5.8</v>
      </c>
      <c r="J27" s="7"/>
      <c r="K27" s="11">
        <f t="shared" si="2"/>
        <v>0.0069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ROUND(+'Dietary-Cafeteria'!G23,0)</f>
        <v>250700</v>
      </c>
      <c r="E28" s="6">
        <f>ROUND(+'Dietary-Cafeteria'!F23,0)</f>
        <v>46771</v>
      </c>
      <c r="F28" s="7">
        <f t="shared" si="0"/>
        <v>5.36</v>
      </c>
      <c r="G28" s="6">
        <f>ROUND(+'Dietary-Cafeteria'!G123,0)</f>
        <v>264911</v>
      </c>
      <c r="H28" s="6">
        <f>ROUND(+'Dietary-Cafeteria'!F123,0)</f>
        <v>44295</v>
      </c>
      <c r="I28" s="7">
        <f t="shared" si="1"/>
        <v>5.98</v>
      </c>
      <c r="J28" s="7"/>
      <c r="K28" s="11">
        <f t="shared" si="2"/>
        <v>0.1157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ROUND(+'Dietary-Cafeteria'!G24,0)</f>
        <v>903401</v>
      </c>
      <c r="E29" s="6">
        <f>ROUND(+'Dietary-Cafeteria'!F24,0)</f>
        <v>63633</v>
      </c>
      <c r="F29" s="7">
        <f t="shared" si="0"/>
        <v>14.2</v>
      </c>
      <c r="G29" s="6">
        <f>ROUND(+'Dietary-Cafeteria'!G124,0)</f>
        <v>919379</v>
      </c>
      <c r="H29" s="6">
        <f>ROUND(+'Dietary-Cafeteria'!F124,0)</f>
        <v>51798</v>
      </c>
      <c r="I29" s="7">
        <f t="shared" si="1"/>
        <v>17.75</v>
      </c>
      <c r="J29" s="7"/>
      <c r="K29" s="11">
        <f t="shared" si="2"/>
        <v>0.25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ROUND(+'Dietary-Cafeteria'!G25,0)</f>
        <v>325953</v>
      </c>
      <c r="E30" s="6">
        <f>ROUND(+'Dietary-Cafeteria'!F25,0)</f>
        <v>29101</v>
      </c>
      <c r="F30" s="7">
        <f t="shared" si="0"/>
        <v>11.2</v>
      </c>
      <c r="G30" s="6">
        <f>ROUND(+'Dietary-Cafeteria'!G125,0)</f>
        <v>328011</v>
      </c>
      <c r="H30" s="6">
        <f>ROUND(+'Dietary-Cafeteria'!F125,0)</f>
        <v>26827</v>
      </c>
      <c r="I30" s="7">
        <f t="shared" si="1"/>
        <v>12.23</v>
      </c>
      <c r="J30" s="7"/>
      <c r="K30" s="11">
        <f t="shared" si="2"/>
        <v>0.092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ROUND(+'Dietary-Cafeteria'!G26,0)</f>
        <v>243285</v>
      </c>
      <c r="E31" s="6">
        <f>ROUND(+'Dietary-Cafeteria'!F26,0)</f>
        <v>5301</v>
      </c>
      <c r="F31" s="7">
        <f t="shared" si="0"/>
        <v>45.89</v>
      </c>
      <c r="G31" s="6">
        <f>ROUND(+'Dietary-Cafeteria'!G126,0)</f>
        <v>244974</v>
      </c>
      <c r="H31" s="6">
        <f>ROUND(+'Dietary-Cafeteria'!F126,0)</f>
        <v>3732</v>
      </c>
      <c r="I31" s="7">
        <f t="shared" si="1"/>
        <v>65.64</v>
      </c>
      <c r="J31" s="7"/>
      <c r="K31" s="11">
        <f t="shared" si="2"/>
        <v>0.4304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ROUND(+'Dietary-Cafeteria'!G27,0)</f>
        <v>1852639</v>
      </c>
      <c r="E32" s="6">
        <f>ROUND(+'Dietary-Cafeteria'!F27,0)</f>
        <v>518802</v>
      </c>
      <c r="F32" s="7">
        <f t="shared" si="0"/>
        <v>3.57</v>
      </c>
      <c r="G32" s="6">
        <f>ROUND(+'Dietary-Cafeteria'!G127,0)</f>
        <v>1855719</v>
      </c>
      <c r="H32" s="6">
        <f>ROUND(+'Dietary-Cafeteria'!F127,0)</f>
        <v>501524</v>
      </c>
      <c r="I32" s="7">
        <f t="shared" si="1"/>
        <v>3.7</v>
      </c>
      <c r="J32" s="7"/>
      <c r="K32" s="11">
        <f t="shared" si="2"/>
        <v>0.0364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ROUND(+'Dietary-Cafeteria'!G28,0)</f>
        <v>897836</v>
      </c>
      <c r="E33" s="6">
        <f>ROUND(+'Dietary-Cafeteria'!F28,0)</f>
        <v>61190</v>
      </c>
      <c r="F33" s="7">
        <f t="shared" si="0"/>
        <v>14.67</v>
      </c>
      <c r="G33" s="6">
        <f>ROUND(+'Dietary-Cafeteria'!G128,0)</f>
        <v>957375</v>
      </c>
      <c r="H33" s="6">
        <f>ROUND(+'Dietary-Cafeteria'!F128,0)</f>
        <v>57249</v>
      </c>
      <c r="I33" s="7">
        <f t="shared" si="1"/>
        <v>16.72</v>
      </c>
      <c r="J33" s="7"/>
      <c r="K33" s="11">
        <f t="shared" si="2"/>
        <v>0.1397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ROUND(+'Dietary-Cafeteria'!G29,0)</f>
        <v>697245</v>
      </c>
      <c r="E34" s="6">
        <f>ROUND(+'Dietary-Cafeteria'!F29,0)</f>
        <v>236254</v>
      </c>
      <c r="F34" s="7">
        <f t="shared" si="0"/>
        <v>2.95</v>
      </c>
      <c r="G34" s="6">
        <f>ROUND(+'Dietary-Cafeteria'!G129,0)</f>
        <v>733825</v>
      </c>
      <c r="H34" s="6">
        <f>ROUND(+'Dietary-Cafeteria'!F129,0)</f>
        <v>160396</v>
      </c>
      <c r="I34" s="7">
        <f t="shared" si="1"/>
        <v>4.58</v>
      </c>
      <c r="J34" s="7"/>
      <c r="K34" s="11">
        <f t="shared" si="2"/>
        <v>0.5525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ROUND(+'Dietary-Cafeteria'!G30,0)</f>
        <v>283992</v>
      </c>
      <c r="E35" s="6">
        <f>ROUND(+'Dietary-Cafeteria'!F30,0)</f>
        <v>5868</v>
      </c>
      <c r="F35" s="7">
        <f t="shared" si="0"/>
        <v>48.4</v>
      </c>
      <c r="G35" s="6">
        <f>ROUND(+'Dietary-Cafeteria'!G130,0)</f>
        <v>310764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ROUND(+'Dietary-Cafeteria'!G31,0)</f>
        <v>164003</v>
      </c>
      <c r="E36" s="6">
        <f>ROUND(+'Dietary-Cafeteria'!F31,0)</f>
        <v>25898</v>
      </c>
      <c r="F36" s="7">
        <f t="shared" si="0"/>
        <v>6.33</v>
      </c>
      <c r="G36" s="6">
        <f>ROUND(+'Dietary-Cafeteria'!G131,0)</f>
        <v>175652</v>
      </c>
      <c r="H36" s="6">
        <f>ROUND(+'Dietary-Cafeteria'!F131,0)</f>
        <v>23445</v>
      </c>
      <c r="I36" s="7">
        <f t="shared" si="1"/>
        <v>7.49</v>
      </c>
      <c r="J36" s="7"/>
      <c r="K36" s="11">
        <f t="shared" si="2"/>
        <v>0.1833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ROUND(+'Dietary-Cafeteria'!G32,0)</f>
        <v>1836341</v>
      </c>
      <c r="E37" s="6">
        <f>ROUND(+'Dietary-Cafeteria'!F32,0)</f>
        <v>547656</v>
      </c>
      <c r="F37" s="7">
        <f t="shared" si="0"/>
        <v>3.35</v>
      </c>
      <c r="G37" s="6">
        <f>ROUND(+'Dietary-Cafeteria'!G132,0)</f>
        <v>2162522</v>
      </c>
      <c r="H37" s="6">
        <f>ROUND(+'Dietary-Cafeteria'!F132,0)</f>
        <v>506856</v>
      </c>
      <c r="I37" s="7">
        <f t="shared" si="1"/>
        <v>4.27</v>
      </c>
      <c r="J37" s="7"/>
      <c r="K37" s="11">
        <f t="shared" si="2"/>
        <v>0.2746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ROUND(+'Dietary-Cafeteria'!G33,0)</f>
        <v>180837</v>
      </c>
      <c r="E38" s="6">
        <f>ROUND(+'Dietary-Cafeteria'!F33,0)</f>
        <v>47125</v>
      </c>
      <c r="F38" s="7">
        <f t="shared" si="0"/>
        <v>3.84</v>
      </c>
      <c r="G38" s="6">
        <f>ROUND(+'Dietary-Cafeteria'!G133,0)</f>
        <v>180829</v>
      </c>
      <c r="H38" s="6">
        <f>ROUND(+'Dietary-Cafeteria'!F133,0)</f>
        <v>46364</v>
      </c>
      <c r="I38" s="7">
        <f t="shared" si="1"/>
        <v>3.9</v>
      </c>
      <c r="J38" s="7"/>
      <c r="K38" s="11">
        <f t="shared" si="2"/>
        <v>0.0156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ROUND(+'Dietary-Cafeteria'!G34,0)</f>
        <v>3692232</v>
      </c>
      <c r="E39" s="6">
        <f>ROUND(+'Dietary-Cafeteria'!F34,0)</f>
        <v>1555827</v>
      </c>
      <c r="F39" s="7">
        <f t="shared" si="0"/>
        <v>2.37</v>
      </c>
      <c r="G39" s="6">
        <f>ROUND(+'Dietary-Cafeteria'!G134,0)</f>
        <v>4012145</v>
      </c>
      <c r="H39" s="6">
        <f>ROUND(+'Dietary-Cafeteria'!F134,0)</f>
        <v>1474479</v>
      </c>
      <c r="I39" s="7">
        <f t="shared" si="1"/>
        <v>2.72</v>
      </c>
      <c r="J39" s="7"/>
      <c r="K39" s="11">
        <f t="shared" si="2"/>
        <v>0.1477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ROUND(+'Dietary-Cafeteria'!G35,0)</f>
        <v>325180</v>
      </c>
      <c r="E40" s="6">
        <f>ROUND(+'Dietary-Cafeteria'!F35,0)</f>
        <v>21780</v>
      </c>
      <c r="F40" s="7">
        <f t="shared" si="0"/>
        <v>14.93</v>
      </c>
      <c r="G40" s="6">
        <f>ROUND(+'Dietary-Cafeteria'!G135,0)</f>
        <v>338478</v>
      </c>
      <c r="H40" s="6">
        <f>ROUND(+'Dietary-Cafeteria'!F135,0)</f>
        <v>22017</v>
      </c>
      <c r="I40" s="7">
        <f t="shared" si="1"/>
        <v>15.37</v>
      </c>
      <c r="J40" s="7"/>
      <c r="K40" s="11">
        <f t="shared" si="2"/>
        <v>0.0295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ROUND(+'Dietary-Cafeteria'!G36,0)</f>
        <v>148481</v>
      </c>
      <c r="E41" s="6">
        <f>ROUND(+'Dietary-Cafeteria'!F36,0)</f>
        <v>6263</v>
      </c>
      <c r="F41" s="7">
        <f t="shared" si="0"/>
        <v>23.71</v>
      </c>
      <c r="G41" s="6">
        <f>ROUND(+'Dietary-Cafeteria'!G136,0)</f>
        <v>159898</v>
      </c>
      <c r="H41" s="6">
        <f>ROUND(+'Dietary-Cafeteria'!F136,0)</f>
        <v>8683</v>
      </c>
      <c r="I41" s="7">
        <f t="shared" si="1"/>
        <v>18.42</v>
      </c>
      <c r="J41" s="7"/>
      <c r="K41" s="11">
        <f t="shared" si="2"/>
        <v>-0.2231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ROUND(+'Dietary-Cafeteria'!G37,0)</f>
        <v>959161</v>
      </c>
      <c r="E42" s="6">
        <f>ROUND(+'Dietary-Cafeteria'!F37,0)</f>
        <v>79084</v>
      </c>
      <c r="F42" s="7">
        <f t="shared" si="0"/>
        <v>12.13</v>
      </c>
      <c r="G42" s="6">
        <f>ROUND(+'Dietary-Cafeteria'!G137,0)</f>
        <v>944310</v>
      </c>
      <c r="H42" s="6">
        <f>ROUND(+'Dietary-Cafeteria'!F137,0)</f>
        <v>70961</v>
      </c>
      <c r="I42" s="7">
        <f t="shared" si="1"/>
        <v>13.31</v>
      </c>
      <c r="J42" s="7"/>
      <c r="K42" s="11">
        <f t="shared" si="2"/>
        <v>0.0973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ROUND(+'Dietary-Cafeteria'!G38,0)</f>
        <v>593370</v>
      </c>
      <c r="E43" s="6">
        <f>ROUND(+'Dietary-Cafeteria'!F38,0)</f>
        <v>52001</v>
      </c>
      <c r="F43" s="7">
        <f t="shared" si="0"/>
        <v>11.41</v>
      </c>
      <c r="G43" s="6">
        <f>ROUND(+'Dietary-Cafeteria'!G138,0)</f>
        <v>580102</v>
      </c>
      <c r="H43" s="6">
        <f>ROUND(+'Dietary-Cafeteria'!F138,0)</f>
        <v>48791</v>
      </c>
      <c r="I43" s="7">
        <f t="shared" si="1"/>
        <v>11.89</v>
      </c>
      <c r="J43" s="7"/>
      <c r="K43" s="11">
        <f t="shared" si="2"/>
        <v>0.0421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ROUND(+'Dietary-Cafeteria'!G39,0)</f>
        <v>369674</v>
      </c>
      <c r="E44" s="6">
        <f>ROUND(+'Dietary-Cafeteria'!F39,0)</f>
        <v>145004</v>
      </c>
      <c r="F44" s="7">
        <f t="shared" si="0"/>
        <v>2.55</v>
      </c>
      <c r="G44" s="6">
        <f>ROUND(+'Dietary-Cafeteria'!G139,0)</f>
        <v>378836</v>
      </c>
      <c r="H44" s="6">
        <f>ROUND(+'Dietary-Cafeteria'!F139,0)</f>
        <v>150753</v>
      </c>
      <c r="I44" s="7">
        <f t="shared" si="1"/>
        <v>2.51</v>
      </c>
      <c r="J44" s="7"/>
      <c r="K44" s="11">
        <f t="shared" si="2"/>
        <v>-0.0157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ROUND(+'Dietary-Cafeteria'!G40,0)</f>
        <v>161100</v>
      </c>
      <c r="E45" s="6">
        <f>ROUND(+'Dietary-Cafeteria'!F40,0)</f>
        <v>93159</v>
      </c>
      <c r="F45" s="7">
        <f t="shared" si="0"/>
        <v>1.73</v>
      </c>
      <c r="G45" s="6">
        <f>ROUND(+'Dietary-Cafeteria'!G140,0)</f>
        <v>289453</v>
      </c>
      <c r="H45" s="6">
        <f>ROUND(+'Dietary-Cafeteria'!F140,0)</f>
        <v>99065</v>
      </c>
      <c r="I45" s="7">
        <f t="shared" si="1"/>
        <v>2.92</v>
      </c>
      <c r="J45" s="7"/>
      <c r="K45" s="11">
        <f t="shared" si="2"/>
        <v>0.6879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ROUND(+'Dietary-Cafeteria'!G41,0)</f>
        <v>461483</v>
      </c>
      <c r="E46" s="6">
        <f>ROUND(+'Dietary-Cafeteria'!F41,0)</f>
        <v>27055</v>
      </c>
      <c r="F46" s="7">
        <f t="shared" si="0"/>
        <v>17.06</v>
      </c>
      <c r="G46" s="6">
        <f>ROUND(+'Dietary-Cafeteria'!G141,0)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ROUND(+'Dietary-Cafeteria'!G42,0)</f>
        <v>13927</v>
      </c>
      <c r="E47" s="6">
        <f>ROUND(+'Dietary-Cafeteria'!F42,0)</f>
        <v>1364</v>
      </c>
      <c r="F47" s="7">
        <f t="shared" si="0"/>
        <v>10.21</v>
      </c>
      <c r="G47" s="6">
        <f>ROUND(+'Dietary-Cafeteria'!G142,0)</f>
        <v>4881</v>
      </c>
      <c r="H47" s="6">
        <f>ROUND(+'Dietary-Cafeteria'!F142,0)</f>
        <v>1016</v>
      </c>
      <c r="I47" s="7">
        <f t="shared" si="1"/>
        <v>4.8</v>
      </c>
      <c r="J47" s="7"/>
      <c r="K47" s="11">
        <f t="shared" si="2"/>
        <v>-0.5299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ROUND(+'Dietary-Cafeteria'!G43,0)</f>
        <v>188025</v>
      </c>
      <c r="E48" s="6">
        <f>ROUND(+'Dietary-Cafeteria'!F43,0)</f>
        <v>32305</v>
      </c>
      <c r="F48" s="7">
        <f t="shared" si="0"/>
        <v>5.82</v>
      </c>
      <c r="G48" s="6">
        <f>ROUND(+'Dietary-Cafeteria'!G143,0)</f>
        <v>205741</v>
      </c>
      <c r="H48" s="6">
        <f>ROUND(+'Dietary-Cafeteria'!F143,0)</f>
        <v>33820</v>
      </c>
      <c r="I48" s="7">
        <f t="shared" si="1"/>
        <v>6.08</v>
      </c>
      <c r="J48" s="7"/>
      <c r="K48" s="11">
        <f t="shared" si="2"/>
        <v>0.0447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ROUND(+'Dietary-Cafeteria'!G44,0)</f>
        <v>1729754</v>
      </c>
      <c r="E49" s="6">
        <f>ROUND(+'Dietary-Cafeteria'!F44,0)</f>
        <v>227710</v>
      </c>
      <c r="F49" s="7">
        <f t="shared" si="0"/>
        <v>7.6</v>
      </c>
      <c r="G49" s="6">
        <f>ROUND(+'Dietary-Cafeteria'!G144,0)</f>
        <v>1725328</v>
      </c>
      <c r="H49" s="6">
        <f>ROUND(+'Dietary-Cafeteria'!F144,0)</f>
        <v>449875</v>
      </c>
      <c r="I49" s="7">
        <f t="shared" si="1"/>
        <v>3.84</v>
      </c>
      <c r="J49" s="7"/>
      <c r="K49" s="11">
        <f t="shared" si="2"/>
        <v>-0.4947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ROUND(+'Dietary-Cafeteria'!G45,0)</f>
        <v>3582610</v>
      </c>
      <c r="E50" s="6">
        <f>ROUND(+'Dietary-Cafeteria'!F45,0)</f>
        <v>1513622</v>
      </c>
      <c r="F50" s="7">
        <f t="shared" si="0"/>
        <v>2.37</v>
      </c>
      <c r="G50" s="6">
        <f>ROUND(+'Dietary-Cafeteria'!G145,0)</f>
        <v>3711989</v>
      </c>
      <c r="H50" s="6">
        <f>ROUND(+'Dietary-Cafeteria'!F145,0)</f>
        <v>1456628</v>
      </c>
      <c r="I50" s="7">
        <f t="shared" si="1"/>
        <v>2.55</v>
      </c>
      <c r="J50" s="7"/>
      <c r="K50" s="11">
        <f t="shared" si="2"/>
        <v>0.0759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ROUND(+'Dietary-Cafeteria'!G46,0)</f>
        <v>162642</v>
      </c>
      <c r="E51" s="6">
        <f>ROUND(+'Dietary-Cafeteria'!F46,0)</f>
        <v>20125</v>
      </c>
      <c r="F51" s="7">
        <f t="shared" si="0"/>
        <v>8.08</v>
      </c>
      <c r="G51" s="6">
        <f>ROUND(+'Dietary-Cafeteria'!G146,0)</f>
        <v>168355</v>
      </c>
      <c r="H51" s="6">
        <f>ROUND(+'Dietary-Cafeteria'!F146,0)</f>
        <v>21569</v>
      </c>
      <c r="I51" s="7">
        <f t="shared" si="1"/>
        <v>7.81</v>
      </c>
      <c r="J51" s="7"/>
      <c r="K51" s="11">
        <f t="shared" si="2"/>
        <v>-0.0334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ROUND(+'Dietary-Cafeteria'!G47,0)</f>
        <v>2531619</v>
      </c>
      <c r="E52" s="6">
        <f>ROUND(+'Dietary-Cafeteria'!F47,0)</f>
        <v>632579</v>
      </c>
      <c r="F52" s="7">
        <f t="shared" si="0"/>
        <v>4</v>
      </c>
      <c r="G52" s="6">
        <f>ROUND(+'Dietary-Cafeteria'!G147,0)</f>
        <v>2565483</v>
      </c>
      <c r="H52" s="6">
        <f>ROUND(+'Dietary-Cafeteria'!F147,0)</f>
        <v>589449</v>
      </c>
      <c r="I52" s="7">
        <f t="shared" si="1"/>
        <v>4.35</v>
      </c>
      <c r="J52" s="7"/>
      <c r="K52" s="11">
        <f t="shared" si="2"/>
        <v>0.0875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ROUND(+'Dietary-Cafeteria'!G48,0)</f>
        <v>2595904</v>
      </c>
      <c r="E53" s="6">
        <f>ROUND(+'Dietary-Cafeteria'!F48,0)</f>
        <v>1305157</v>
      </c>
      <c r="F53" s="7">
        <f t="shared" si="0"/>
        <v>1.99</v>
      </c>
      <c r="G53" s="6">
        <f>ROUND(+'Dietary-Cafeteria'!G148,0)</f>
        <v>3239094</v>
      </c>
      <c r="H53" s="6">
        <f>ROUND(+'Dietary-Cafeteria'!F148,0)</f>
        <v>1738110</v>
      </c>
      <c r="I53" s="7">
        <f t="shared" si="1"/>
        <v>1.86</v>
      </c>
      <c r="J53" s="7"/>
      <c r="K53" s="11">
        <f t="shared" si="2"/>
        <v>-0.0653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ROUND(+'Dietary-Cafeteria'!G49,0)</f>
        <v>1312362</v>
      </c>
      <c r="E54" s="6">
        <f>ROUND(+'Dietary-Cafeteria'!F49,0)</f>
        <v>153106</v>
      </c>
      <c r="F54" s="7">
        <f t="shared" si="0"/>
        <v>8.57</v>
      </c>
      <c r="G54" s="6">
        <f>ROUND(+'Dietary-Cafeteria'!G149,0)</f>
        <v>1327610</v>
      </c>
      <c r="H54" s="6">
        <f>ROUND(+'Dietary-Cafeteria'!F149,0)</f>
        <v>257543</v>
      </c>
      <c r="I54" s="7">
        <f t="shared" si="1"/>
        <v>5.15</v>
      </c>
      <c r="J54" s="7"/>
      <c r="K54" s="11">
        <f t="shared" si="2"/>
        <v>-0.3991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ROUND(+'Dietary-Cafeteria'!G50,0)</f>
        <v>486936</v>
      </c>
      <c r="E55" s="6">
        <f>ROUND(+'Dietary-Cafeteria'!F50,0)</f>
        <v>133961</v>
      </c>
      <c r="F55" s="7">
        <f t="shared" si="0"/>
        <v>3.63</v>
      </c>
      <c r="G55" s="6">
        <f>ROUND(+'Dietary-Cafeteria'!G150,0)</f>
        <v>526498</v>
      </c>
      <c r="H55" s="6">
        <f>ROUND(+'Dietary-Cafeteria'!F150,0)</f>
        <v>152351</v>
      </c>
      <c r="I55" s="7">
        <f t="shared" si="1"/>
        <v>3.46</v>
      </c>
      <c r="J55" s="7"/>
      <c r="K55" s="11">
        <f t="shared" si="2"/>
        <v>-0.0468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ROUND(+'Dietary-Cafeteria'!G51,0)</f>
        <v>348182</v>
      </c>
      <c r="E56" s="6">
        <f>ROUND(+'Dietary-Cafeteria'!F51,0)</f>
        <v>61983</v>
      </c>
      <c r="F56" s="7">
        <f t="shared" si="0"/>
        <v>5.62</v>
      </c>
      <c r="G56" s="6">
        <f>ROUND(+'Dietary-Cafeteria'!G151,0)</f>
        <v>332177</v>
      </c>
      <c r="H56" s="6">
        <f>ROUND(+'Dietary-Cafeteria'!F151,0)</f>
        <v>58080</v>
      </c>
      <c r="I56" s="7">
        <f t="shared" si="1"/>
        <v>5.72</v>
      </c>
      <c r="J56" s="7"/>
      <c r="K56" s="11">
        <f t="shared" si="2"/>
        <v>0.0178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ROUND(+'Dietary-Cafeteria'!G52,0)</f>
        <v>1075087</v>
      </c>
      <c r="E57" s="6">
        <f>ROUND(+'Dietary-Cafeteria'!F52,0)</f>
        <v>259622</v>
      </c>
      <c r="F57" s="7">
        <f t="shared" si="0"/>
        <v>4.14</v>
      </c>
      <c r="G57" s="6">
        <f>ROUND(+'Dietary-Cafeteria'!G152,0)</f>
        <v>1104330</v>
      </c>
      <c r="H57" s="6">
        <f>ROUND(+'Dietary-Cafeteria'!F152,0)</f>
        <v>249278</v>
      </c>
      <c r="I57" s="7">
        <f t="shared" si="1"/>
        <v>4.43</v>
      </c>
      <c r="J57" s="7"/>
      <c r="K57" s="11">
        <f t="shared" si="2"/>
        <v>0.07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ROUND(+'Dietary-Cafeteria'!G53,0)</f>
        <v>1590919</v>
      </c>
      <c r="E58" s="6">
        <f>ROUND(+'Dietary-Cafeteria'!F53,0)</f>
        <v>628298</v>
      </c>
      <c r="F58" s="7">
        <f t="shared" si="0"/>
        <v>2.53</v>
      </c>
      <c r="G58" s="6">
        <f>ROUND(+'Dietary-Cafeteria'!G153,0)</f>
        <v>1549676</v>
      </c>
      <c r="H58" s="6">
        <f>ROUND(+'Dietary-Cafeteria'!F153,0)</f>
        <v>618636</v>
      </c>
      <c r="I58" s="7">
        <f t="shared" si="1"/>
        <v>2.5</v>
      </c>
      <c r="J58" s="7"/>
      <c r="K58" s="11">
        <f t="shared" si="2"/>
        <v>-0.0119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ROUND(+'Dietary-Cafeteria'!G54,0)</f>
        <v>391418</v>
      </c>
      <c r="E59" s="6">
        <f>ROUND(+'Dietary-Cafeteria'!F54,0)</f>
        <v>12675</v>
      </c>
      <c r="F59" s="7">
        <f t="shared" si="0"/>
        <v>30.88</v>
      </c>
      <c r="G59" s="6">
        <f>ROUND(+'Dietary-Cafeteria'!G154,0)</f>
        <v>421200</v>
      </c>
      <c r="H59" s="6">
        <f>ROUND(+'Dietary-Cafeteria'!F154,0)</f>
        <v>13348</v>
      </c>
      <c r="I59" s="7">
        <f t="shared" si="1"/>
        <v>31.56</v>
      </c>
      <c r="J59" s="7"/>
      <c r="K59" s="11">
        <f t="shared" si="2"/>
        <v>0.022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ROUND(+'Dietary-Cafeteria'!G55,0)</f>
        <v>244494</v>
      </c>
      <c r="E60" s="6">
        <f>ROUND(+'Dietary-Cafeteria'!F55,0)</f>
        <v>61678</v>
      </c>
      <c r="F60" s="7">
        <f t="shared" si="0"/>
        <v>3.96</v>
      </c>
      <c r="G60" s="6">
        <f>ROUND(+'Dietary-Cafeteria'!G155,0)</f>
        <v>254985</v>
      </c>
      <c r="H60" s="6">
        <f>ROUND(+'Dietary-Cafeteria'!F155,0)</f>
        <v>72115</v>
      </c>
      <c r="I60" s="7">
        <f t="shared" si="1"/>
        <v>3.54</v>
      </c>
      <c r="J60" s="7"/>
      <c r="K60" s="11">
        <f t="shared" si="2"/>
        <v>-0.1061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ROUND(+'Dietary-Cafeteria'!G56,0)</f>
        <v>3334070</v>
      </c>
      <c r="E61" s="6">
        <f>ROUND(+'Dietary-Cafeteria'!F56,0)</f>
        <v>651909</v>
      </c>
      <c r="F61" s="7">
        <f t="shared" si="0"/>
        <v>5.11</v>
      </c>
      <c r="G61" s="6">
        <f>ROUND(+'Dietary-Cafeteria'!G156,0)</f>
        <v>3706529</v>
      </c>
      <c r="H61" s="6">
        <f>ROUND(+'Dietary-Cafeteria'!F156,0)</f>
        <v>671864</v>
      </c>
      <c r="I61" s="7">
        <f t="shared" si="1"/>
        <v>5.52</v>
      </c>
      <c r="J61" s="7"/>
      <c r="K61" s="11">
        <f t="shared" si="2"/>
        <v>0.0802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ROUND(+'Dietary-Cafeteria'!G57,0)</f>
        <v>1697277</v>
      </c>
      <c r="E62" s="6">
        <f>ROUND(+'Dietary-Cafeteria'!F57,0)</f>
        <v>844712</v>
      </c>
      <c r="F62" s="7">
        <f t="shared" si="0"/>
        <v>2.01</v>
      </c>
      <c r="G62" s="6">
        <f>ROUND(+'Dietary-Cafeteria'!G157,0)</f>
        <v>1798074</v>
      </c>
      <c r="H62" s="6">
        <f>ROUND(+'Dietary-Cafeteria'!F157,0)</f>
        <v>986446</v>
      </c>
      <c r="I62" s="7">
        <f t="shared" si="1"/>
        <v>1.82</v>
      </c>
      <c r="J62" s="7"/>
      <c r="K62" s="11">
        <f t="shared" si="2"/>
        <v>-0.0945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ROUND(+'Dietary-Cafeteria'!G58,0)</f>
        <v>186164</v>
      </c>
      <c r="E63" s="6">
        <f>ROUND(+'Dietary-Cafeteria'!F58,0)</f>
        <v>14743</v>
      </c>
      <c r="F63" s="7">
        <f t="shared" si="0"/>
        <v>12.63</v>
      </c>
      <c r="G63" s="6">
        <f>ROUND(+'Dietary-Cafeteria'!G158,0)</f>
        <v>199756</v>
      </c>
      <c r="H63" s="6">
        <f>ROUND(+'Dietary-Cafeteria'!F158,0)</f>
        <v>13168</v>
      </c>
      <c r="I63" s="7">
        <f t="shared" si="1"/>
        <v>15.17</v>
      </c>
      <c r="J63" s="7"/>
      <c r="K63" s="11">
        <f t="shared" si="2"/>
        <v>0.2011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ROUND(+'Dietary-Cafeteria'!G59,0)</f>
        <v>228661</v>
      </c>
      <c r="E64" s="6">
        <f>ROUND(+'Dietary-Cafeteria'!F59,0)</f>
        <v>18123</v>
      </c>
      <c r="F64" s="7">
        <f t="shared" si="0"/>
        <v>12.62</v>
      </c>
      <c r="G64" s="6">
        <f>ROUND(+'Dietary-Cafeteria'!G159,0)</f>
        <v>214847</v>
      </c>
      <c r="H64" s="6">
        <f>ROUND(+'Dietary-Cafeteria'!F159,0)</f>
        <v>18625</v>
      </c>
      <c r="I64" s="7">
        <f t="shared" si="1"/>
        <v>11.54</v>
      </c>
      <c r="J64" s="7"/>
      <c r="K64" s="11">
        <f t="shared" si="2"/>
        <v>-0.0856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ROUND(+'Dietary-Cafeteria'!G60,0)</f>
        <v>237580</v>
      </c>
      <c r="E65" s="6">
        <f>ROUND(+'Dietary-Cafeteria'!F60,0)</f>
        <v>32330</v>
      </c>
      <c r="F65" s="7">
        <f t="shared" si="0"/>
        <v>7.35</v>
      </c>
      <c r="G65" s="6">
        <f>ROUND(+'Dietary-Cafeteria'!G160,0)</f>
        <v>252031</v>
      </c>
      <c r="H65" s="6">
        <f>ROUND(+'Dietary-Cafeteria'!F160,0)</f>
        <v>69336</v>
      </c>
      <c r="I65" s="7">
        <f t="shared" si="1"/>
        <v>3.63</v>
      </c>
      <c r="J65" s="7"/>
      <c r="K65" s="11">
        <f t="shared" si="2"/>
        <v>-0.5061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ROUND(+'Dietary-Cafeteria'!G61,0)</f>
        <v>550277</v>
      </c>
      <c r="E66" s="6">
        <f>ROUND(+'Dietary-Cafeteria'!F61,0)</f>
        <v>31575</v>
      </c>
      <c r="F66" s="7">
        <f t="shared" si="0"/>
        <v>17.43</v>
      </c>
      <c r="G66" s="6">
        <f>ROUND(+'Dietary-Cafeteria'!G161,0)</f>
        <v>566738</v>
      </c>
      <c r="H66" s="6">
        <f>ROUND(+'Dietary-Cafeteria'!F161,0)</f>
        <v>30533</v>
      </c>
      <c r="I66" s="7">
        <f t="shared" si="1"/>
        <v>18.56</v>
      </c>
      <c r="J66" s="7"/>
      <c r="K66" s="11">
        <f t="shared" si="2"/>
        <v>0.0648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ROUND(+'Dietary-Cafeteria'!G62,0)</f>
        <v>188680</v>
      </c>
      <c r="E67" s="6">
        <f>ROUND(+'Dietary-Cafeteria'!F62,0)</f>
        <v>20219</v>
      </c>
      <c r="F67" s="7">
        <f t="shared" si="0"/>
        <v>9.33</v>
      </c>
      <c r="G67" s="6">
        <f>ROUND(+'Dietary-Cafeteria'!G162,0)</f>
        <v>213412</v>
      </c>
      <c r="H67" s="6">
        <f>ROUND(+'Dietary-Cafeteria'!F162,0)</f>
        <v>11392</v>
      </c>
      <c r="I67" s="7">
        <f t="shared" si="1"/>
        <v>18.73</v>
      </c>
      <c r="J67" s="7"/>
      <c r="K67" s="11">
        <f t="shared" si="2"/>
        <v>1.0075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ROUND(+'Dietary-Cafeteria'!G63,0)</f>
        <v>2517786</v>
      </c>
      <c r="E68" s="6">
        <f>ROUND(+'Dietary-Cafeteria'!F63,0)</f>
        <v>826511</v>
      </c>
      <c r="F68" s="7">
        <f t="shared" si="0"/>
        <v>3.05</v>
      </c>
      <c r="G68" s="6">
        <f>ROUND(+'Dietary-Cafeteria'!G163,0)</f>
        <v>2561944</v>
      </c>
      <c r="H68" s="6">
        <f>ROUND(+'Dietary-Cafeteria'!F163,0)</f>
        <v>838389</v>
      </c>
      <c r="I68" s="7">
        <f t="shared" si="1"/>
        <v>3.06</v>
      </c>
      <c r="J68" s="7"/>
      <c r="K68" s="11">
        <f t="shared" si="2"/>
        <v>0.0033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ROUND(+'Dietary-Cafeteria'!G64,0)</f>
        <v>445276</v>
      </c>
      <c r="E69" s="6">
        <f>ROUND(+'Dietary-Cafeteria'!F64,0)</f>
        <v>24218</v>
      </c>
      <c r="F69" s="7">
        <f t="shared" si="0"/>
        <v>18.39</v>
      </c>
      <c r="G69" s="6">
        <f>ROUND(+'Dietary-Cafeteria'!G164,0)</f>
        <v>445976</v>
      </c>
      <c r="H69" s="6">
        <f>ROUND(+'Dietary-Cafeteria'!F164,0)</f>
        <v>22028</v>
      </c>
      <c r="I69" s="7">
        <f t="shared" si="1"/>
        <v>20.25</v>
      </c>
      <c r="J69" s="7"/>
      <c r="K69" s="11">
        <f t="shared" si="2"/>
        <v>0.1011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ROUND(+'Dietary-Cafeteria'!G65,0)</f>
        <v>546357</v>
      </c>
      <c r="E70" s="6">
        <f>ROUND(+'Dietary-Cafeteria'!F65,0)</f>
        <v>67959</v>
      </c>
      <c r="F70" s="7">
        <f t="shared" si="0"/>
        <v>8.04</v>
      </c>
      <c r="G70" s="6">
        <f>ROUND(+'Dietary-Cafeteria'!G165,0)</f>
        <v>556079</v>
      </c>
      <c r="H70" s="6">
        <f>ROUND(+'Dietary-Cafeteria'!F165,0)</f>
        <v>68181</v>
      </c>
      <c r="I70" s="7">
        <f t="shared" si="1"/>
        <v>8.16</v>
      </c>
      <c r="J70" s="7"/>
      <c r="K70" s="11">
        <f t="shared" si="2"/>
        <v>0.0149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ROUND(+'Dietary-Cafeteria'!G66,0)</f>
        <v>38175</v>
      </c>
      <c r="E71" s="6">
        <f>ROUND(+'Dietary-Cafeteria'!F66,0)</f>
        <v>2039</v>
      </c>
      <c r="F71" s="7">
        <f t="shared" si="0"/>
        <v>18.72</v>
      </c>
      <c r="G71" s="6">
        <f>ROUND(+'Dietary-Cafeteria'!G166,0)</f>
        <v>53898</v>
      </c>
      <c r="H71" s="6">
        <f>ROUND(+'Dietary-Cafeteria'!F166,0)</f>
        <v>4100</v>
      </c>
      <c r="I71" s="7">
        <f t="shared" si="1"/>
        <v>13.15</v>
      </c>
      <c r="J71" s="7"/>
      <c r="K71" s="11">
        <f t="shared" si="2"/>
        <v>-0.2975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ROUND(+'Dietary-Cafeteria'!G67,0)</f>
        <v>2031727</v>
      </c>
      <c r="E72" s="6">
        <f>ROUND(+'Dietary-Cafeteria'!F67,0)</f>
        <v>790715</v>
      </c>
      <c r="F72" s="7">
        <f t="shared" si="0"/>
        <v>2.57</v>
      </c>
      <c r="G72" s="6">
        <f>ROUND(+'Dietary-Cafeteria'!G167,0)</f>
        <v>2348605</v>
      </c>
      <c r="H72" s="6">
        <f>ROUND(+'Dietary-Cafeteria'!F167,0)</f>
        <v>762807</v>
      </c>
      <c r="I72" s="7">
        <f t="shared" si="1"/>
        <v>3.08</v>
      </c>
      <c r="J72" s="7"/>
      <c r="K72" s="11">
        <f t="shared" si="2"/>
        <v>0.1984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ROUND(+'Dietary-Cafeteria'!G68,0)</f>
        <v>2362032</v>
      </c>
      <c r="E73" s="6">
        <f>ROUND(+'Dietary-Cafeteria'!F68,0)</f>
        <v>618803</v>
      </c>
      <c r="F73" s="7">
        <f t="shared" si="0"/>
        <v>3.82</v>
      </c>
      <c r="G73" s="6">
        <f>ROUND(+'Dietary-Cafeteria'!G168,0)</f>
        <v>2737127</v>
      </c>
      <c r="H73" s="6">
        <f>ROUND(+'Dietary-Cafeteria'!F168,0)</f>
        <v>719011</v>
      </c>
      <c r="I73" s="7">
        <f t="shared" si="1"/>
        <v>3.81</v>
      </c>
      <c r="J73" s="7"/>
      <c r="K73" s="11">
        <f t="shared" si="2"/>
        <v>-0.0026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ROUND(+'Dietary-Cafeteria'!G69,0)</f>
        <v>3919612</v>
      </c>
      <c r="E74" s="6">
        <f>ROUND(+'Dietary-Cafeteria'!F69,0)</f>
        <v>617152</v>
      </c>
      <c r="F74" s="7">
        <f t="shared" si="0"/>
        <v>6.35</v>
      </c>
      <c r="G74" s="6">
        <f>ROUND(+'Dietary-Cafeteria'!G169,0)</f>
        <v>4159758</v>
      </c>
      <c r="H74" s="6">
        <f>ROUND(+'Dietary-Cafeteria'!F169,0)</f>
        <v>639650</v>
      </c>
      <c r="I74" s="7">
        <f t="shared" si="1"/>
        <v>6.5</v>
      </c>
      <c r="J74" s="7"/>
      <c r="K74" s="11">
        <f t="shared" si="2"/>
        <v>0.0236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ROUND(+'Dietary-Cafeteria'!G70,0)</f>
        <v>1655746</v>
      </c>
      <c r="E75" s="6">
        <f>ROUND(+'Dietary-Cafeteria'!F70,0)</f>
        <v>688831</v>
      </c>
      <c r="F75" s="7">
        <f aca="true" t="shared" si="3" ref="F75:F106">IF(D75=0,"",IF(E75=0,"",ROUND(D75/E75,2)))</f>
        <v>2.4</v>
      </c>
      <c r="G75" s="6">
        <f>ROUND(+'Dietary-Cafeteria'!G170,0)</f>
        <v>1897142</v>
      </c>
      <c r="H75" s="6">
        <f>ROUND(+'Dietary-Cafeteria'!F170,0)</f>
        <v>835411</v>
      </c>
      <c r="I75" s="7">
        <f aca="true" t="shared" si="4" ref="I75:I106">IF(G75=0,"",IF(H75=0,"",ROUND(G75/H75,2)))</f>
        <v>2.27</v>
      </c>
      <c r="J75" s="7"/>
      <c r="K75" s="11">
        <f aca="true" t="shared" si="5" ref="K75:K106">IF(D75=0,"",IF(E75=0,"",IF(G75=0,"",IF(H75=0,"",ROUND(I75/F75-1,4)))))</f>
        <v>-0.0542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ROUND(+'Dietary-Cafeteria'!G71,0)</f>
        <v>247529</v>
      </c>
      <c r="E76" s="6">
        <f>ROUND(+'Dietary-Cafeteria'!F71,0)</f>
        <v>40185</v>
      </c>
      <c r="F76" s="7">
        <f t="shared" si="3"/>
        <v>6.16</v>
      </c>
      <c r="G76" s="6">
        <f>ROUND(+'Dietary-Cafeteria'!G171,0)</f>
        <v>274265</v>
      </c>
      <c r="H76" s="6">
        <f>ROUND(+'Dietary-Cafeteria'!F171,0)</f>
        <v>43355</v>
      </c>
      <c r="I76" s="7">
        <f t="shared" si="4"/>
        <v>6.33</v>
      </c>
      <c r="J76" s="7"/>
      <c r="K76" s="11">
        <f t="shared" si="5"/>
        <v>0.0276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ROUND(+'Dietary-Cafeteria'!G72,0)</f>
        <v>143908</v>
      </c>
      <c r="E77" s="6">
        <f>ROUND(+'Dietary-Cafeteria'!F72,0)</f>
        <v>13277</v>
      </c>
      <c r="F77" s="7">
        <f t="shared" si="3"/>
        <v>10.84</v>
      </c>
      <c r="G77" s="6">
        <f>ROUND(+'Dietary-Cafeteria'!G172,0)</f>
        <v>142479</v>
      </c>
      <c r="H77" s="6">
        <f>ROUND(+'Dietary-Cafeteria'!F172,0)</f>
        <v>12207</v>
      </c>
      <c r="I77" s="7">
        <f t="shared" si="4"/>
        <v>11.67</v>
      </c>
      <c r="J77" s="7"/>
      <c r="K77" s="11">
        <f t="shared" si="5"/>
        <v>0.0766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ROUND(+'Dietary-Cafeteria'!G73,0)</f>
        <v>1482055</v>
      </c>
      <c r="E78" s="6">
        <f>ROUND(+'Dietary-Cafeteria'!F73,0)</f>
        <v>408610</v>
      </c>
      <c r="F78" s="7">
        <f t="shared" si="3"/>
        <v>3.63</v>
      </c>
      <c r="G78" s="6">
        <f>ROUND(+'Dietary-Cafeteria'!G173,0)</f>
        <v>1717797</v>
      </c>
      <c r="H78" s="6">
        <f>ROUND(+'Dietary-Cafeteria'!F173,0)</f>
        <v>389970</v>
      </c>
      <c r="I78" s="7">
        <f t="shared" si="4"/>
        <v>4.4</v>
      </c>
      <c r="J78" s="7"/>
      <c r="K78" s="11">
        <f t="shared" si="5"/>
        <v>0.2121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ROUND(+'Dietary-Cafeteria'!G74,0)</f>
        <v>418561</v>
      </c>
      <c r="E79" s="6">
        <f>ROUND(+'Dietary-Cafeteria'!F74,0)</f>
        <v>45881</v>
      </c>
      <c r="F79" s="7">
        <f t="shared" si="3"/>
        <v>9.12</v>
      </c>
      <c r="G79" s="6">
        <f>ROUND(+'Dietary-Cafeteria'!G174,0)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ROUND(+'Dietary-Cafeteria'!G75,0)</f>
        <v>4401053</v>
      </c>
      <c r="E80" s="6">
        <f>ROUND(+'Dietary-Cafeteria'!F75,0)</f>
        <v>1155050</v>
      </c>
      <c r="F80" s="7">
        <f t="shared" si="3"/>
        <v>3.81</v>
      </c>
      <c r="G80" s="6">
        <f>ROUND(+'Dietary-Cafeteria'!G175,0)</f>
        <v>4550903</v>
      </c>
      <c r="H80" s="6">
        <f>ROUND(+'Dietary-Cafeteria'!F175,0)</f>
        <v>1177039</v>
      </c>
      <c r="I80" s="7">
        <f t="shared" si="4"/>
        <v>3.87</v>
      </c>
      <c r="J80" s="7"/>
      <c r="K80" s="11">
        <f t="shared" si="5"/>
        <v>0.0157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ROUND(+'Dietary-Cafeteria'!G76,0)</f>
        <v>501889</v>
      </c>
      <c r="E81" s="6">
        <f>ROUND(+'Dietary-Cafeteria'!F76,0)</f>
        <v>396291</v>
      </c>
      <c r="F81" s="7">
        <f t="shared" si="3"/>
        <v>1.27</v>
      </c>
      <c r="G81" s="6">
        <f>ROUND(+'Dietary-Cafeteria'!G176,0)</f>
        <v>527067</v>
      </c>
      <c r="H81" s="6">
        <f>ROUND(+'Dietary-Cafeteria'!F176,0)</f>
        <v>123912</v>
      </c>
      <c r="I81" s="7">
        <f t="shared" si="4"/>
        <v>4.25</v>
      </c>
      <c r="J81" s="7"/>
      <c r="K81" s="11">
        <f t="shared" si="5"/>
        <v>2.3465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ROUND(+'Dietary-Cafeteria'!G77,0)</f>
        <v>265530</v>
      </c>
      <c r="E82" s="6">
        <f>ROUND(+'Dietary-Cafeteria'!F77,0)</f>
        <v>50480</v>
      </c>
      <c r="F82" s="7">
        <f t="shared" si="3"/>
        <v>5.26</v>
      </c>
      <c r="G82" s="6">
        <f>ROUND(+'Dietary-Cafeteria'!G177,0)</f>
        <v>286724</v>
      </c>
      <c r="H82" s="6">
        <f>ROUND(+'Dietary-Cafeteria'!F177,0)</f>
        <v>53347</v>
      </c>
      <c r="I82" s="7">
        <f t="shared" si="4"/>
        <v>5.37</v>
      </c>
      <c r="J82" s="7"/>
      <c r="K82" s="11">
        <f t="shared" si="5"/>
        <v>0.0209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ROUND(+'Dietary-Cafeteria'!G78,0)</f>
        <v>831981</v>
      </c>
      <c r="E83" s="6">
        <f>ROUND(+'Dietary-Cafeteria'!F78,0)</f>
        <v>214479</v>
      </c>
      <c r="F83" s="7">
        <f t="shared" si="3"/>
        <v>3.88</v>
      </c>
      <c r="G83" s="6">
        <f>ROUND(+'Dietary-Cafeteria'!G178,0)</f>
        <v>940434</v>
      </c>
      <c r="H83" s="6">
        <f>ROUND(+'Dietary-Cafeteria'!F178,0)</f>
        <v>211861</v>
      </c>
      <c r="I83" s="7">
        <f t="shared" si="4"/>
        <v>4.44</v>
      </c>
      <c r="J83" s="7"/>
      <c r="K83" s="11">
        <f t="shared" si="5"/>
        <v>0.1443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ROUND(+'Dietary-Cafeteria'!G79,0)</f>
        <v>3339022</v>
      </c>
      <c r="E84" s="6">
        <f>ROUND(+'Dietary-Cafeteria'!F79,0)</f>
        <v>949140</v>
      </c>
      <c r="F84" s="7">
        <f t="shared" si="3"/>
        <v>3.52</v>
      </c>
      <c r="G84" s="6">
        <f>ROUND(+'Dietary-Cafeteria'!G179,0)</f>
        <v>3736559</v>
      </c>
      <c r="H84" s="6">
        <f>ROUND(+'Dietary-Cafeteria'!F179,0)</f>
        <v>1064440</v>
      </c>
      <c r="I84" s="7">
        <f t="shared" si="4"/>
        <v>3.51</v>
      </c>
      <c r="J84" s="7"/>
      <c r="K84" s="11">
        <f t="shared" si="5"/>
        <v>-0.0028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ROUND(+'Dietary-Cafeteria'!G80,0)</f>
        <v>5707</v>
      </c>
      <c r="E85" s="6">
        <f>ROUND(+'Dietary-Cafeteria'!F80,0)</f>
        <v>809</v>
      </c>
      <c r="F85" s="7">
        <f t="shared" si="3"/>
        <v>7.05</v>
      </c>
      <c r="G85" s="6">
        <f>ROUND(+'Dietary-Cafeteria'!G180,0)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ROUND(+'Dietary-Cafeteria'!G81,0)</f>
        <v>575992</v>
      </c>
      <c r="E86" s="6">
        <f>ROUND(+'Dietary-Cafeteria'!F81,0)</f>
        <v>34890</v>
      </c>
      <c r="F86" s="7">
        <f t="shared" si="3"/>
        <v>16.51</v>
      </c>
      <c r="G86" s="6">
        <f>ROUND(+'Dietary-Cafeteria'!G181,0)</f>
        <v>810552</v>
      </c>
      <c r="H86" s="6">
        <f>ROUND(+'Dietary-Cafeteria'!F181,0)</f>
        <v>48611</v>
      </c>
      <c r="I86" s="7">
        <f t="shared" si="4"/>
        <v>16.67</v>
      </c>
      <c r="J86" s="7"/>
      <c r="K86" s="11">
        <f t="shared" si="5"/>
        <v>0.0097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ROUND(+'Dietary-Cafeteria'!G82,0)</f>
        <v>986814</v>
      </c>
      <c r="E87" s="6">
        <f>ROUND(+'Dietary-Cafeteria'!F82,0)</f>
        <v>126267</v>
      </c>
      <c r="F87" s="7">
        <f t="shared" si="3"/>
        <v>7.82</v>
      </c>
      <c r="G87" s="6">
        <f>ROUND(+'Dietary-Cafeteria'!G182,0)</f>
        <v>999112</v>
      </c>
      <c r="H87" s="6">
        <f>ROUND(+'Dietary-Cafeteria'!F182,0)</f>
        <v>128709</v>
      </c>
      <c r="I87" s="7">
        <f t="shared" si="4"/>
        <v>7.76</v>
      </c>
      <c r="J87" s="7"/>
      <c r="K87" s="11">
        <f t="shared" si="5"/>
        <v>-0.0077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ROUND(+'Dietary-Cafeteria'!G83,0)</f>
        <v>9723</v>
      </c>
      <c r="E88" s="6">
        <f>ROUND(+'Dietary-Cafeteria'!F83,0)</f>
        <v>369</v>
      </c>
      <c r="F88" s="7">
        <f t="shared" si="3"/>
        <v>26.35</v>
      </c>
      <c r="G88" s="6">
        <f>ROUND(+'Dietary-Cafeteria'!G183,0)</f>
        <v>18290</v>
      </c>
      <c r="H88" s="6">
        <f>ROUND(+'Dietary-Cafeteria'!F183,0)</f>
        <v>931</v>
      </c>
      <c r="I88" s="7">
        <f t="shared" si="4"/>
        <v>19.65</v>
      </c>
      <c r="J88" s="7"/>
      <c r="K88" s="11">
        <f t="shared" si="5"/>
        <v>-0.2543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ROUND(+'Dietary-Cafeteria'!G84,0)</f>
        <v>914453</v>
      </c>
      <c r="E89" s="6">
        <f>ROUND(+'Dietary-Cafeteria'!F84,0)</f>
        <v>77312</v>
      </c>
      <c r="F89" s="7">
        <f t="shared" si="3"/>
        <v>11.83</v>
      </c>
      <c r="G89" s="6">
        <f>ROUND(+'Dietary-Cafeteria'!G184,0)</f>
        <v>986663</v>
      </c>
      <c r="H89" s="6">
        <f>ROUND(+'Dietary-Cafeteria'!F184,0)</f>
        <v>87037</v>
      </c>
      <c r="I89" s="7">
        <f t="shared" si="4"/>
        <v>11.34</v>
      </c>
      <c r="J89" s="7"/>
      <c r="K89" s="11">
        <f t="shared" si="5"/>
        <v>-0.0414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ROUND(+'Dietary-Cafeteria'!G85,0)</f>
        <v>50597</v>
      </c>
      <c r="E90" s="6">
        <f>ROUND(+'Dietary-Cafeteria'!F85,0)</f>
        <v>15376</v>
      </c>
      <c r="F90" s="7">
        <f t="shared" si="3"/>
        <v>3.29</v>
      </c>
      <c r="G90" s="6">
        <f>ROUND(+'Dietary-Cafeteria'!G185,0)</f>
        <v>194119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ROUND(+'Dietary-Cafeteria'!G86,0)</f>
        <v>250900</v>
      </c>
      <c r="E91" s="6">
        <f>ROUND(+'Dietary-Cafeteria'!F86,0)</f>
        <v>53891</v>
      </c>
      <c r="F91" s="7">
        <f t="shared" si="3"/>
        <v>4.66</v>
      </c>
      <c r="G91" s="6">
        <f>ROUND(+'Dietary-Cafeteria'!G186,0)</f>
        <v>255800</v>
      </c>
      <c r="H91" s="6">
        <f>ROUND(+'Dietary-Cafeteria'!F186,0)</f>
        <v>60728</v>
      </c>
      <c r="I91" s="7">
        <f t="shared" si="4"/>
        <v>4.21</v>
      </c>
      <c r="J91" s="7"/>
      <c r="K91" s="11">
        <f t="shared" si="5"/>
        <v>-0.0966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ROUND(+'Dietary-Cafeteria'!G87,0)</f>
        <v>111694</v>
      </c>
      <c r="E92" s="6">
        <f>ROUND(+'Dietary-Cafeteria'!F87,0)</f>
        <v>6576</v>
      </c>
      <c r="F92" s="7">
        <f t="shared" si="3"/>
        <v>16.99</v>
      </c>
      <c r="G92" s="6">
        <f>ROUND(+'Dietary-Cafeteria'!G187,0)</f>
        <v>143289</v>
      </c>
      <c r="H92" s="6">
        <f>ROUND(+'Dietary-Cafeteria'!F187,0)</f>
        <v>20049</v>
      </c>
      <c r="I92" s="7">
        <f t="shared" si="4"/>
        <v>7.15</v>
      </c>
      <c r="J92" s="7"/>
      <c r="K92" s="11">
        <f t="shared" si="5"/>
        <v>-0.5792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ROUND(+'Dietary-Cafeteria'!G88,0)</f>
        <v>461429</v>
      </c>
      <c r="E93" s="6">
        <f>ROUND(+'Dietary-Cafeteria'!F88,0)</f>
        <v>103985</v>
      </c>
      <c r="F93" s="7">
        <f t="shared" si="3"/>
        <v>4.44</v>
      </c>
      <c r="G93" s="6">
        <f>ROUND(+'Dietary-Cafeteria'!G188,0)</f>
        <v>442801</v>
      </c>
      <c r="H93" s="6">
        <f>ROUND(+'Dietary-Cafeteria'!F188,0)</f>
        <v>108857</v>
      </c>
      <c r="I93" s="7">
        <f t="shared" si="4"/>
        <v>4.07</v>
      </c>
      <c r="J93" s="7"/>
      <c r="K93" s="11">
        <f t="shared" si="5"/>
        <v>-0.0833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ROUND(+'Dietary-Cafeteria'!G89,0)</f>
        <v>251515</v>
      </c>
      <c r="E94" s="6">
        <f>ROUND(+'Dietary-Cafeteria'!F89,0)</f>
        <v>142169</v>
      </c>
      <c r="F94" s="7">
        <f t="shared" si="3"/>
        <v>1.77</v>
      </c>
      <c r="G94" s="6">
        <f>ROUND(+'Dietary-Cafeteria'!G189,0)</f>
        <v>287734</v>
      </c>
      <c r="H94" s="6">
        <f>ROUND(+'Dietary-Cafeteria'!F189,0)</f>
        <v>150887</v>
      </c>
      <c r="I94" s="7">
        <f t="shared" si="4"/>
        <v>1.91</v>
      </c>
      <c r="J94" s="7"/>
      <c r="K94" s="11">
        <f t="shared" si="5"/>
        <v>0.0791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ROUND(+'Dietary-Cafeteria'!G90,0)</f>
        <v>235987</v>
      </c>
      <c r="E95" s="6">
        <f>ROUND(+'Dietary-Cafeteria'!F90,0)</f>
        <v>18403</v>
      </c>
      <c r="F95" s="7">
        <f t="shared" si="3"/>
        <v>12.82</v>
      </c>
      <c r="G95" s="6">
        <f>ROUND(+'Dietary-Cafeteria'!G190,0)</f>
        <v>228321</v>
      </c>
      <c r="H95" s="6">
        <f>ROUND(+'Dietary-Cafeteria'!F190,0)</f>
        <v>19228</v>
      </c>
      <c r="I95" s="7">
        <f t="shared" si="4"/>
        <v>11.87</v>
      </c>
      <c r="J95" s="7"/>
      <c r="K95" s="11">
        <f t="shared" si="5"/>
        <v>-0.0741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ROUND(+'Dietary-Cafeteria'!G91,0)</f>
        <v>1287556</v>
      </c>
      <c r="E96" s="6">
        <f>ROUND(+'Dietary-Cafeteria'!F91,0)</f>
        <v>270219</v>
      </c>
      <c r="F96" s="7">
        <f t="shared" si="3"/>
        <v>4.76</v>
      </c>
      <c r="G96" s="6">
        <f>ROUND(+'Dietary-Cafeteria'!G191,0)</f>
        <v>1387489</v>
      </c>
      <c r="H96" s="6">
        <f>ROUND(+'Dietary-Cafeteria'!F191,0)</f>
        <v>415464</v>
      </c>
      <c r="I96" s="7">
        <f t="shared" si="4"/>
        <v>3.34</v>
      </c>
      <c r="J96" s="7"/>
      <c r="K96" s="11">
        <f t="shared" si="5"/>
        <v>-0.2983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ROUND(+'Dietary-Cafeteria'!G92,0)</f>
        <v>24979</v>
      </c>
      <c r="E97" s="6">
        <f>ROUND(+'Dietary-Cafeteria'!F92,0)</f>
        <v>5145</v>
      </c>
      <c r="F97" s="7">
        <f t="shared" si="3"/>
        <v>4.86</v>
      </c>
      <c r="G97" s="6">
        <f>ROUND(+'Dietary-Cafeteria'!G192,0)</f>
        <v>26388</v>
      </c>
      <c r="H97" s="6">
        <f>ROUND(+'Dietary-Cafeteria'!F192,0)</f>
        <v>5675</v>
      </c>
      <c r="I97" s="7">
        <f t="shared" si="4"/>
        <v>4.65</v>
      </c>
      <c r="J97" s="7"/>
      <c r="K97" s="11">
        <f t="shared" si="5"/>
        <v>-0.0432</v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ROUND(+'Dietary-Cafeteria'!G93,0)</f>
        <v>749664</v>
      </c>
      <c r="E98" s="6">
        <f>ROUND(+'Dietary-Cafeteria'!F93,0)</f>
        <v>17308</v>
      </c>
      <c r="F98" s="7">
        <f t="shared" si="3"/>
        <v>43.31</v>
      </c>
      <c r="G98" s="6">
        <f>ROUND(+'Dietary-Cafeteria'!G193,0)</f>
        <v>788671</v>
      </c>
      <c r="H98" s="6">
        <f>ROUND(+'Dietary-Cafeteria'!F193,0)</f>
        <v>16144</v>
      </c>
      <c r="I98" s="7">
        <f t="shared" si="4"/>
        <v>48.85</v>
      </c>
      <c r="J98" s="7"/>
      <c r="K98" s="11">
        <f t="shared" si="5"/>
        <v>0.1279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ROUND(+'Dietary-Cafeteria'!G94,0)</f>
        <v>253540</v>
      </c>
      <c r="E99" s="6">
        <f>ROUND(+'Dietary-Cafeteria'!F94,0)</f>
        <v>8916</v>
      </c>
      <c r="F99" s="7">
        <f t="shared" si="3"/>
        <v>28.44</v>
      </c>
      <c r="G99" s="6">
        <f>ROUND(+'Dietary-Cafeteria'!G194,0)</f>
        <v>269154</v>
      </c>
      <c r="H99" s="6">
        <f>ROUND(+'Dietary-Cafeteria'!F194,0)</f>
        <v>8574</v>
      </c>
      <c r="I99" s="7">
        <f t="shared" si="4"/>
        <v>31.39</v>
      </c>
      <c r="J99" s="7"/>
      <c r="K99" s="11">
        <f t="shared" si="5"/>
        <v>0.1037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ROUND(+'Dietary-Cafeteria'!G95,0)</f>
        <v>447164</v>
      </c>
      <c r="E100" s="6">
        <f>ROUND(+'Dietary-Cafeteria'!F95,0)</f>
        <v>71238</v>
      </c>
      <c r="F100" s="7">
        <f t="shared" si="3"/>
        <v>6.28</v>
      </c>
      <c r="G100" s="6">
        <f>ROUND(+'Dietary-Cafeteria'!G195,0)</f>
        <v>465130</v>
      </c>
      <c r="H100" s="6">
        <f>ROUND(+'Dietary-Cafeteria'!F195,0)</f>
        <v>67092</v>
      </c>
      <c r="I100" s="7">
        <f t="shared" si="4"/>
        <v>6.93</v>
      </c>
      <c r="J100" s="7"/>
      <c r="K100" s="11">
        <f t="shared" si="5"/>
        <v>0.1035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ROUND(+'Dietary-Cafeteria'!G96,0)</f>
        <v>974190</v>
      </c>
      <c r="E101" s="6">
        <f>ROUND(+'Dietary-Cafeteria'!F96,0)</f>
        <v>330865</v>
      </c>
      <c r="F101" s="7">
        <f t="shared" si="3"/>
        <v>2.94</v>
      </c>
      <c r="G101" s="6">
        <f>ROUND(+'Dietary-Cafeteria'!G196,0)</f>
        <v>999971</v>
      </c>
      <c r="H101" s="6">
        <f>ROUND(+'Dietary-Cafeteria'!F196,0)</f>
        <v>304903</v>
      </c>
      <c r="I101" s="7">
        <f t="shared" si="4"/>
        <v>3.28</v>
      </c>
      <c r="J101" s="7"/>
      <c r="K101" s="11">
        <f t="shared" si="5"/>
        <v>0.1156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ROUND(+'Dietary-Cafeteria'!G97,0)</f>
        <v>848754</v>
      </c>
      <c r="E102" s="6">
        <f>ROUND(+'Dietary-Cafeteria'!F97,0)</f>
        <v>297311</v>
      </c>
      <c r="F102" s="7">
        <f t="shared" si="3"/>
        <v>2.85</v>
      </c>
      <c r="G102" s="6">
        <f>ROUND(+'Dietary-Cafeteria'!G197,0)</f>
        <v>1004932</v>
      </c>
      <c r="H102" s="6">
        <f>ROUND(+'Dietary-Cafeteria'!F197,0)</f>
        <v>325986</v>
      </c>
      <c r="I102" s="7">
        <f t="shared" si="4"/>
        <v>3.08</v>
      </c>
      <c r="J102" s="7"/>
      <c r="K102" s="11">
        <f t="shared" si="5"/>
        <v>0.0807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ROUND(+'Dietary-Cafeteria'!G98,0)</f>
        <v>0</v>
      </c>
      <c r="E103" s="6">
        <f>ROUND(+'Dietary-Cafeteria'!F98,0)</f>
        <v>0</v>
      </c>
      <c r="F103" s="7">
        <f t="shared" si="3"/>
      </c>
      <c r="G103" s="6">
        <f>ROUND(+'Dietary-Cafeteria'!G198,0)</f>
        <v>268716</v>
      </c>
      <c r="H103" s="6">
        <f>ROUND(+'Dietary-Cafeteria'!F198,0)</f>
        <v>30362</v>
      </c>
      <c r="I103" s="7">
        <f t="shared" si="4"/>
        <v>8.85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ROUND(+'Dietary-Cafeteria'!G99,0)</f>
        <v>203871</v>
      </c>
      <c r="E104" s="6">
        <f>ROUND(+'Dietary-Cafeteria'!F99,0)</f>
        <v>72795</v>
      </c>
      <c r="F104" s="7">
        <f t="shared" si="3"/>
        <v>2.8</v>
      </c>
      <c r="G104" s="6">
        <f>ROUND(+'Dietary-Cafeteria'!G199,0)</f>
        <v>209955</v>
      </c>
      <c r="H104" s="6">
        <f>ROUND(+'Dietary-Cafeteria'!F199,0)</f>
        <v>72078</v>
      </c>
      <c r="I104" s="7">
        <f t="shared" si="4"/>
        <v>2.91</v>
      </c>
      <c r="J104" s="7"/>
      <c r="K104" s="11">
        <f t="shared" si="5"/>
        <v>0.0393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ROUND(+'Dietary-Cafeteria'!G100,0)</f>
        <v>0</v>
      </c>
      <c r="E105" s="6">
        <f>ROUND(+'Dietary-Cafeteria'!F100,0)</f>
        <v>0</v>
      </c>
      <c r="F105" s="7">
        <f t="shared" si="3"/>
      </c>
      <c r="G105" s="6">
        <f>ROUND(+'Dietary-Cafeteria'!G200,0)</f>
        <v>10099</v>
      </c>
      <c r="H105" s="6">
        <f>ROUND(+'Dietary-Cafeteria'!F200,0)</f>
        <v>40831</v>
      </c>
      <c r="I105" s="7">
        <f t="shared" si="4"/>
        <v>0.25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ROUND(+'Dietary-Cafeteria'!G101,0)</f>
        <v>0</v>
      </c>
      <c r="E106" s="6">
        <f>ROUND(+'Dietary-Cafeteria'!F101,0)</f>
        <v>54456</v>
      </c>
      <c r="F106" s="7">
        <f t="shared" si="3"/>
      </c>
      <c r="G106" s="6">
        <f>ROUND(+'Dietary-Cafeteria'!G201,0)</f>
        <v>0</v>
      </c>
      <c r="H106" s="6">
        <f>ROUND(+'Dietary-Cafeteria'!F201,0)</f>
        <v>53823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4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9.875" style="0" bestFit="1" customWidth="1"/>
    <col min="6" max="6" width="5.875" style="0" bestFit="1" customWidth="1"/>
    <col min="7" max="7" width="10.1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380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ROUND(+'Dietary-Cafeteria'!H5,0)</f>
        <v>2807736</v>
      </c>
      <c r="E10" s="6">
        <f>ROUND(+'Dietary-Cafeteria'!F5,0)</f>
        <v>1836966</v>
      </c>
      <c r="F10" s="7">
        <f>IF(D10=0,"",IF(E10=0,"",ROUND(D10/E10,2)))</f>
        <v>1.53</v>
      </c>
      <c r="G10" s="6">
        <f>ROUND(+'Dietary-Cafeteria'!H105,0)</f>
        <v>3499702</v>
      </c>
      <c r="H10" s="6">
        <f>ROUND(+'Dietary-Cafeteria'!F105,0)</f>
        <v>1620635</v>
      </c>
      <c r="I10" s="7">
        <f>IF(G10=0,"",IF(H10=0,"",ROUND(G10/H10,2)))</f>
        <v>2.16</v>
      </c>
      <c r="J10" s="7"/>
      <c r="K10" s="11">
        <f>IF(D10=0,"",IF(E10=0,"",IF(G10=0,"",IF(H10=0,"",ROUND(I10/F10-1,4)))))</f>
        <v>0.4118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ROUND(+'Dietary-Cafeteria'!H6,0)</f>
        <v>877794</v>
      </c>
      <c r="E11" s="6">
        <f>ROUND(+'Dietary-Cafeteria'!F6,0)</f>
        <v>966550</v>
      </c>
      <c r="F11" s="7">
        <f aca="true" t="shared" si="0" ref="F11:F74">IF(D11=0,"",IF(E11=0,"",ROUND(D11/E11,2)))</f>
        <v>0.91</v>
      </c>
      <c r="G11" s="6">
        <f>ROUND(+'Dietary-Cafeteria'!H106,0)</f>
        <v>1111394</v>
      </c>
      <c r="H11" s="6">
        <f>ROUND(+'Dietary-Cafeteria'!F106,0)</f>
        <v>861785</v>
      </c>
      <c r="I11" s="7">
        <f aca="true" t="shared" si="1" ref="I11:I74">IF(G11=0,"",IF(H11=0,"",ROUND(G11/H11,2)))</f>
        <v>1.29</v>
      </c>
      <c r="J11" s="7"/>
      <c r="K11" s="11">
        <f aca="true" t="shared" si="2" ref="K11:K74">IF(D11=0,"",IF(E11=0,"",IF(G11=0,"",IF(H11=0,"",ROUND(I11/F11-1,4)))))</f>
        <v>0.4176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ROUND(+'Dietary-Cafeteria'!H7,0)</f>
        <v>64413</v>
      </c>
      <c r="E12" s="6">
        <f>ROUND(+'Dietary-Cafeteria'!F7,0)</f>
        <v>12034</v>
      </c>
      <c r="F12" s="7">
        <f t="shared" si="0"/>
        <v>5.35</v>
      </c>
      <c r="G12" s="6">
        <f>ROUND(+'Dietary-Cafeteria'!H107,0)</f>
        <v>74092</v>
      </c>
      <c r="H12" s="6">
        <f>ROUND(+'Dietary-Cafeteria'!F107,0)</f>
        <v>5164</v>
      </c>
      <c r="I12" s="7">
        <f t="shared" si="1"/>
        <v>14.35</v>
      </c>
      <c r="J12" s="7"/>
      <c r="K12" s="11">
        <f t="shared" si="2"/>
        <v>1.6822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671443</v>
      </c>
      <c r="E13" s="6">
        <f>ROUND(+'Dietary-Cafeteria'!F8,0)</f>
        <v>1000919</v>
      </c>
      <c r="F13" s="7">
        <f t="shared" si="0"/>
        <v>0.67</v>
      </c>
      <c r="G13" s="6">
        <f>ROUND(+'Dietary-Cafeteria'!H108,0)</f>
        <v>814556</v>
      </c>
      <c r="H13" s="6">
        <f>ROUND(+'Dietary-Cafeteria'!F108,0)</f>
        <v>1059648</v>
      </c>
      <c r="I13" s="7">
        <f t="shared" si="1"/>
        <v>0.77</v>
      </c>
      <c r="J13" s="7"/>
      <c r="K13" s="11">
        <f t="shared" si="2"/>
        <v>0.1493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1255591</v>
      </c>
      <c r="E14" s="6">
        <f>ROUND(+'Dietary-Cafeteria'!F9,0)</f>
        <v>0</v>
      </c>
      <c r="F14" s="7">
        <f t="shared" si="0"/>
      </c>
      <c r="G14" s="6">
        <f>ROUND(+'Dietary-Cafeteria'!H109,0)</f>
        <v>1337389</v>
      </c>
      <c r="H14" s="6">
        <f>ROUND(+'Dietary-Cafeteria'!F109,0)</f>
        <v>204106</v>
      </c>
      <c r="I14" s="7">
        <f t="shared" si="1"/>
        <v>6.55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ROUND(+'Dietary-Cafeteria'!H10,0)</f>
        <v>86434</v>
      </c>
      <c r="E15" s="6">
        <f>ROUND(+'Dietary-Cafeteria'!F10,0)</f>
        <v>22024</v>
      </c>
      <c r="F15" s="7">
        <f t="shared" si="0"/>
        <v>3.92</v>
      </c>
      <c r="G15" s="6">
        <f>ROUND(+'Dietary-Cafeteria'!H110,0)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ROUND(+'Dietary-Cafeteria'!H11,0)</f>
        <v>145894</v>
      </c>
      <c r="E16" s="6">
        <f>ROUND(+'Dietary-Cafeteria'!F11,0)</f>
        <v>131512</v>
      </c>
      <c r="F16" s="7">
        <f t="shared" si="0"/>
        <v>1.11</v>
      </c>
      <c r="G16" s="6">
        <f>ROUND(+'Dietary-Cafeteria'!H111,0)</f>
        <v>146122</v>
      </c>
      <c r="H16" s="6">
        <f>ROUND(+'Dietary-Cafeteria'!F111,0)</f>
        <v>147767</v>
      </c>
      <c r="I16" s="7">
        <f t="shared" si="1"/>
        <v>0.99</v>
      </c>
      <c r="J16" s="7"/>
      <c r="K16" s="11">
        <f t="shared" si="2"/>
        <v>-0.1081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0</v>
      </c>
      <c r="E17" s="6">
        <f>ROUND(+'Dietary-Cafeteria'!F12,0)</f>
        <v>0</v>
      </c>
      <c r="F17" s="7">
        <f t="shared" si="0"/>
      </c>
      <c r="G17" s="6">
        <f>ROUND(+'Dietary-Cafeteria'!H112,0)</f>
        <v>194614</v>
      </c>
      <c r="H17" s="6">
        <f>ROUND(+'Dietary-Cafeteria'!F112,0)</f>
        <v>125689</v>
      </c>
      <c r="I17" s="7">
        <f t="shared" si="1"/>
        <v>1.55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ROUND(+'Dietary-Cafeteria'!H13,0)</f>
        <v>30189</v>
      </c>
      <c r="E18" s="6">
        <f>ROUND(+'Dietary-Cafeteria'!F13,0)</f>
        <v>27402</v>
      </c>
      <c r="F18" s="7">
        <f t="shared" si="0"/>
        <v>1.1</v>
      </c>
      <c r="G18" s="6">
        <f>ROUND(+'Dietary-Cafeteria'!H113,0)</f>
        <v>30550</v>
      </c>
      <c r="H18" s="6">
        <f>ROUND(+'Dietary-Cafeteria'!F113,0)</f>
        <v>23249</v>
      </c>
      <c r="I18" s="7">
        <f t="shared" si="1"/>
        <v>1.31</v>
      </c>
      <c r="J18" s="7"/>
      <c r="K18" s="11">
        <f t="shared" si="2"/>
        <v>0.1909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ROUND(+'Dietary-Cafeteria'!H14,0)</f>
        <v>401576</v>
      </c>
      <c r="E19" s="6">
        <f>ROUND(+'Dietary-Cafeteria'!F14,0)</f>
        <v>624977</v>
      </c>
      <c r="F19" s="7">
        <f t="shared" si="0"/>
        <v>0.64</v>
      </c>
      <c r="G19" s="6">
        <f>ROUND(+'Dietary-Cafeteria'!H114,0)</f>
        <v>434164</v>
      </c>
      <c r="H19" s="6">
        <f>ROUND(+'Dietary-Cafeteria'!F114,0)</f>
        <v>625956</v>
      </c>
      <c r="I19" s="7">
        <f t="shared" si="1"/>
        <v>0.69</v>
      </c>
      <c r="J19" s="7"/>
      <c r="K19" s="11">
        <f t="shared" si="2"/>
        <v>0.0781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1283809</v>
      </c>
      <c r="E20" s="6">
        <f>ROUND(+'Dietary-Cafeteria'!F15,0)</f>
        <v>1219473</v>
      </c>
      <c r="F20" s="7">
        <f t="shared" si="0"/>
        <v>1.05</v>
      </c>
      <c r="G20" s="6">
        <f>ROUND(+'Dietary-Cafeteria'!H115,0)</f>
        <v>1236186</v>
      </c>
      <c r="H20" s="6">
        <f>ROUND(+'Dietary-Cafeteria'!F115,0)</f>
        <v>1219234</v>
      </c>
      <c r="I20" s="7">
        <f t="shared" si="1"/>
        <v>1.01</v>
      </c>
      <c r="J20" s="7"/>
      <c r="K20" s="11">
        <f t="shared" si="2"/>
        <v>-0.0381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ROUND(+'Dietary-Cafeteria'!H16,0)</f>
        <v>1254739</v>
      </c>
      <c r="E21" s="6">
        <f>ROUND(+'Dietary-Cafeteria'!F16,0)</f>
        <v>984494</v>
      </c>
      <c r="F21" s="7">
        <f t="shared" si="0"/>
        <v>1.27</v>
      </c>
      <c r="G21" s="6">
        <f>ROUND(+'Dietary-Cafeteria'!H116,0)</f>
        <v>1483192</v>
      </c>
      <c r="H21" s="6">
        <f>ROUND(+'Dietary-Cafeteria'!F116,0)</f>
        <v>828789</v>
      </c>
      <c r="I21" s="7">
        <f t="shared" si="1"/>
        <v>1.79</v>
      </c>
      <c r="J21" s="7"/>
      <c r="K21" s="11">
        <f t="shared" si="2"/>
        <v>0.4094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ROUND(+'Dietary-Cafeteria'!H17,0)</f>
        <v>73608</v>
      </c>
      <c r="E22" s="6">
        <f>ROUND(+'Dietary-Cafeteria'!F17,0)</f>
        <v>15577</v>
      </c>
      <c r="F22" s="7">
        <f t="shared" si="0"/>
        <v>4.73</v>
      </c>
      <c r="G22" s="6">
        <f>ROUND(+'Dietary-Cafeteria'!H117,0)</f>
        <v>74895</v>
      </c>
      <c r="H22" s="6">
        <f>ROUND(+'Dietary-Cafeteria'!F117,0)</f>
        <v>18303</v>
      </c>
      <c r="I22" s="7">
        <f t="shared" si="1"/>
        <v>4.09</v>
      </c>
      <c r="J22" s="7"/>
      <c r="K22" s="11">
        <f t="shared" si="2"/>
        <v>-0.1353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ROUND(+'Dietary-Cafeteria'!H18,0)</f>
        <v>393369</v>
      </c>
      <c r="E23" s="6">
        <f>ROUND(+'Dietary-Cafeteria'!F18,0)</f>
        <v>108492</v>
      </c>
      <c r="F23" s="7">
        <f t="shared" si="0"/>
        <v>3.63</v>
      </c>
      <c r="G23" s="6">
        <f>ROUND(+'Dietary-Cafeteria'!H118,0)</f>
        <v>498386</v>
      </c>
      <c r="H23" s="6">
        <f>ROUND(+'Dietary-Cafeteria'!F118,0)</f>
        <v>133327</v>
      </c>
      <c r="I23" s="7">
        <f t="shared" si="1"/>
        <v>3.74</v>
      </c>
      <c r="J23" s="7"/>
      <c r="K23" s="11">
        <f t="shared" si="2"/>
        <v>0.0303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339282</v>
      </c>
      <c r="E24" s="6">
        <f>ROUND(+'Dietary-Cafeteria'!F19,0)</f>
        <v>48639</v>
      </c>
      <c r="F24" s="7">
        <f t="shared" si="0"/>
        <v>6.98</v>
      </c>
      <c r="G24" s="6">
        <f>ROUND(+'Dietary-Cafeteria'!H119,0)</f>
        <v>350400</v>
      </c>
      <c r="H24" s="6">
        <f>ROUND(+'Dietary-Cafeteria'!F119,0)</f>
        <v>45807</v>
      </c>
      <c r="I24" s="7">
        <f t="shared" si="1"/>
        <v>7.65</v>
      </c>
      <c r="J24" s="7"/>
      <c r="K24" s="11">
        <f t="shared" si="2"/>
        <v>0.096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ROUND(+'Dietary-Cafeteria'!H20,0)</f>
        <v>196811</v>
      </c>
      <c r="E25" s="6">
        <f>ROUND(+'Dietary-Cafeteria'!F20,0)</f>
        <v>339019</v>
      </c>
      <c r="F25" s="7">
        <f t="shared" si="0"/>
        <v>0.58</v>
      </c>
      <c r="G25" s="6">
        <f>ROUND(+'Dietary-Cafeteria'!H120,0)</f>
        <v>135536</v>
      </c>
      <c r="H25" s="6">
        <f>ROUND(+'Dietary-Cafeteria'!F120,0)</f>
        <v>341396</v>
      </c>
      <c r="I25" s="7">
        <f t="shared" si="1"/>
        <v>0.4</v>
      </c>
      <c r="J25" s="7"/>
      <c r="K25" s="11">
        <f t="shared" si="2"/>
        <v>-0.3103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ROUND(+'Dietary-Cafeteria'!H21,0)</f>
        <v>127501</v>
      </c>
      <c r="E26" s="6">
        <f>ROUND(+'Dietary-Cafeteria'!F21,0)</f>
        <v>80851</v>
      </c>
      <c r="F26" s="7">
        <f t="shared" si="0"/>
        <v>1.58</v>
      </c>
      <c r="G26" s="6">
        <f>ROUND(+'Dietary-Cafeteria'!H121,0)</f>
        <v>166551</v>
      </c>
      <c r="H26" s="6">
        <f>ROUND(+'Dietary-Cafeteria'!F121,0)</f>
        <v>79821</v>
      </c>
      <c r="I26" s="7">
        <f t="shared" si="1"/>
        <v>2.09</v>
      </c>
      <c r="J26" s="7"/>
      <c r="K26" s="11">
        <f t="shared" si="2"/>
        <v>0.3228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ROUND(+'Dietary-Cafeteria'!H22,0)</f>
        <v>100738</v>
      </c>
      <c r="E27" s="6">
        <f>ROUND(+'Dietary-Cafeteria'!F22,0)</f>
        <v>75962</v>
      </c>
      <c r="F27" s="7">
        <f t="shared" si="0"/>
        <v>1.33</v>
      </c>
      <c r="G27" s="6">
        <f>ROUND(+'Dietary-Cafeteria'!H122,0)</f>
        <v>106481</v>
      </c>
      <c r="H27" s="6">
        <f>ROUND(+'Dietary-Cafeteria'!F122,0)</f>
        <v>83196</v>
      </c>
      <c r="I27" s="7">
        <f t="shared" si="1"/>
        <v>1.28</v>
      </c>
      <c r="J27" s="7"/>
      <c r="K27" s="11">
        <f t="shared" si="2"/>
        <v>-0.0376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ROUND(+'Dietary-Cafeteria'!H23,0)</f>
        <v>49131</v>
      </c>
      <c r="E28" s="6">
        <f>ROUND(+'Dietary-Cafeteria'!F23,0)</f>
        <v>46771</v>
      </c>
      <c r="F28" s="7">
        <f t="shared" si="0"/>
        <v>1.05</v>
      </c>
      <c r="G28" s="6">
        <f>ROUND(+'Dietary-Cafeteria'!H123,0)</f>
        <v>51871</v>
      </c>
      <c r="H28" s="6">
        <f>ROUND(+'Dietary-Cafeteria'!F123,0)</f>
        <v>44295</v>
      </c>
      <c r="I28" s="7">
        <f t="shared" si="1"/>
        <v>1.17</v>
      </c>
      <c r="J28" s="7"/>
      <c r="K28" s="11">
        <f t="shared" si="2"/>
        <v>0.1143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ROUND(+'Dietary-Cafeteria'!H24,0)</f>
        <v>218182</v>
      </c>
      <c r="E29" s="6">
        <f>ROUND(+'Dietary-Cafeteria'!F24,0)</f>
        <v>63633</v>
      </c>
      <c r="F29" s="7">
        <f t="shared" si="0"/>
        <v>3.43</v>
      </c>
      <c r="G29" s="6">
        <f>ROUND(+'Dietary-Cafeteria'!H124,0)</f>
        <v>34454</v>
      </c>
      <c r="H29" s="6">
        <f>ROUND(+'Dietary-Cafeteria'!F124,0)</f>
        <v>51798</v>
      </c>
      <c r="I29" s="7">
        <f t="shared" si="1"/>
        <v>0.67</v>
      </c>
      <c r="J29" s="7"/>
      <c r="K29" s="11">
        <f t="shared" si="2"/>
        <v>-0.8047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ROUND(+'Dietary-Cafeteria'!H25,0)</f>
        <v>92171</v>
      </c>
      <c r="E30" s="6">
        <f>ROUND(+'Dietary-Cafeteria'!F25,0)</f>
        <v>29101</v>
      </c>
      <c r="F30" s="7">
        <f t="shared" si="0"/>
        <v>3.17</v>
      </c>
      <c r="G30" s="6">
        <f>ROUND(+'Dietary-Cafeteria'!H125,0)</f>
        <v>100092</v>
      </c>
      <c r="H30" s="6">
        <f>ROUND(+'Dietary-Cafeteria'!F125,0)</f>
        <v>26827</v>
      </c>
      <c r="I30" s="7">
        <f t="shared" si="1"/>
        <v>3.73</v>
      </c>
      <c r="J30" s="7"/>
      <c r="K30" s="11">
        <f t="shared" si="2"/>
        <v>0.1767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ROUND(+'Dietary-Cafeteria'!H26,0)</f>
        <v>64193</v>
      </c>
      <c r="E31" s="6">
        <f>ROUND(+'Dietary-Cafeteria'!F26,0)</f>
        <v>5301</v>
      </c>
      <c r="F31" s="7">
        <f t="shared" si="0"/>
        <v>12.11</v>
      </c>
      <c r="G31" s="6">
        <f>ROUND(+'Dietary-Cafeteria'!H126,0)</f>
        <v>69330</v>
      </c>
      <c r="H31" s="6">
        <f>ROUND(+'Dietary-Cafeteria'!F126,0)</f>
        <v>3732</v>
      </c>
      <c r="I31" s="7">
        <f t="shared" si="1"/>
        <v>18.58</v>
      </c>
      <c r="J31" s="7"/>
      <c r="K31" s="11">
        <f t="shared" si="2"/>
        <v>0.5343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ROUND(+'Dietary-Cafeteria'!H27,0)</f>
        <v>492259</v>
      </c>
      <c r="E32" s="6">
        <f>ROUND(+'Dietary-Cafeteria'!F27,0)</f>
        <v>518802</v>
      </c>
      <c r="F32" s="7">
        <f t="shared" si="0"/>
        <v>0.95</v>
      </c>
      <c r="G32" s="6">
        <f>ROUND(+'Dietary-Cafeteria'!H127,0)</f>
        <v>491117</v>
      </c>
      <c r="H32" s="6">
        <f>ROUND(+'Dietary-Cafeteria'!F127,0)</f>
        <v>501524</v>
      </c>
      <c r="I32" s="7">
        <f t="shared" si="1"/>
        <v>0.98</v>
      </c>
      <c r="J32" s="7"/>
      <c r="K32" s="11">
        <f t="shared" si="2"/>
        <v>0.0316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ROUND(+'Dietary-Cafeteria'!H28,0)</f>
        <v>344082</v>
      </c>
      <c r="E33" s="6">
        <f>ROUND(+'Dietary-Cafeteria'!F28,0)</f>
        <v>61190</v>
      </c>
      <c r="F33" s="7">
        <f t="shared" si="0"/>
        <v>5.62</v>
      </c>
      <c r="G33" s="6">
        <f>ROUND(+'Dietary-Cafeteria'!H128,0)</f>
        <v>337777</v>
      </c>
      <c r="H33" s="6">
        <f>ROUND(+'Dietary-Cafeteria'!F128,0)</f>
        <v>57249</v>
      </c>
      <c r="I33" s="7">
        <f t="shared" si="1"/>
        <v>5.9</v>
      </c>
      <c r="J33" s="7"/>
      <c r="K33" s="11">
        <f t="shared" si="2"/>
        <v>0.0498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ROUND(+'Dietary-Cafeteria'!H29,0)</f>
        <v>173645</v>
      </c>
      <c r="E34" s="6">
        <f>ROUND(+'Dietary-Cafeteria'!F29,0)</f>
        <v>236254</v>
      </c>
      <c r="F34" s="7">
        <f t="shared" si="0"/>
        <v>0.73</v>
      </c>
      <c r="G34" s="6">
        <f>ROUND(+'Dietary-Cafeteria'!H129,0)</f>
        <v>192825</v>
      </c>
      <c r="H34" s="6">
        <f>ROUND(+'Dietary-Cafeteria'!F129,0)</f>
        <v>160396</v>
      </c>
      <c r="I34" s="7">
        <f t="shared" si="1"/>
        <v>1.2</v>
      </c>
      <c r="J34" s="7"/>
      <c r="K34" s="11">
        <f t="shared" si="2"/>
        <v>0.6438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ROUND(+'Dietary-Cafeteria'!H30,0)</f>
        <v>115835</v>
      </c>
      <c r="E35" s="6">
        <f>ROUND(+'Dietary-Cafeteria'!F30,0)</f>
        <v>5868</v>
      </c>
      <c r="F35" s="7">
        <f t="shared" si="0"/>
        <v>19.74</v>
      </c>
      <c r="G35" s="6">
        <f>ROUND(+'Dietary-Cafeteria'!H130,0)</f>
        <v>130091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ROUND(+'Dietary-Cafeteria'!H31,0)</f>
        <v>39570</v>
      </c>
      <c r="E36" s="6">
        <f>ROUND(+'Dietary-Cafeteria'!F31,0)</f>
        <v>25898</v>
      </c>
      <c r="F36" s="7">
        <f t="shared" si="0"/>
        <v>1.53</v>
      </c>
      <c r="G36" s="6">
        <f>ROUND(+'Dietary-Cafeteria'!H131,0)</f>
        <v>46027</v>
      </c>
      <c r="H36" s="6">
        <f>ROUND(+'Dietary-Cafeteria'!F131,0)</f>
        <v>23445</v>
      </c>
      <c r="I36" s="7">
        <f t="shared" si="1"/>
        <v>1.96</v>
      </c>
      <c r="J36" s="7"/>
      <c r="K36" s="11">
        <f t="shared" si="2"/>
        <v>0.281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ROUND(+'Dietary-Cafeteria'!H32,0)</f>
        <v>538330</v>
      </c>
      <c r="E37" s="6">
        <f>ROUND(+'Dietary-Cafeteria'!F32,0)</f>
        <v>547656</v>
      </c>
      <c r="F37" s="7">
        <f t="shared" si="0"/>
        <v>0.98</v>
      </c>
      <c r="G37" s="6">
        <f>ROUND(+'Dietary-Cafeteria'!H132,0)</f>
        <v>702352</v>
      </c>
      <c r="H37" s="6">
        <f>ROUND(+'Dietary-Cafeteria'!F132,0)</f>
        <v>506856</v>
      </c>
      <c r="I37" s="7">
        <f t="shared" si="1"/>
        <v>1.39</v>
      </c>
      <c r="J37" s="7"/>
      <c r="K37" s="11">
        <f t="shared" si="2"/>
        <v>0.4184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ROUND(+'Dietary-Cafeteria'!H33,0)</f>
        <v>47990</v>
      </c>
      <c r="E38" s="6">
        <f>ROUND(+'Dietary-Cafeteria'!F33,0)</f>
        <v>47125</v>
      </c>
      <c r="F38" s="7">
        <f t="shared" si="0"/>
        <v>1.02</v>
      </c>
      <c r="G38" s="6">
        <f>ROUND(+'Dietary-Cafeteria'!H133,0)</f>
        <v>57536</v>
      </c>
      <c r="H38" s="6">
        <f>ROUND(+'Dietary-Cafeteria'!F133,0)</f>
        <v>46364</v>
      </c>
      <c r="I38" s="7">
        <f t="shared" si="1"/>
        <v>1.24</v>
      </c>
      <c r="J38" s="7"/>
      <c r="K38" s="11">
        <f t="shared" si="2"/>
        <v>0.2157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ROUND(+'Dietary-Cafeteria'!H34,0)</f>
        <v>1307358</v>
      </c>
      <c r="E39" s="6">
        <f>ROUND(+'Dietary-Cafeteria'!F34,0)</f>
        <v>1555827</v>
      </c>
      <c r="F39" s="7">
        <f t="shared" si="0"/>
        <v>0.84</v>
      </c>
      <c r="G39" s="6">
        <f>ROUND(+'Dietary-Cafeteria'!H134,0)</f>
        <v>1182761</v>
      </c>
      <c r="H39" s="6">
        <f>ROUND(+'Dietary-Cafeteria'!F134,0)</f>
        <v>1474479</v>
      </c>
      <c r="I39" s="7">
        <f t="shared" si="1"/>
        <v>0.8</v>
      </c>
      <c r="J39" s="7"/>
      <c r="K39" s="11">
        <f t="shared" si="2"/>
        <v>-0.0476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ROUND(+'Dietary-Cafeteria'!H35,0)</f>
        <v>76624</v>
      </c>
      <c r="E40" s="6">
        <f>ROUND(+'Dietary-Cafeteria'!F35,0)</f>
        <v>21780</v>
      </c>
      <c r="F40" s="7">
        <f t="shared" si="0"/>
        <v>3.52</v>
      </c>
      <c r="G40" s="6">
        <f>ROUND(+'Dietary-Cafeteria'!H135,0)</f>
        <v>92106</v>
      </c>
      <c r="H40" s="6">
        <f>ROUND(+'Dietary-Cafeteria'!F135,0)</f>
        <v>22017</v>
      </c>
      <c r="I40" s="7">
        <f t="shared" si="1"/>
        <v>4.18</v>
      </c>
      <c r="J40" s="7"/>
      <c r="K40" s="11">
        <f t="shared" si="2"/>
        <v>0.1875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ROUND(+'Dietary-Cafeteria'!H36,0)</f>
        <v>34408</v>
      </c>
      <c r="E41" s="6">
        <f>ROUND(+'Dietary-Cafeteria'!F36,0)</f>
        <v>6263</v>
      </c>
      <c r="F41" s="7">
        <f t="shared" si="0"/>
        <v>5.49</v>
      </c>
      <c r="G41" s="6">
        <f>ROUND(+'Dietary-Cafeteria'!H136,0)</f>
        <v>36143</v>
      </c>
      <c r="H41" s="6">
        <f>ROUND(+'Dietary-Cafeteria'!F136,0)</f>
        <v>8683</v>
      </c>
      <c r="I41" s="7">
        <f t="shared" si="1"/>
        <v>4.16</v>
      </c>
      <c r="J41" s="7"/>
      <c r="K41" s="11">
        <f t="shared" si="2"/>
        <v>-0.2423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ROUND(+'Dietary-Cafeteria'!H37,0)</f>
        <v>243177</v>
      </c>
      <c r="E42" s="6">
        <f>ROUND(+'Dietary-Cafeteria'!F37,0)</f>
        <v>79084</v>
      </c>
      <c r="F42" s="7">
        <f t="shared" si="0"/>
        <v>3.07</v>
      </c>
      <c r="G42" s="6">
        <f>ROUND(+'Dietary-Cafeteria'!H137,0)</f>
        <v>247893</v>
      </c>
      <c r="H42" s="6">
        <f>ROUND(+'Dietary-Cafeteria'!F137,0)</f>
        <v>70961</v>
      </c>
      <c r="I42" s="7">
        <f t="shared" si="1"/>
        <v>3.49</v>
      </c>
      <c r="J42" s="7"/>
      <c r="K42" s="11">
        <f t="shared" si="2"/>
        <v>0.1368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ROUND(+'Dietary-Cafeteria'!H38,0)</f>
        <v>213056</v>
      </c>
      <c r="E43" s="6">
        <f>ROUND(+'Dietary-Cafeteria'!F38,0)</f>
        <v>52001</v>
      </c>
      <c r="F43" s="7">
        <f t="shared" si="0"/>
        <v>4.1</v>
      </c>
      <c r="G43" s="6">
        <f>ROUND(+'Dietary-Cafeteria'!H138,0)</f>
        <v>227801</v>
      </c>
      <c r="H43" s="6">
        <f>ROUND(+'Dietary-Cafeteria'!F138,0)</f>
        <v>48791</v>
      </c>
      <c r="I43" s="7">
        <f t="shared" si="1"/>
        <v>4.67</v>
      </c>
      <c r="J43" s="7"/>
      <c r="K43" s="11">
        <f t="shared" si="2"/>
        <v>0.139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ROUND(+'Dietary-Cafeteria'!H39,0)</f>
        <v>83421</v>
      </c>
      <c r="E44" s="6">
        <f>ROUND(+'Dietary-Cafeteria'!F39,0)</f>
        <v>145004</v>
      </c>
      <c r="F44" s="7">
        <f t="shared" si="0"/>
        <v>0.58</v>
      </c>
      <c r="G44" s="6">
        <f>ROUND(+'Dietary-Cafeteria'!H139,0)</f>
        <v>80955</v>
      </c>
      <c r="H44" s="6">
        <f>ROUND(+'Dietary-Cafeteria'!F139,0)</f>
        <v>150753</v>
      </c>
      <c r="I44" s="7">
        <f t="shared" si="1"/>
        <v>0.54</v>
      </c>
      <c r="J44" s="7"/>
      <c r="K44" s="11">
        <f t="shared" si="2"/>
        <v>-0.069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ROUND(+'Dietary-Cafeteria'!H40,0)</f>
        <v>35438</v>
      </c>
      <c r="E45" s="6">
        <f>ROUND(+'Dietary-Cafeteria'!F40,0)</f>
        <v>93159</v>
      </c>
      <c r="F45" s="7">
        <f t="shared" si="0"/>
        <v>0.38</v>
      </c>
      <c r="G45" s="6">
        <f>ROUND(+'Dietary-Cafeteria'!H140,0)</f>
        <v>65544</v>
      </c>
      <c r="H45" s="6">
        <f>ROUND(+'Dietary-Cafeteria'!F140,0)</f>
        <v>99065</v>
      </c>
      <c r="I45" s="7">
        <f t="shared" si="1"/>
        <v>0.66</v>
      </c>
      <c r="J45" s="7"/>
      <c r="K45" s="11">
        <f t="shared" si="2"/>
        <v>0.7368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ROUND(+'Dietary-Cafeteria'!H41,0)</f>
        <v>0</v>
      </c>
      <c r="E46" s="6">
        <f>ROUND(+'Dietary-Cafeteria'!F41,0)</f>
        <v>27055</v>
      </c>
      <c r="F46" s="7">
        <f t="shared" si="0"/>
      </c>
      <c r="G46" s="6">
        <f>ROUND(+'Dietary-Cafeteria'!H141,0)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ROUND(+'Dietary-Cafeteria'!H42,0)</f>
        <v>2362</v>
      </c>
      <c r="E47" s="6">
        <f>ROUND(+'Dietary-Cafeteria'!F42,0)</f>
        <v>1364</v>
      </c>
      <c r="F47" s="7">
        <f t="shared" si="0"/>
        <v>1.73</v>
      </c>
      <c r="G47" s="6">
        <f>ROUND(+'Dietary-Cafeteria'!H142,0)</f>
        <v>924</v>
      </c>
      <c r="H47" s="6">
        <f>ROUND(+'Dietary-Cafeteria'!F142,0)</f>
        <v>1016</v>
      </c>
      <c r="I47" s="7">
        <f t="shared" si="1"/>
        <v>0.91</v>
      </c>
      <c r="J47" s="7"/>
      <c r="K47" s="11">
        <f t="shared" si="2"/>
        <v>-0.474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ROUND(+'Dietary-Cafeteria'!H43,0)</f>
        <v>44389</v>
      </c>
      <c r="E48" s="6">
        <f>ROUND(+'Dietary-Cafeteria'!F43,0)</f>
        <v>32305</v>
      </c>
      <c r="F48" s="7">
        <f t="shared" si="0"/>
        <v>1.37</v>
      </c>
      <c r="G48" s="6">
        <f>ROUND(+'Dietary-Cafeteria'!H143,0)</f>
        <v>50138</v>
      </c>
      <c r="H48" s="6">
        <f>ROUND(+'Dietary-Cafeteria'!F143,0)</f>
        <v>33820</v>
      </c>
      <c r="I48" s="7">
        <f t="shared" si="1"/>
        <v>1.48</v>
      </c>
      <c r="J48" s="7"/>
      <c r="K48" s="11">
        <f t="shared" si="2"/>
        <v>0.0803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ROUND(+'Dietary-Cafeteria'!H44,0)</f>
        <v>451578</v>
      </c>
      <c r="E49" s="6">
        <f>ROUND(+'Dietary-Cafeteria'!F44,0)</f>
        <v>227710</v>
      </c>
      <c r="F49" s="7">
        <f t="shared" si="0"/>
        <v>1.98</v>
      </c>
      <c r="G49" s="6">
        <f>ROUND(+'Dietary-Cafeteria'!H144,0)</f>
        <v>543437</v>
      </c>
      <c r="H49" s="6">
        <f>ROUND(+'Dietary-Cafeteria'!F144,0)</f>
        <v>449875</v>
      </c>
      <c r="I49" s="7">
        <f t="shared" si="1"/>
        <v>1.21</v>
      </c>
      <c r="J49" s="7"/>
      <c r="K49" s="11">
        <f t="shared" si="2"/>
        <v>-0.3889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ROUND(+'Dietary-Cafeteria'!H45,0)</f>
        <v>946761</v>
      </c>
      <c r="E50" s="6">
        <f>ROUND(+'Dietary-Cafeteria'!F45,0)</f>
        <v>1513622</v>
      </c>
      <c r="F50" s="7">
        <f t="shared" si="0"/>
        <v>0.63</v>
      </c>
      <c r="G50" s="6">
        <f>ROUND(+'Dietary-Cafeteria'!H145,0)</f>
        <v>945599</v>
      </c>
      <c r="H50" s="6">
        <f>ROUND(+'Dietary-Cafeteria'!F145,0)</f>
        <v>1456628</v>
      </c>
      <c r="I50" s="7">
        <f t="shared" si="1"/>
        <v>0.65</v>
      </c>
      <c r="J50" s="7"/>
      <c r="K50" s="11">
        <f t="shared" si="2"/>
        <v>0.0317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ROUND(+'Dietary-Cafeteria'!H46,0)</f>
        <v>34302</v>
      </c>
      <c r="E51" s="6">
        <f>ROUND(+'Dietary-Cafeteria'!F46,0)</f>
        <v>20125</v>
      </c>
      <c r="F51" s="7">
        <f t="shared" si="0"/>
        <v>1.7</v>
      </c>
      <c r="G51" s="6">
        <f>ROUND(+'Dietary-Cafeteria'!H146,0)</f>
        <v>37476</v>
      </c>
      <c r="H51" s="6">
        <f>ROUND(+'Dietary-Cafeteria'!F146,0)</f>
        <v>21569</v>
      </c>
      <c r="I51" s="7">
        <f t="shared" si="1"/>
        <v>1.74</v>
      </c>
      <c r="J51" s="7"/>
      <c r="K51" s="11">
        <f t="shared" si="2"/>
        <v>0.0235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ROUND(+'Dietary-Cafeteria'!H47,0)</f>
        <v>791351</v>
      </c>
      <c r="E52" s="6">
        <f>ROUND(+'Dietary-Cafeteria'!F47,0)</f>
        <v>632579</v>
      </c>
      <c r="F52" s="7">
        <f t="shared" si="0"/>
        <v>1.25</v>
      </c>
      <c r="G52" s="6">
        <f>ROUND(+'Dietary-Cafeteria'!H147,0)</f>
        <v>692681</v>
      </c>
      <c r="H52" s="6">
        <f>ROUND(+'Dietary-Cafeteria'!F147,0)</f>
        <v>589449</v>
      </c>
      <c r="I52" s="7">
        <f t="shared" si="1"/>
        <v>1.18</v>
      </c>
      <c r="J52" s="7"/>
      <c r="K52" s="11">
        <f t="shared" si="2"/>
        <v>-0.056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ROUND(+'Dietary-Cafeteria'!H48,0)</f>
        <v>777156</v>
      </c>
      <c r="E53" s="6">
        <f>ROUND(+'Dietary-Cafeteria'!F48,0)</f>
        <v>1305157</v>
      </c>
      <c r="F53" s="7">
        <f t="shared" si="0"/>
        <v>0.6</v>
      </c>
      <c r="G53" s="6">
        <f>ROUND(+'Dietary-Cafeteria'!H148,0)</f>
        <v>976855</v>
      </c>
      <c r="H53" s="6">
        <f>ROUND(+'Dietary-Cafeteria'!F148,0)</f>
        <v>1738110</v>
      </c>
      <c r="I53" s="7">
        <f t="shared" si="1"/>
        <v>0.56</v>
      </c>
      <c r="J53" s="7"/>
      <c r="K53" s="11">
        <f t="shared" si="2"/>
        <v>-0.0667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ROUND(+'Dietary-Cafeteria'!H49,0)</f>
        <v>463053</v>
      </c>
      <c r="E54" s="6">
        <f>ROUND(+'Dietary-Cafeteria'!F49,0)</f>
        <v>153106</v>
      </c>
      <c r="F54" s="7">
        <f t="shared" si="0"/>
        <v>3.02</v>
      </c>
      <c r="G54" s="6">
        <f>ROUND(+'Dietary-Cafeteria'!H149,0)</f>
        <v>466304</v>
      </c>
      <c r="H54" s="6">
        <f>ROUND(+'Dietary-Cafeteria'!F149,0)</f>
        <v>257543</v>
      </c>
      <c r="I54" s="7">
        <f t="shared" si="1"/>
        <v>1.81</v>
      </c>
      <c r="J54" s="7"/>
      <c r="K54" s="11">
        <f t="shared" si="2"/>
        <v>-0.4007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ROUND(+'Dietary-Cafeteria'!H50,0)</f>
        <v>136694</v>
      </c>
      <c r="E55" s="6">
        <f>ROUND(+'Dietary-Cafeteria'!F50,0)</f>
        <v>133961</v>
      </c>
      <c r="F55" s="7">
        <f t="shared" si="0"/>
        <v>1.02</v>
      </c>
      <c r="G55" s="6">
        <f>ROUND(+'Dietary-Cafeteria'!H150,0)</f>
        <v>159800</v>
      </c>
      <c r="H55" s="6">
        <f>ROUND(+'Dietary-Cafeteria'!F150,0)</f>
        <v>152351</v>
      </c>
      <c r="I55" s="7">
        <f t="shared" si="1"/>
        <v>1.05</v>
      </c>
      <c r="J55" s="7"/>
      <c r="K55" s="11">
        <f t="shared" si="2"/>
        <v>0.0294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ROUND(+'Dietary-Cafeteria'!H51,0)</f>
        <v>134793</v>
      </c>
      <c r="E56" s="6">
        <f>ROUND(+'Dietary-Cafeteria'!F51,0)</f>
        <v>61983</v>
      </c>
      <c r="F56" s="7">
        <f t="shared" si="0"/>
        <v>2.17</v>
      </c>
      <c r="G56" s="6">
        <f>ROUND(+'Dietary-Cafeteria'!H151,0)</f>
        <v>140002</v>
      </c>
      <c r="H56" s="6">
        <f>ROUND(+'Dietary-Cafeteria'!F151,0)</f>
        <v>58080</v>
      </c>
      <c r="I56" s="7">
        <f t="shared" si="1"/>
        <v>2.41</v>
      </c>
      <c r="J56" s="7"/>
      <c r="K56" s="11">
        <f t="shared" si="2"/>
        <v>0.1106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ROUND(+'Dietary-Cafeteria'!H52,0)</f>
        <v>222563</v>
      </c>
      <c r="E57" s="6">
        <f>ROUND(+'Dietary-Cafeteria'!F52,0)</f>
        <v>259622</v>
      </c>
      <c r="F57" s="7">
        <f t="shared" si="0"/>
        <v>0.86</v>
      </c>
      <c r="G57" s="6">
        <f>ROUND(+'Dietary-Cafeteria'!H152,0)</f>
        <v>247893</v>
      </c>
      <c r="H57" s="6">
        <f>ROUND(+'Dietary-Cafeteria'!F152,0)</f>
        <v>249278</v>
      </c>
      <c r="I57" s="7">
        <f t="shared" si="1"/>
        <v>0.99</v>
      </c>
      <c r="J57" s="7"/>
      <c r="K57" s="11">
        <f t="shared" si="2"/>
        <v>0.1512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ROUND(+'Dietary-Cafeteria'!H53,0)</f>
        <v>389299</v>
      </c>
      <c r="E58" s="6">
        <f>ROUND(+'Dietary-Cafeteria'!F53,0)</f>
        <v>628298</v>
      </c>
      <c r="F58" s="7">
        <f t="shared" si="0"/>
        <v>0.62</v>
      </c>
      <c r="G58" s="6">
        <f>ROUND(+'Dietary-Cafeteria'!H153,0)</f>
        <v>385490</v>
      </c>
      <c r="H58" s="6">
        <f>ROUND(+'Dietary-Cafeteria'!F153,0)</f>
        <v>618636</v>
      </c>
      <c r="I58" s="7">
        <f t="shared" si="1"/>
        <v>0.62</v>
      </c>
      <c r="J58" s="7"/>
      <c r="K58" s="11">
        <f t="shared" si="2"/>
        <v>0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ROUND(+'Dietary-Cafeteria'!H54,0)</f>
        <v>96077</v>
      </c>
      <c r="E59" s="6">
        <f>ROUND(+'Dietary-Cafeteria'!F54,0)</f>
        <v>12675</v>
      </c>
      <c r="F59" s="7">
        <f t="shared" si="0"/>
        <v>7.58</v>
      </c>
      <c r="G59" s="6">
        <f>ROUND(+'Dietary-Cafeteria'!H154,0)</f>
        <v>104021</v>
      </c>
      <c r="H59" s="6">
        <f>ROUND(+'Dietary-Cafeteria'!F154,0)</f>
        <v>13348</v>
      </c>
      <c r="I59" s="7">
        <f t="shared" si="1"/>
        <v>7.79</v>
      </c>
      <c r="J59" s="7"/>
      <c r="K59" s="11">
        <f t="shared" si="2"/>
        <v>0.0277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ROUND(+'Dietary-Cafeteria'!H55,0)</f>
        <v>46770</v>
      </c>
      <c r="E60" s="6">
        <f>ROUND(+'Dietary-Cafeteria'!F55,0)</f>
        <v>61678</v>
      </c>
      <c r="F60" s="7">
        <f t="shared" si="0"/>
        <v>0.76</v>
      </c>
      <c r="G60" s="6">
        <f>ROUND(+'Dietary-Cafeteria'!H155,0)</f>
        <v>49516</v>
      </c>
      <c r="H60" s="6">
        <f>ROUND(+'Dietary-Cafeteria'!F155,0)</f>
        <v>72115</v>
      </c>
      <c r="I60" s="7">
        <f t="shared" si="1"/>
        <v>0.69</v>
      </c>
      <c r="J60" s="7"/>
      <c r="K60" s="11">
        <f t="shared" si="2"/>
        <v>-0.0921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ROUND(+'Dietary-Cafeteria'!H56,0)</f>
        <v>879871</v>
      </c>
      <c r="E61" s="6">
        <f>ROUND(+'Dietary-Cafeteria'!F56,0)</f>
        <v>651909</v>
      </c>
      <c r="F61" s="7">
        <f t="shared" si="0"/>
        <v>1.35</v>
      </c>
      <c r="G61" s="6">
        <f>ROUND(+'Dietary-Cafeteria'!H156,0)</f>
        <v>1083588</v>
      </c>
      <c r="H61" s="6">
        <f>ROUND(+'Dietary-Cafeteria'!F156,0)</f>
        <v>671864</v>
      </c>
      <c r="I61" s="7">
        <f t="shared" si="1"/>
        <v>1.61</v>
      </c>
      <c r="J61" s="7"/>
      <c r="K61" s="11">
        <f t="shared" si="2"/>
        <v>0.1926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ROUND(+'Dietary-Cafeteria'!H57,0)</f>
        <v>674918</v>
      </c>
      <c r="E62" s="6">
        <f>ROUND(+'Dietary-Cafeteria'!F57,0)</f>
        <v>844712</v>
      </c>
      <c r="F62" s="7">
        <f t="shared" si="0"/>
        <v>0.8</v>
      </c>
      <c r="G62" s="6">
        <f>ROUND(+'Dietary-Cafeteria'!H157,0)</f>
        <v>766079</v>
      </c>
      <c r="H62" s="6">
        <f>ROUND(+'Dietary-Cafeteria'!F157,0)</f>
        <v>986446</v>
      </c>
      <c r="I62" s="7">
        <f t="shared" si="1"/>
        <v>0.78</v>
      </c>
      <c r="J62" s="7"/>
      <c r="K62" s="11">
        <f t="shared" si="2"/>
        <v>-0.025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ROUND(+'Dietary-Cafeteria'!H58,0)</f>
        <v>69333</v>
      </c>
      <c r="E63" s="6">
        <f>ROUND(+'Dietary-Cafeteria'!F58,0)</f>
        <v>14743</v>
      </c>
      <c r="F63" s="7">
        <f t="shared" si="0"/>
        <v>4.7</v>
      </c>
      <c r="G63" s="6">
        <f>ROUND(+'Dietary-Cafeteria'!H158,0)</f>
        <v>82689</v>
      </c>
      <c r="H63" s="6">
        <f>ROUND(+'Dietary-Cafeteria'!F158,0)</f>
        <v>13168</v>
      </c>
      <c r="I63" s="7">
        <f t="shared" si="1"/>
        <v>6.28</v>
      </c>
      <c r="J63" s="7"/>
      <c r="K63" s="11">
        <f t="shared" si="2"/>
        <v>0.3362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ROUND(+'Dietary-Cafeteria'!H59,0)</f>
        <v>36995</v>
      </c>
      <c r="E64" s="6">
        <f>ROUND(+'Dietary-Cafeteria'!F59,0)</f>
        <v>18123</v>
      </c>
      <c r="F64" s="7">
        <f t="shared" si="0"/>
        <v>2.04</v>
      </c>
      <c r="G64" s="6">
        <f>ROUND(+'Dietary-Cafeteria'!H159,0)</f>
        <v>32745</v>
      </c>
      <c r="H64" s="6">
        <f>ROUND(+'Dietary-Cafeteria'!F159,0)</f>
        <v>18625</v>
      </c>
      <c r="I64" s="7">
        <f t="shared" si="1"/>
        <v>1.76</v>
      </c>
      <c r="J64" s="7"/>
      <c r="K64" s="11">
        <f t="shared" si="2"/>
        <v>-0.1373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ROUND(+'Dietary-Cafeteria'!H60,0)</f>
        <v>60611</v>
      </c>
      <c r="E65" s="6">
        <f>ROUND(+'Dietary-Cafeteria'!F60,0)</f>
        <v>32330</v>
      </c>
      <c r="F65" s="7">
        <f t="shared" si="0"/>
        <v>1.87</v>
      </c>
      <c r="G65" s="6">
        <f>ROUND(+'Dietary-Cafeteria'!H160,0)</f>
        <v>64551</v>
      </c>
      <c r="H65" s="6">
        <f>ROUND(+'Dietary-Cafeteria'!F160,0)</f>
        <v>69336</v>
      </c>
      <c r="I65" s="7">
        <f t="shared" si="1"/>
        <v>0.93</v>
      </c>
      <c r="J65" s="7"/>
      <c r="K65" s="11">
        <f t="shared" si="2"/>
        <v>-0.5027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ROUND(+'Dietary-Cafeteria'!H61,0)</f>
        <v>311748</v>
      </c>
      <c r="E66" s="6">
        <f>ROUND(+'Dietary-Cafeteria'!F61,0)</f>
        <v>31575</v>
      </c>
      <c r="F66" s="7">
        <f t="shared" si="0"/>
        <v>9.87</v>
      </c>
      <c r="G66" s="6">
        <f>ROUND(+'Dietary-Cafeteria'!H161,0)</f>
        <v>313963</v>
      </c>
      <c r="H66" s="6">
        <f>ROUND(+'Dietary-Cafeteria'!F161,0)</f>
        <v>30533</v>
      </c>
      <c r="I66" s="7">
        <f t="shared" si="1"/>
        <v>10.28</v>
      </c>
      <c r="J66" s="7"/>
      <c r="K66" s="11">
        <f t="shared" si="2"/>
        <v>0.0415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ROUND(+'Dietary-Cafeteria'!H62,0)</f>
        <v>56965</v>
      </c>
      <c r="E67" s="6">
        <f>ROUND(+'Dietary-Cafeteria'!F62,0)</f>
        <v>20219</v>
      </c>
      <c r="F67" s="7">
        <f t="shared" si="0"/>
        <v>2.82</v>
      </c>
      <c r="G67" s="6">
        <f>ROUND(+'Dietary-Cafeteria'!H162,0)</f>
        <v>76698</v>
      </c>
      <c r="H67" s="6">
        <f>ROUND(+'Dietary-Cafeteria'!F162,0)</f>
        <v>11392</v>
      </c>
      <c r="I67" s="7">
        <f t="shared" si="1"/>
        <v>6.73</v>
      </c>
      <c r="J67" s="7"/>
      <c r="K67" s="11">
        <f t="shared" si="2"/>
        <v>1.3865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ROUND(+'Dietary-Cafeteria'!H63,0)</f>
        <v>1046394</v>
      </c>
      <c r="E68" s="6">
        <f>ROUND(+'Dietary-Cafeteria'!F63,0)</f>
        <v>826511</v>
      </c>
      <c r="F68" s="7">
        <f t="shared" si="0"/>
        <v>1.27</v>
      </c>
      <c r="G68" s="6">
        <f>ROUND(+'Dietary-Cafeteria'!H163,0)</f>
        <v>1104152</v>
      </c>
      <c r="H68" s="6">
        <f>ROUND(+'Dietary-Cafeteria'!F163,0)</f>
        <v>838389</v>
      </c>
      <c r="I68" s="7">
        <f t="shared" si="1"/>
        <v>1.32</v>
      </c>
      <c r="J68" s="7"/>
      <c r="K68" s="11">
        <f t="shared" si="2"/>
        <v>0.0394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ROUND(+'Dietary-Cafeteria'!H64,0)</f>
        <v>96130</v>
      </c>
      <c r="E69" s="6">
        <f>ROUND(+'Dietary-Cafeteria'!F64,0)</f>
        <v>24218</v>
      </c>
      <c r="F69" s="7">
        <f t="shared" si="0"/>
        <v>3.97</v>
      </c>
      <c r="G69" s="6">
        <f>ROUND(+'Dietary-Cafeteria'!H164,0)</f>
        <v>99979</v>
      </c>
      <c r="H69" s="6">
        <f>ROUND(+'Dietary-Cafeteria'!F164,0)</f>
        <v>22028</v>
      </c>
      <c r="I69" s="7">
        <f t="shared" si="1"/>
        <v>4.54</v>
      </c>
      <c r="J69" s="7"/>
      <c r="K69" s="11">
        <f t="shared" si="2"/>
        <v>0.1436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ROUND(+'Dietary-Cafeteria'!H65,0)</f>
        <v>158330</v>
      </c>
      <c r="E70" s="6">
        <f>ROUND(+'Dietary-Cafeteria'!F65,0)</f>
        <v>67959</v>
      </c>
      <c r="F70" s="7">
        <f t="shared" si="0"/>
        <v>2.33</v>
      </c>
      <c r="G70" s="6">
        <f>ROUND(+'Dietary-Cafeteria'!H165,0)</f>
        <v>130789</v>
      </c>
      <c r="H70" s="6">
        <f>ROUND(+'Dietary-Cafeteria'!F165,0)</f>
        <v>68181</v>
      </c>
      <c r="I70" s="7">
        <f t="shared" si="1"/>
        <v>1.92</v>
      </c>
      <c r="J70" s="7"/>
      <c r="K70" s="11">
        <f t="shared" si="2"/>
        <v>-0.176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ROUND(+'Dietary-Cafeteria'!H66,0)</f>
        <v>8656</v>
      </c>
      <c r="E71" s="6">
        <f>ROUND(+'Dietary-Cafeteria'!F66,0)</f>
        <v>2039</v>
      </c>
      <c r="F71" s="7">
        <f t="shared" si="0"/>
        <v>4.25</v>
      </c>
      <c r="G71" s="6">
        <f>ROUND(+'Dietary-Cafeteria'!H166,0)</f>
        <v>11575</v>
      </c>
      <c r="H71" s="6">
        <f>ROUND(+'Dietary-Cafeteria'!F166,0)</f>
        <v>4100</v>
      </c>
      <c r="I71" s="7">
        <f t="shared" si="1"/>
        <v>2.82</v>
      </c>
      <c r="J71" s="7"/>
      <c r="K71" s="11">
        <f t="shared" si="2"/>
        <v>-0.3365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ROUND(+'Dietary-Cafeteria'!H67,0)</f>
        <v>767597</v>
      </c>
      <c r="E72" s="6">
        <f>ROUND(+'Dietary-Cafeteria'!F67,0)</f>
        <v>790715</v>
      </c>
      <c r="F72" s="7">
        <f t="shared" si="0"/>
        <v>0.97</v>
      </c>
      <c r="G72" s="6">
        <f>ROUND(+'Dietary-Cafeteria'!H167,0)</f>
        <v>692900</v>
      </c>
      <c r="H72" s="6">
        <f>ROUND(+'Dietary-Cafeteria'!F167,0)</f>
        <v>762807</v>
      </c>
      <c r="I72" s="7">
        <f t="shared" si="1"/>
        <v>0.91</v>
      </c>
      <c r="J72" s="7"/>
      <c r="K72" s="11">
        <f t="shared" si="2"/>
        <v>-0.0619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ROUND(+'Dietary-Cafeteria'!H68,0)</f>
        <v>503648</v>
      </c>
      <c r="E73" s="6">
        <f>ROUND(+'Dietary-Cafeteria'!F68,0)</f>
        <v>618803</v>
      </c>
      <c r="F73" s="7">
        <f t="shared" si="0"/>
        <v>0.81</v>
      </c>
      <c r="G73" s="6">
        <f>ROUND(+'Dietary-Cafeteria'!H168,0)</f>
        <v>618571</v>
      </c>
      <c r="H73" s="6">
        <f>ROUND(+'Dietary-Cafeteria'!F168,0)</f>
        <v>719011</v>
      </c>
      <c r="I73" s="7">
        <f t="shared" si="1"/>
        <v>0.86</v>
      </c>
      <c r="J73" s="7"/>
      <c r="K73" s="11">
        <f t="shared" si="2"/>
        <v>0.0617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ROUND(+'Dietary-Cafeteria'!H69,0)</f>
        <v>1094901</v>
      </c>
      <c r="E74" s="6">
        <f>ROUND(+'Dietary-Cafeteria'!F69,0)</f>
        <v>617152</v>
      </c>
      <c r="F74" s="7">
        <f t="shared" si="0"/>
        <v>1.77</v>
      </c>
      <c r="G74" s="6">
        <f>ROUND(+'Dietary-Cafeteria'!H169,0)</f>
        <v>1290561</v>
      </c>
      <c r="H74" s="6">
        <f>ROUND(+'Dietary-Cafeteria'!F169,0)</f>
        <v>639650</v>
      </c>
      <c r="I74" s="7">
        <f t="shared" si="1"/>
        <v>2.02</v>
      </c>
      <c r="J74" s="7"/>
      <c r="K74" s="11">
        <f t="shared" si="2"/>
        <v>0.1412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ROUND(+'Dietary-Cafeteria'!H70,0)</f>
        <v>539351</v>
      </c>
      <c r="E75" s="6">
        <f>ROUND(+'Dietary-Cafeteria'!F70,0)</f>
        <v>688831</v>
      </c>
      <c r="F75" s="7">
        <f aca="true" t="shared" si="3" ref="F75:F106">IF(D75=0,"",IF(E75=0,"",ROUND(D75/E75,2)))</f>
        <v>0.78</v>
      </c>
      <c r="G75" s="6">
        <f>ROUND(+'Dietary-Cafeteria'!H170,0)</f>
        <v>623918</v>
      </c>
      <c r="H75" s="6">
        <f>ROUND(+'Dietary-Cafeteria'!F170,0)</f>
        <v>835411</v>
      </c>
      <c r="I75" s="7">
        <f aca="true" t="shared" si="4" ref="I75:I106">IF(G75=0,"",IF(H75=0,"",ROUND(G75/H75,2)))</f>
        <v>0.75</v>
      </c>
      <c r="J75" s="7"/>
      <c r="K75" s="11">
        <f aca="true" t="shared" si="5" ref="K75:K106">IF(D75=0,"",IF(E75=0,"",IF(G75=0,"",IF(H75=0,"",ROUND(I75/F75-1,4)))))</f>
        <v>-0.0385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ROUND(+'Dietary-Cafeteria'!H71,0)</f>
        <v>57701</v>
      </c>
      <c r="E76" s="6">
        <f>ROUND(+'Dietary-Cafeteria'!F71,0)</f>
        <v>40185</v>
      </c>
      <c r="F76" s="7">
        <f t="shared" si="3"/>
        <v>1.44</v>
      </c>
      <c r="G76" s="6">
        <f>ROUND(+'Dietary-Cafeteria'!H171,0)</f>
        <v>58845</v>
      </c>
      <c r="H76" s="6">
        <f>ROUND(+'Dietary-Cafeteria'!F171,0)</f>
        <v>43355</v>
      </c>
      <c r="I76" s="7">
        <f t="shared" si="4"/>
        <v>1.36</v>
      </c>
      <c r="J76" s="7"/>
      <c r="K76" s="11">
        <f t="shared" si="5"/>
        <v>-0.0556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ROUND(+'Dietary-Cafeteria'!H72,0)</f>
        <v>34300</v>
      </c>
      <c r="E77" s="6">
        <f>ROUND(+'Dietary-Cafeteria'!F72,0)</f>
        <v>13277</v>
      </c>
      <c r="F77" s="7">
        <f t="shared" si="3"/>
        <v>2.58</v>
      </c>
      <c r="G77" s="6">
        <f>ROUND(+'Dietary-Cafeteria'!H172,0)</f>
        <v>32984</v>
      </c>
      <c r="H77" s="6">
        <f>ROUND(+'Dietary-Cafeteria'!F172,0)</f>
        <v>12207</v>
      </c>
      <c r="I77" s="7">
        <f t="shared" si="4"/>
        <v>2.7</v>
      </c>
      <c r="J77" s="7"/>
      <c r="K77" s="11">
        <f t="shared" si="5"/>
        <v>0.0465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ROUND(+'Dietary-Cafeteria'!H73,0)</f>
        <v>461996</v>
      </c>
      <c r="E78" s="6">
        <f>ROUND(+'Dietary-Cafeteria'!F73,0)</f>
        <v>408610</v>
      </c>
      <c r="F78" s="7">
        <f t="shared" si="3"/>
        <v>1.13</v>
      </c>
      <c r="G78" s="6">
        <f>ROUND(+'Dietary-Cafeteria'!H173,0)</f>
        <v>492114</v>
      </c>
      <c r="H78" s="6">
        <f>ROUND(+'Dietary-Cafeteria'!F173,0)</f>
        <v>389970</v>
      </c>
      <c r="I78" s="7">
        <f t="shared" si="4"/>
        <v>1.26</v>
      </c>
      <c r="J78" s="7"/>
      <c r="K78" s="11">
        <f t="shared" si="5"/>
        <v>0.115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ROUND(+'Dietary-Cafeteria'!H74,0)</f>
        <v>103820</v>
      </c>
      <c r="E79" s="6">
        <f>ROUND(+'Dietary-Cafeteria'!F74,0)</f>
        <v>45881</v>
      </c>
      <c r="F79" s="7">
        <f t="shared" si="3"/>
        <v>2.26</v>
      </c>
      <c r="G79" s="6">
        <f>ROUND(+'Dietary-Cafeteria'!H174,0)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ROUND(+'Dietary-Cafeteria'!H75,0)</f>
        <v>1250461</v>
      </c>
      <c r="E80" s="6">
        <f>ROUND(+'Dietary-Cafeteria'!F75,0)</f>
        <v>1155050</v>
      </c>
      <c r="F80" s="7">
        <f t="shared" si="3"/>
        <v>1.08</v>
      </c>
      <c r="G80" s="6">
        <f>ROUND(+'Dietary-Cafeteria'!H175,0)</f>
        <v>1374160</v>
      </c>
      <c r="H80" s="6">
        <f>ROUND(+'Dietary-Cafeteria'!F175,0)</f>
        <v>1177039</v>
      </c>
      <c r="I80" s="7">
        <f t="shared" si="4"/>
        <v>1.17</v>
      </c>
      <c r="J80" s="7"/>
      <c r="K80" s="11">
        <f t="shared" si="5"/>
        <v>0.0833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ROUND(+'Dietary-Cafeteria'!H76,0)</f>
        <v>121956</v>
      </c>
      <c r="E81" s="6">
        <f>ROUND(+'Dietary-Cafeteria'!F76,0)</f>
        <v>396291</v>
      </c>
      <c r="F81" s="7">
        <f t="shared" si="3"/>
        <v>0.31</v>
      </c>
      <c r="G81" s="6">
        <f>ROUND(+'Dietary-Cafeteria'!H176,0)</f>
        <v>130525</v>
      </c>
      <c r="H81" s="6">
        <f>ROUND(+'Dietary-Cafeteria'!F176,0)</f>
        <v>123912</v>
      </c>
      <c r="I81" s="7">
        <f t="shared" si="4"/>
        <v>1.05</v>
      </c>
      <c r="J81" s="7"/>
      <c r="K81" s="11">
        <f t="shared" si="5"/>
        <v>2.3871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ROUND(+'Dietary-Cafeteria'!H77,0)</f>
        <v>56649</v>
      </c>
      <c r="E82" s="6">
        <f>ROUND(+'Dietary-Cafeteria'!F77,0)</f>
        <v>50480</v>
      </c>
      <c r="F82" s="7">
        <f t="shared" si="3"/>
        <v>1.12</v>
      </c>
      <c r="G82" s="6">
        <f>ROUND(+'Dietary-Cafeteria'!H177,0)</f>
        <v>66056</v>
      </c>
      <c r="H82" s="6">
        <f>ROUND(+'Dietary-Cafeteria'!F177,0)</f>
        <v>53347</v>
      </c>
      <c r="I82" s="7">
        <f t="shared" si="4"/>
        <v>1.24</v>
      </c>
      <c r="J82" s="7"/>
      <c r="K82" s="11">
        <f t="shared" si="5"/>
        <v>0.1071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ROUND(+'Dietary-Cafeteria'!H78,0)</f>
        <v>260382</v>
      </c>
      <c r="E83" s="6">
        <f>ROUND(+'Dietary-Cafeteria'!F78,0)</f>
        <v>214479</v>
      </c>
      <c r="F83" s="7">
        <f t="shared" si="3"/>
        <v>1.21</v>
      </c>
      <c r="G83" s="6">
        <f>ROUND(+'Dietary-Cafeteria'!H178,0)</f>
        <v>348997</v>
      </c>
      <c r="H83" s="6">
        <f>ROUND(+'Dietary-Cafeteria'!F178,0)</f>
        <v>211861</v>
      </c>
      <c r="I83" s="7">
        <f t="shared" si="4"/>
        <v>1.65</v>
      </c>
      <c r="J83" s="7"/>
      <c r="K83" s="11">
        <f t="shared" si="5"/>
        <v>0.3636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ROUND(+'Dietary-Cafeteria'!H79,0)</f>
        <v>1090394</v>
      </c>
      <c r="E84" s="6">
        <f>ROUND(+'Dietary-Cafeteria'!F79,0)</f>
        <v>949140</v>
      </c>
      <c r="F84" s="7">
        <f t="shared" si="3"/>
        <v>1.15</v>
      </c>
      <c r="G84" s="6">
        <f>ROUND(+'Dietary-Cafeteria'!H179,0)</f>
        <v>1493727</v>
      </c>
      <c r="H84" s="6">
        <f>ROUND(+'Dietary-Cafeteria'!F179,0)</f>
        <v>1064440</v>
      </c>
      <c r="I84" s="7">
        <f t="shared" si="4"/>
        <v>1.4</v>
      </c>
      <c r="J84" s="7"/>
      <c r="K84" s="11">
        <f t="shared" si="5"/>
        <v>0.2174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ROUND(+'Dietary-Cafeteria'!H80,0)</f>
        <v>3162</v>
      </c>
      <c r="E85" s="6">
        <f>ROUND(+'Dietary-Cafeteria'!F80,0)</f>
        <v>809</v>
      </c>
      <c r="F85" s="7">
        <f t="shared" si="3"/>
        <v>3.91</v>
      </c>
      <c r="G85" s="6">
        <f>ROUND(+'Dietary-Cafeteria'!H180,0)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ROUND(+'Dietary-Cafeteria'!H81,0)</f>
        <v>143614</v>
      </c>
      <c r="E86" s="6">
        <f>ROUND(+'Dietary-Cafeteria'!F81,0)</f>
        <v>34890</v>
      </c>
      <c r="F86" s="7">
        <f t="shared" si="3"/>
        <v>4.12</v>
      </c>
      <c r="G86" s="6">
        <f>ROUND(+'Dietary-Cafeteria'!H181,0)</f>
        <v>177763</v>
      </c>
      <c r="H86" s="6">
        <f>ROUND(+'Dietary-Cafeteria'!F181,0)</f>
        <v>48611</v>
      </c>
      <c r="I86" s="7">
        <f t="shared" si="4"/>
        <v>3.66</v>
      </c>
      <c r="J86" s="7"/>
      <c r="K86" s="11">
        <f t="shared" si="5"/>
        <v>-0.1117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ROUND(+'Dietary-Cafeteria'!H82,0)</f>
        <v>199798</v>
      </c>
      <c r="E87" s="6">
        <f>ROUND(+'Dietary-Cafeteria'!F82,0)</f>
        <v>126267</v>
      </c>
      <c r="F87" s="7">
        <f t="shared" si="3"/>
        <v>1.58</v>
      </c>
      <c r="G87" s="6">
        <f>ROUND(+'Dietary-Cafeteria'!H182,0)</f>
        <v>203162</v>
      </c>
      <c r="H87" s="6">
        <f>ROUND(+'Dietary-Cafeteria'!F182,0)</f>
        <v>128709</v>
      </c>
      <c r="I87" s="7">
        <f t="shared" si="4"/>
        <v>1.58</v>
      </c>
      <c r="J87" s="7"/>
      <c r="K87" s="11">
        <f t="shared" si="5"/>
        <v>0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ROUND(+'Dietary-Cafeteria'!H83,0)</f>
        <v>3187</v>
      </c>
      <c r="E88" s="6">
        <f>ROUND(+'Dietary-Cafeteria'!F83,0)</f>
        <v>369</v>
      </c>
      <c r="F88" s="7">
        <f t="shared" si="3"/>
        <v>8.64</v>
      </c>
      <c r="G88" s="6">
        <f>ROUND(+'Dietary-Cafeteria'!H183,0)</f>
        <v>4716</v>
      </c>
      <c r="H88" s="6">
        <f>ROUND(+'Dietary-Cafeteria'!F183,0)</f>
        <v>931</v>
      </c>
      <c r="I88" s="7">
        <f t="shared" si="4"/>
        <v>5.07</v>
      </c>
      <c r="J88" s="7"/>
      <c r="K88" s="11">
        <f t="shared" si="5"/>
        <v>-0.4132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ROUND(+'Dietary-Cafeteria'!H84,0)</f>
        <v>313155</v>
      </c>
      <c r="E89" s="6">
        <f>ROUND(+'Dietary-Cafeteria'!F84,0)</f>
        <v>77312</v>
      </c>
      <c r="F89" s="7">
        <f t="shared" si="3"/>
        <v>4.05</v>
      </c>
      <c r="G89" s="6">
        <f>ROUND(+'Dietary-Cafeteria'!H184,0)</f>
        <v>272454</v>
      </c>
      <c r="H89" s="6">
        <f>ROUND(+'Dietary-Cafeteria'!F184,0)</f>
        <v>87037</v>
      </c>
      <c r="I89" s="7">
        <f t="shared" si="4"/>
        <v>3.13</v>
      </c>
      <c r="J89" s="7"/>
      <c r="K89" s="11">
        <f t="shared" si="5"/>
        <v>-0.2272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ROUND(+'Dietary-Cafeteria'!H85,0)</f>
        <v>13084</v>
      </c>
      <c r="E90" s="6">
        <f>ROUND(+'Dietary-Cafeteria'!F85,0)</f>
        <v>15376</v>
      </c>
      <c r="F90" s="7">
        <f t="shared" si="3"/>
        <v>0.85</v>
      </c>
      <c r="G90" s="6">
        <f>ROUND(+'Dietary-Cafeteria'!H185,0)</f>
        <v>50687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ROUND(+'Dietary-Cafeteria'!H86,0)</f>
        <v>62928</v>
      </c>
      <c r="E91" s="6">
        <f>ROUND(+'Dietary-Cafeteria'!F86,0)</f>
        <v>53891</v>
      </c>
      <c r="F91" s="7">
        <f t="shared" si="3"/>
        <v>1.17</v>
      </c>
      <c r="G91" s="6">
        <f>ROUND(+'Dietary-Cafeteria'!H186,0)</f>
        <v>78235</v>
      </c>
      <c r="H91" s="6">
        <f>ROUND(+'Dietary-Cafeteria'!F186,0)</f>
        <v>60728</v>
      </c>
      <c r="I91" s="7">
        <f t="shared" si="4"/>
        <v>1.29</v>
      </c>
      <c r="J91" s="7"/>
      <c r="K91" s="11">
        <f t="shared" si="5"/>
        <v>0.1026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ROUND(+'Dietary-Cafeteria'!H87,0)</f>
        <v>32253</v>
      </c>
      <c r="E92" s="6">
        <f>ROUND(+'Dietary-Cafeteria'!F87,0)</f>
        <v>6576</v>
      </c>
      <c r="F92" s="7">
        <f t="shared" si="3"/>
        <v>4.9</v>
      </c>
      <c r="G92" s="6">
        <f>ROUND(+'Dietary-Cafeteria'!H187,0)</f>
        <v>43330</v>
      </c>
      <c r="H92" s="6">
        <f>ROUND(+'Dietary-Cafeteria'!F187,0)</f>
        <v>20049</v>
      </c>
      <c r="I92" s="7">
        <f t="shared" si="4"/>
        <v>2.16</v>
      </c>
      <c r="J92" s="7"/>
      <c r="K92" s="11">
        <f t="shared" si="5"/>
        <v>-0.5592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ROUND(+'Dietary-Cafeteria'!H88,0)</f>
        <v>39576</v>
      </c>
      <c r="E93" s="6">
        <f>ROUND(+'Dietary-Cafeteria'!F88,0)</f>
        <v>103985</v>
      </c>
      <c r="F93" s="7">
        <f t="shared" si="3"/>
        <v>0.38</v>
      </c>
      <c r="G93" s="6">
        <f>ROUND(+'Dietary-Cafeteria'!H188,0)</f>
        <v>35797</v>
      </c>
      <c r="H93" s="6">
        <f>ROUND(+'Dietary-Cafeteria'!F188,0)</f>
        <v>108857</v>
      </c>
      <c r="I93" s="7">
        <f t="shared" si="4"/>
        <v>0.33</v>
      </c>
      <c r="J93" s="7"/>
      <c r="K93" s="11">
        <f t="shared" si="5"/>
        <v>-0.1316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ROUND(+'Dietary-Cafeteria'!H89,0)</f>
        <v>58830</v>
      </c>
      <c r="E94" s="6">
        <f>ROUND(+'Dietary-Cafeteria'!F89,0)</f>
        <v>142169</v>
      </c>
      <c r="F94" s="7">
        <f t="shared" si="3"/>
        <v>0.41</v>
      </c>
      <c r="G94" s="6">
        <f>ROUND(+'Dietary-Cafeteria'!H189,0)</f>
        <v>68695</v>
      </c>
      <c r="H94" s="6">
        <f>ROUND(+'Dietary-Cafeteria'!F189,0)</f>
        <v>150887</v>
      </c>
      <c r="I94" s="7">
        <f t="shared" si="4"/>
        <v>0.46</v>
      </c>
      <c r="J94" s="7"/>
      <c r="K94" s="11">
        <f t="shared" si="5"/>
        <v>0.122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ROUND(+'Dietary-Cafeteria'!H90,0)</f>
        <v>50318</v>
      </c>
      <c r="E95" s="6">
        <f>ROUND(+'Dietary-Cafeteria'!F90,0)</f>
        <v>18403</v>
      </c>
      <c r="F95" s="7">
        <f t="shared" si="3"/>
        <v>2.73</v>
      </c>
      <c r="G95" s="6">
        <f>ROUND(+'Dietary-Cafeteria'!H190,0)</f>
        <v>53594</v>
      </c>
      <c r="H95" s="6">
        <f>ROUND(+'Dietary-Cafeteria'!F190,0)</f>
        <v>19228</v>
      </c>
      <c r="I95" s="7">
        <f t="shared" si="4"/>
        <v>2.79</v>
      </c>
      <c r="J95" s="7"/>
      <c r="K95" s="11">
        <f t="shared" si="5"/>
        <v>0.022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ROUND(+'Dietary-Cafeteria'!H91,0)</f>
        <v>427669</v>
      </c>
      <c r="E96" s="6">
        <f>ROUND(+'Dietary-Cafeteria'!F91,0)</f>
        <v>270219</v>
      </c>
      <c r="F96" s="7">
        <f t="shared" si="3"/>
        <v>1.58</v>
      </c>
      <c r="G96" s="6">
        <f>ROUND(+'Dietary-Cafeteria'!H191,0)</f>
        <v>485689</v>
      </c>
      <c r="H96" s="6">
        <f>ROUND(+'Dietary-Cafeteria'!F191,0)</f>
        <v>415464</v>
      </c>
      <c r="I96" s="7">
        <f t="shared" si="4"/>
        <v>1.17</v>
      </c>
      <c r="J96" s="7"/>
      <c r="K96" s="11">
        <f t="shared" si="5"/>
        <v>-0.2595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ROUND(+'Dietary-Cafeteria'!H92,0)</f>
        <v>7233</v>
      </c>
      <c r="E97" s="6">
        <f>ROUND(+'Dietary-Cafeteria'!F92,0)</f>
        <v>5145</v>
      </c>
      <c r="F97" s="7">
        <f t="shared" si="3"/>
        <v>1.41</v>
      </c>
      <c r="G97" s="6">
        <f>ROUND(+'Dietary-Cafeteria'!H192,0)</f>
        <v>7705</v>
      </c>
      <c r="H97" s="6">
        <f>ROUND(+'Dietary-Cafeteria'!F192,0)</f>
        <v>5675</v>
      </c>
      <c r="I97" s="7">
        <f t="shared" si="4"/>
        <v>1.36</v>
      </c>
      <c r="J97" s="7"/>
      <c r="K97" s="11">
        <f t="shared" si="5"/>
        <v>-0.0355</v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ROUND(+'Dietary-Cafeteria'!H93,0)</f>
        <v>228609</v>
      </c>
      <c r="E98" s="6">
        <f>ROUND(+'Dietary-Cafeteria'!F93,0)</f>
        <v>17308</v>
      </c>
      <c r="F98" s="7">
        <f t="shared" si="3"/>
        <v>13.21</v>
      </c>
      <c r="G98" s="6">
        <f>ROUND(+'Dietary-Cafeteria'!H193,0)</f>
        <v>244106</v>
      </c>
      <c r="H98" s="6">
        <f>ROUND(+'Dietary-Cafeteria'!F193,0)</f>
        <v>16144</v>
      </c>
      <c r="I98" s="7">
        <f t="shared" si="4"/>
        <v>15.12</v>
      </c>
      <c r="J98" s="7"/>
      <c r="K98" s="11">
        <f t="shared" si="5"/>
        <v>0.1446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ROUND(+'Dietary-Cafeteria'!H94,0)</f>
        <v>37710</v>
      </c>
      <c r="E99" s="6">
        <f>ROUND(+'Dietary-Cafeteria'!F94,0)</f>
        <v>8916</v>
      </c>
      <c r="F99" s="7">
        <f t="shared" si="3"/>
        <v>4.23</v>
      </c>
      <c r="G99" s="6">
        <f>ROUND(+'Dietary-Cafeteria'!H194,0)</f>
        <v>117376</v>
      </c>
      <c r="H99" s="6">
        <f>ROUND(+'Dietary-Cafeteria'!F194,0)</f>
        <v>8574</v>
      </c>
      <c r="I99" s="7">
        <f t="shared" si="4"/>
        <v>13.69</v>
      </c>
      <c r="J99" s="7"/>
      <c r="K99" s="11">
        <f t="shared" si="5"/>
        <v>2.2364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ROUND(+'Dietary-Cafeteria'!H95,0)</f>
        <v>108626</v>
      </c>
      <c r="E100" s="6">
        <f>ROUND(+'Dietary-Cafeteria'!F95,0)</f>
        <v>71238</v>
      </c>
      <c r="F100" s="7">
        <f t="shared" si="3"/>
        <v>1.52</v>
      </c>
      <c r="G100" s="6">
        <f>ROUND(+'Dietary-Cafeteria'!H195,0)</f>
        <v>113289</v>
      </c>
      <c r="H100" s="6">
        <f>ROUND(+'Dietary-Cafeteria'!F195,0)</f>
        <v>67092</v>
      </c>
      <c r="I100" s="7">
        <f t="shared" si="4"/>
        <v>1.69</v>
      </c>
      <c r="J100" s="7"/>
      <c r="K100" s="11">
        <f t="shared" si="5"/>
        <v>0.1118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ROUND(+'Dietary-Cafeteria'!H96,0)</f>
        <v>231017</v>
      </c>
      <c r="E101" s="6">
        <f>ROUND(+'Dietary-Cafeteria'!F96,0)</f>
        <v>330865</v>
      </c>
      <c r="F101" s="7">
        <f t="shared" si="3"/>
        <v>0.7</v>
      </c>
      <c r="G101" s="6">
        <f>ROUND(+'Dietary-Cafeteria'!H196,0)</f>
        <v>256442</v>
      </c>
      <c r="H101" s="6">
        <f>ROUND(+'Dietary-Cafeteria'!F196,0)</f>
        <v>304903</v>
      </c>
      <c r="I101" s="7">
        <f t="shared" si="4"/>
        <v>0.84</v>
      </c>
      <c r="J101" s="7"/>
      <c r="K101" s="11">
        <f t="shared" si="5"/>
        <v>0.2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ROUND(+'Dietary-Cafeteria'!H97,0)</f>
        <v>184019</v>
      </c>
      <c r="E102" s="6">
        <f>ROUND(+'Dietary-Cafeteria'!F97,0)</f>
        <v>297311</v>
      </c>
      <c r="F102" s="7">
        <f t="shared" si="3"/>
        <v>0.62</v>
      </c>
      <c r="G102" s="6">
        <f>ROUND(+'Dietary-Cafeteria'!H197,0)</f>
        <v>213686</v>
      </c>
      <c r="H102" s="6">
        <f>ROUND(+'Dietary-Cafeteria'!F197,0)</f>
        <v>325986</v>
      </c>
      <c r="I102" s="7">
        <f t="shared" si="4"/>
        <v>0.66</v>
      </c>
      <c r="J102" s="7"/>
      <c r="K102" s="11">
        <f t="shared" si="5"/>
        <v>0.0645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ROUND(+'Dietary-Cafeteria'!H98,0)</f>
        <v>0</v>
      </c>
      <c r="E103" s="6">
        <f>ROUND(+'Dietary-Cafeteria'!F98,0)</f>
        <v>0</v>
      </c>
      <c r="F103" s="7">
        <f t="shared" si="3"/>
      </c>
      <c r="G103" s="6">
        <f>ROUND(+'Dietary-Cafeteria'!H198,0)</f>
        <v>66123</v>
      </c>
      <c r="H103" s="6">
        <f>ROUND(+'Dietary-Cafeteria'!F198,0)</f>
        <v>30362</v>
      </c>
      <c r="I103" s="7">
        <f t="shared" si="4"/>
        <v>2.18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ROUND(+'Dietary-Cafeteria'!H99,0)</f>
        <v>17929</v>
      </c>
      <c r="E104" s="6">
        <f>ROUND(+'Dietary-Cafeteria'!F99,0)</f>
        <v>72795</v>
      </c>
      <c r="F104" s="7">
        <f t="shared" si="3"/>
        <v>0.25</v>
      </c>
      <c r="G104" s="6">
        <f>ROUND(+'Dietary-Cafeteria'!H199,0)</f>
        <v>18166</v>
      </c>
      <c r="H104" s="6">
        <f>ROUND(+'Dietary-Cafeteria'!F199,0)</f>
        <v>72078</v>
      </c>
      <c r="I104" s="7">
        <f t="shared" si="4"/>
        <v>0.25</v>
      </c>
      <c r="J104" s="7"/>
      <c r="K104" s="11">
        <f t="shared" si="5"/>
        <v>0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ROUND(+'Dietary-Cafeteria'!H100,0)</f>
        <v>0</v>
      </c>
      <c r="E105" s="6">
        <f>ROUND(+'Dietary-Cafeteria'!F100,0)</f>
        <v>0</v>
      </c>
      <c r="F105" s="7">
        <f t="shared" si="3"/>
      </c>
      <c r="G105" s="6">
        <f>ROUND(+'Dietary-Cafeteria'!H200,0)</f>
        <v>2446</v>
      </c>
      <c r="H105" s="6">
        <f>ROUND(+'Dietary-Cafeteria'!F200,0)</f>
        <v>40831</v>
      </c>
      <c r="I105" s="7">
        <f t="shared" si="4"/>
        <v>0.06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ROUND(+'Dietary-Cafeteria'!H101,0)</f>
        <v>0</v>
      </c>
      <c r="E106" s="6">
        <f>ROUND(+'Dietary-Cafeteria'!F101,0)</f>
        <v>54456</v>
      </c>
      <c r="F106" s="7">
        <f t="shared" si="3"/>
      </c>
      <c r="G106" s="6">
        <f>ROUND(+'Dietary-Cafeteria'!H201,0)</f>
        <v>0</v>
      </c>
      <c r="H106" s="6">
        <f>ROUND(+'Dietary-Cafeteria'!F201,0)</f>
        <v>53823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5">
      <selection activeCell="A107" sqref="A107:IV10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875" style="0" bestFit="1" customWidth="1"/>
    <col min="5" max="5" width="9.875" style="0" bestFit="1" customWidth="1"/>
    <col min="6" max="6" width="5.875" style="0" bestFit="1" customWidth="1"/>
    <col min="7" max="7" width="7.87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382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ROUND(+'Dietary-Cafeteria'!I5,0)</f>
        <v>0</v>
      </c>
      <c r="E10" s="6">
        <f>ROUND(+'Dietary-Cafeteria'!F5,0)</f>
        <v>1836966</v>
      </c>
      <c r="F10" s="7">
        <f>IF(D10=0,"",IF(E10=0,"",ROUND(D10/E10,2)))</f>
      </c>
      <c r="G10" s="6">
        <f>ROUND(+'Dietary-Cafeteria'!I105,0)</f>
        <v>0</v>
      </c>
      <c r="H10" s="6">
        <f>ROUND(+'Dietary-Cafeteria'!F105,0)</f>
        <v>1620635</v>
      </c>
      <c r="I10" s="7">
        <f>IF(G10=0,"",IF(H10=0,"",ROUND(G10/H10,2)))</f>
      </c>
      <c r="J10" s="7"/>
      <c r="K10" s="11">
        <f>IF(D10=0,"",IF(E10=0,"",IF(G10=0,"",IF(H10=0,"",ROUND(I10/F10-1,4)))))</f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ROUND(+'Dietary-Cafeteria'!I6,0)</f>
        <v>0</v>
      </c>
      <c r="E11" s="6">
        <f>ROUND(+'Dietary-Cafeteria'!F6,0)</f>
        <v>966550</v>
      </c>
      <c r="F11" s="7">
        <f aca="true" t="shared" si="0" ref="F11:F74">IF(D11=0,"",IF(E11=0,"",ROUND(D11/E11,2)))</f>
      </c>
      <c r="G11" s="6">
        <f>ROUND(+'Dietary-Cafeteria'!I106,0)</f>
        <v>0</v>
      </c>
      <c r="H11" s="6">
        <f>ROUND(+'Dietary-Cafeteria'!F106,0)</f>
        <v>861785</v>
      </c>
      <c r="I11" s="7">
        <f aca="true" t="shared" si="1" ref="I11:I74">IF(G11=0,"",IF(H11=0,"",ROUND(G11/H11,2)))</f>
      </c>
      <c r="J11" s="7"/>
      <c r="K11" s="11">
        <f aca="true" t="shared" si="2" ref="K11:K74">IF(D11=0,"",IF(E11=0,"",IF(G11=0,"",IF(H11=0,"",ROUND(I11/F11-1,4)))))</f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ROUND(+'Dietary-Cafeteria'!I7,0)</f>
        <v>6100</v>
      </c>
      <c r="E12" s="6">
        <f>ROUND(+'Dietary-Cafeteria'!F7,0)</f>
        <v>12034</v>
      </c>
      <c r="F12" s="7">
        <f t="shared" si="0"/>
        <v>0.51</v>
      </c>
      <c r="G12" s="6">
        <f>ROUND(+'Dietary-Cafeteria'!I107,0)</f>
        <v>0</v>
      </c>
      <c r="H12" s="6">
        <f>ROUND(+'Dietary-Cafeteria'!F107,0)</f>
        <v>5164</v>
      </c>
      <c r="I12" s="7">
        <f t="shared" si="1"/>
      </c>
      <c r="J12" s="7"/>
      <c r="K12" s="11">
        <f t="shared" si="2"/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ROUND(+'Dietary-Cafeteria'!I8,0)</f>
        <v>0</v>
      </c>
      <c r="E13" s="6">
        <f>ROUND(+'Dietary-Cafeteria'!F8,0)</f>
        <v>1000919</v>
      </c>
      <c r="F13" s="7">
        <f t="shared" si="0"/>
      </c>
      <c r="G13" s="6">
        <f>ROUND(+'Dietary-Cafeteria'!I108,0)</f>
        <v>0</v>
      </c>
      <c r="H13" s="6">
        <f>ROUND(+'Dietary-Cafeteria'!F108,0)</f>
        <v>1059648</v>
      </c>
      <c r="I13" s="7">
        <f t="shared" si="1"/>
      </c>
      <c r="J13" s="7"/>
      <c r="K13" s="11">
        <f t="shared" si="2"/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ROUND(+'Dietary-Cafeteria'!I9,0)</f>
        <v>0</v>
      </c>
      <c r="E14" s="6">
        <f>ROUND(+'Dietary-Cafeteria'!F9,0)</f>
        <v>0</v>
      </c>
      <c r="F14" s="7">
        <f t="shared" si="0"/>
      </c>
      <c r="G14" s="6">
        <f>ROUND(+'Dietary-Cafeteria'!I109,0)</f>
        <v>0</v>
      </c>
      <c r="H14" s="6">
        <f>ROUND(+'Dietary-Cafeteria'!F109,0)</f>
        <v>204106</v>
      </c>
      <c r="I14" s="7">
        <f t="shared" si="1"/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ROUND(+'Dietary-Cafeteria'!I10,0)</f>
        <v>0</v>
      </c>
      <c r="E15" s="6">
        <f>ROUND(+'Dietary-Cafeteria'!F10,0)</f>
        <v>22024</v>
      </c>
      <c r="F15" s="7">
        <f t="shared" si="0"/>
      </c>
      <c r="G15" s="6">
        <f>ROUND(+'Dietary-Cafeteria'!I110,0)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ROUND(+'Dietary-Cafeteria'!I11,0)</f>
        <v>11050</v>
      </c>
      <c r="E16" s="6">
        <f>ROUND(+'Dietary-Cafeteria'!F11,0)</f>
        <v>131512</v>
      </c>
      <c r="F16" s="7">
        <f t="shared" si="0"/>
        <v>0.08</v>
      </c>
      <c r="G16" s="6">
        <f>ROUND(+'Dietary-Cafeteria'!I111,0)</f>
        <v>10550</v>
      </c>
      <c r="H16" s="6">
        <f>ROUND(+'Dietary-Cafeteria'!F111,0)</f>
        <v>147767</v>
      </c>
      <c r="I16" s="7">
        <f t="shared" si="1"/>
        <v>0.07</v>
      </c>
      <c r="J16" s="7"/>
      <c r="K16" s="11">
        <f t="shared" si="2"/>
        <v>-0.125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ROUND(+'Dietary-Cafeteria'!I12,0)</f>
        <v>0</v>
      </c>
      <c r="E17" s="6">
        <f>ROUND(+'Dietary-Cafeteria'!F12,0)</f>
        <v>0</v>
      </c>
      <c r="F17" s="7">
        <f t="shared" si="0"/>
      </c>
      <c r="G17" s="6">
        <f>ROUND(+'Dietary-Cafeteria'!I112,0)</f>
        <v>1572</v>
      </c>
      <c r="H17" s="6">
        <f>ROUND(+'Dietary-Cafeteria'!F112,0)</f>
        <v>125689</v>
      </c>
      <c r="I17" s="7">
        <f t="shared" si="1"/>
        <v>0.01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ROUND(+'Dietary-Cafeteria'!I13,0)</f>
        <v>0</v>
      </c>
      <c r="E18" s="6">
        <f>ROUND(+'Dietary-Cafeteria'!F13,0)</f>
        <v>27402</v>
      </c>
      <c r="F18" s="7">
        <f t="shared" si="0"/>
      </c>
      <c r="G18" s="6">
        <f>ROUND(+'Dietary-Cafeteria'!I113,0)</f>
        <v>0</v>
      </c>
      <c r="H18" s="6">
        <f>ROUND(+'Dietary-Cafeteria'!F113,0)</f>
        <v>23249</v>
      </c>
      <c r="I18" s="7">
        <f t="shared" si="1"/>
      </c>
      <c r="J18" s="7"/>
      <c r="K18" s="11">
        <f t="shared" si="2"/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ROUND(+'Dietary-Cafeteria'!I14,0)</f>
        <v>0</v>
      </c>
      <c r="E19" s="6">
        <f>ROUND(+'Dietary-Cafeteria'!F14,0)</f>
        <v>624977</v>
      </c>
      <c r="F19" s="7">
        <f t="shared" si="0"/>
      </c>
      <c r="G19" s="6">
        <f>ROUND(+'Dietary-Cafeteria'!I114,0)</f>
        <v>0</v>
      </c>
      <c r="H19" s="6">
        <f>ROUND(+'Dietary-Cafeteria'!F114,0)</f>
        <v>625956</v>
      </c>
      <c r="I19" s="7">
        <f t="shared" si="1"/>
      </c>
      <c r="J19" s="7"/>
      <c r="K19" s="11">
        <f t="shared" si="2"/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ROUND(+'Dietary-Cafeteria'!I15,0)</f>
        <v>125</v>
      </c>
      <c r="E20" s="6">
        <f>ROUND(+'Dietary-Cafeteria'!F15,0)</f>
        <v>1219473</v>
      </c>
      <c r="F20" s="7">
        <f t="shared" si="0"/>
        <v>0</v>
      </c>
      <c r="G20" s="6">
        <f>ROUND(+'Dietary-Cafeteria'!I115,0)</f>
        <v>0</v>
      </c>
      <c r="H20" s="6">
        <f>ROUND(+'Dietary-Cafeteria'!F115,0)</f>
        <v>1219234</v>
      </c>
      <c r="I20" s="7">
        <f t="shared" si="1"/>
      </c>
      <c r="J20" s="7"/>
      <c r="K20" s="11">
        <f t="shared" si="2"/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ROUND(+'Dietary-Cafeteria'!I16,0)</f>
        <v>0</v>
      </c>
      <c r="E21" s="6">
        <f>ROUND(+'Dietary-Cafeteria'!F16,0)</f>
        <v>984494</v>
      </c>
      <c r="F21" s="7">
        <f t="shared" si="0"/>
      </c>
      <c r="G21" s="6">
        <f>ROUND(+'Dietary-Cafeteria'!I116,0)</f>
        <v>0</v>
      </c>
      <c r="H21" s="6">
        <f>ROUND(+'Dietary-Cafeteria'!F116,0)</f>
        <v>828789</v>
      </c>
      <c r="I21" s="7">
        <f t="shared" si="1"/>
      </c>
      <c r="J21" s="7"/>
      <c r="K21" s="11">
        <f t="shared" si="2"/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ROUND(+'Dietary-Cafeteria'!I17,0)</f>
        <v>0</v>
      </c>
      <c r="E22" s="6">
        <f>ROUND(+'Dietary-Cafeteria'!F17,0)</f>
        <v>15577</v>
      </c>
      <c r="F22" s="7">
        <f t="shared" si="0"/>
      </c>
      <c r="G22" s="6">
        <f>ROUND(+'Dietary-Cafeteria'!I117,0)</f>
        <v>0</v>
      </c>
      <c r="H22" s="6">
        <f>ROUND(+'Dietary-Cafeteria'!F117,0)</f>
        <v>18303</v>
      </c>
      <c r="I22" s="7">
        <f t="shared" si="1"/>
      </c>
      <c r="J22" s="7"/>
      <c r="K22" s="11">
        <f t="shared" si="2"/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ROUND(+'Dietary-Cafeteria'!I18,0)</f>
        <v>0</v>
      </c>
      <c r="E23" s="6">
        <f>ROUND(+'Dietary-Cafeteria'!F18,0)</f>
        <v>108492</v>
      </c>
      <c r="F23" s="7">
        <f t="shared" si="0"/>
      </c>
      <c r="G23" s="6">
        <f>ROUND(+'Dietary-Cafeteria'!I118,0)</f>
        <v>0</v>
      </c>
      <c r="H23" s="6">
        <f>ROUND(+'Dietary-Cafeteria'!F118,0)</f>
        <v>133327</v>
      </c>
      <c r="I23" s="7">
        <f t="shared" si="1"/>
      </c>
      <c r="J23" s="7"/>
      <c r="K23" s="11">
        <f t="shared" si="2"/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ROUND(+'Dietary-Cafeteria'!I19,0)</f>
        <v>320</v>
      </c>
      <c r="E24" s="6">
        <f>ROUND(+'Dietary-Cafeteria'!F19,0)</f>
        <v>48639</v>
      </c>
      <c r="F24" s="7">
        <f t="shared" si="0"/>
        <v>0.01</v>
      </c>
      <c r="G24" s="6">
        <f>ROUND(+'Dietary-Cafeteria'!I119,0)</f>
        <v>0</v>
      </c>
      <c r="H24" s="6">
        <f>ROUND(+'Dietary-Cafeteria'!F119,0)</f>
        <v>45807</v>
      </c>
      <c r="I24" s="7">
        <f t="shared" si="1"/>
      </c>
      <c r="J24" s="7"/>
      <c r="K24" s="11">
        <f t="shared" si="2"/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ROUND(+'Dietary-Cafeteria'!I20,0)</f>
        <v>0</v>
      </c>
      <c r="E25" s="6">
        <f>ROUND(+'Dietary-Cafeteria'!F20,0)</f>
        <v>339019</v>
      </c>
      <c r="F25" s="7">
        <f t="shared" si="0"/>
      </c>
      <c r="G25" s="6">
        <f>ROUND(+'Dietary-Cafeteria'!I120,0)</f>
        <v>0</v>
      </c>
      <c r="H25" s="6">
        <f>ROUND(+'Dietary-Cafeteria'!F120,0)</f>
        <v>341396</v>
      </c>
      <c r="I25" s="7">
        <f t="shared" si="1"/>
      </c>
      <c r="J25" s="7"/>
      <c r="K25" s="11">
        <f t="shared" si="2"/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ROUND(+'Dietary-Cafeteria'!I21,0)</f>
        <v>0</v>
      </c>
      <c r="E26" s="6">
        <f>ROUND(+'Dietary-Cafeteria'!F21,0)</f>
        <v>80851</v>
      </c>
      <c r="F26" s="7">
        <f t="shared" si="0"/>
      </c>
      <c r="G26" s="6">
        <f>ROUND(+'Dietary-Cafeteria'!I121,0)</f>
        <v>0</v>
      </c>
      <c r="H26" s="6">
        <f>ROUND(+'Dietary-Cafeteria'!F121,0)</f>
        <v>79821</v>
      </c>
      <c r="I26" s="7">
        <f t="shared" si="1"/>
      </c>
      <c r="J26" s="7"/>
      <c r="K26" s="11">
        <f t="shared" si="2"/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ROUND(+'Dietary-Cafeteria'!I22,0)</f>
        <v>5020</v>
      </c>
      <c r="E27" s="6">
        <f>ROUND(+'Dietary-Cafeteria'!F22,0)</f>
        <v>75962</v>
      </c>
      <c r="F27" s="7">
        <f t="shared" si="0"/>
        <v>0.07</v>
      </c>
      <c r="G27" s="6">
        <f>ROUND(+'Dietary-Cafeteria'!I122,0)</f>
        <v>4589</v>
      </c>
      <c r="H27" s="6">
        <f>ROUND(+'Dietary-Cafeteria'!F122,0)</f>
        <v>83196</v>
      </c>
      <c r="I27" s="7">
        <f t="shared" si="1"/>
        <v>0.06</v>
      </c>
      <c r="J27" s="7"/>
      <c r="K27" s="11">
        <f t="shared" si="2"/>
        <v>-0.1429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ROUND(+'Dietary-Cafeteria'!I23,0)</f>
        <v>0</v>
      </c>
      <c r="E28" s="6">
        <f>ROUND(+'Dietary-Cafeteria'!F23,0)</f>
        <v>46771</v>
      </c>
      <c r="F28" s="7">
        <f t="shared" si="0"/>
      </c>
      <c r="G28" s="6">
        <f>ROUND(+'Dietary-Cafeteria'!I123,0)</f>
        <v>0</v>
      </c>
      <c r="H28" s="6">
        <f>ROUND(+'Dietary-Cafeteria'!F123,0)</f>
        <v>44295</v>
      </c>
      <c r="I28" s="7">
        <f t="shared" si="1"/>
      </c>
      <c r="J28" s="7"/>
      <c r="K28" s="11">
        <f t="shared" si="2"/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ROUND(+'Dietary-Cafeteria'!I24,0)</f>
        <v>0</v>
      </c>
      <c r="E29" s="6">
        <f>ROUND(+'Dietary-Cafeteria'!F24,0)</f>
        <v>63633</v>
      </c>
      <c r="F29" s="7">
        <f t="shared" si="0"/>
      </c>
      <c r="G29" s="6">
        <f>ROUND(+'Dietary-Cafeteria'!I124,0)</f>
        <v>3000</v>
      </c>
      <c r="H29" s="6">
        <f>ROUND(+'Dietary-Cafeteria'!F124,0)</f>
        <v>51798</v>
      </c>
      <c r="I29" s="7">
        <f t="shared" si="1"/>
        <v>0.06</v>
      </c>
      <c r="J29" s="7"/>
      <c r="K29" s="11">
        <f t="shared" si="2"/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ROUND(+'Dietary-Cafeteria'!I25,0)</f>
        <v>17084</v>
      </c>
      <c r="E30" s="6">
        <f>ROUND(+'Dietary-Cafeteria'!F25,0)</f>
        <v>29101</v>
      </c>
      <c r="F30" s="7">
        <f t="shared" si="0"/>
        <v>0.59</v>
      </c>
      <c r="G30" s="6">
        <f>ROUND(+'Dietary-Cafeteria'!I125,0)</f>
        <v>16413</v>
      </c>
      <c r="H30" s="6">
        <f>ROUND(+'Dietary-Cafeteria'!F125,0)</f>
        <v>26827</v>
      </c>
      <c r="I30" s="7">
        <f t="shared" si="1"/>
        <v>0.61</v>
      </c>
      <c r="J30" s="7"/>
      <c r="K30" s="11">
        <f t="shared" si="2"/>
        <v>0.0339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ROUND(+'Dietary-Cafeteria'!I26,0)</f>
        <v>11495</v>
      </c>
      <c r="E31" s="6">
        <f>ROUND(+'Dietary-Cafeteria'!F26,0)</f>
        <v>5301</v>
      </c>
      <c r="F31" s="7">
        <f t="shared" si="0"/>
        <v>2.17</v>
      </c>
      <c r="G31" s="6">
        <f>ROUND(+'Dietary-Cafeteria'!I126,0)</f>
        <v>0</v>
      </c>
      <c r="H31" s="6">
        <f>ROUND(+'Dietary-Cafeteria'!F126,0)</f>
        <v>3732</v>
      </c>
      <c r="I31" s="7">
        <f t="shared" si="1"/>
      </c>
      <c r="J31" s="7"/>
      <c r="K31" s="11">
        <f t="shared" si="2"/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ROUND(+'Dietary-Cafeteria'!I27,0)</f>
        <v>0</v>
      </c>
      <c r="E32" s="6">
        <f>ROUND(+'Dietary-Cafeteria'!F27,0)</f>
        <v>518802</v>
      </c>
      <c r="F32" s="7">
        <f t="shared" si="0"/>
      </c>
      <c r="G32" s="6">
        <f>ROUND(+'Dietary-Cafeteria'!I127,0)</f>
        <v>0</v>
      </c>
      <c r="H32" s="6">
        <f>ROUND(+'Dietary-Cafeteria'!F127,0)</f>
        <v>501524</v>
      </c>
      <c r="I32" s="7">
        <f t="shared" si="1"/>
      </c>
      <c r="J32" s="7"/>
      <c r="K32" s="11">
        <f t="shared" si="2"/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ROUND(+'Dietary-Cafeteria'!I28,0)</f>
        <v>2900</v>
      </c>
      <c r="E33" s="6">
        <f>ROUND(+'Dietary-Cafeteria'!F28,0)</f>
        <v>61190</v>
      </c>
      <c r="F33" s="7">
        <f t="shared" si="0"/>
        <v>0.05</v>
      </c>
      <c r="G33" s="6">
        <f>ROUND(+'Dietary-Cafeteria'!I128,0)</f>
        <v>2450</v>
      </c>
      <c r="H33" s="6">
        <f>ROUND(+'Dietary-Cafeteria'!F128,0)</f>
        <v>57249</v>
      </c>
      <c r="I33" s="7">
        <f t="shared" si="1"/>
        <v>0.04</v>
      </c>
      <c r="J33" s="7"/>
      <c r="K33" s="11">
        <f t="shared" si="2"/>
        <v>-0.2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ROUND(+'Dietary-Cafeteria'!I29,0)</f>
        <v>-101</v>
      </c>
      <c r="E34" s="6">
        <f>ROUND(+'Dietary-Cafeteria'!F29,0)</f>
        <v>236254</v>
      </c>
      <c r="F34" s="7">
        <f t="shared" si="0"/>
        <v>0</v>
      </c>
      <c r="G34" s="6">
        <f>ROUND(+'Dietary-Cafeteria'!I129,0)</f>
        <v>0</v>
      </c>
      <c r="H34" s="6">
        <f>ROUND(+'Dietary-Cafeteria'!F129,0)</f>
        <v>160396</v>
      </c>
      <c r="I34" s="7">
        <f t="shared" si="1"/>
      </c>
      <c r="J34" s="7"/>
      <c r="K34" s="11">
        <f t="shared" si="2"/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ROUND(+'Dietary-Cafeteria'!I30,0)</f>
        <v>0</v>
      </c>
      <c r="E35" s="6">
        <f>ROUND(+'Dietary-Cafeteria'!F30,0)</f>
        <v>5868</v>
      </c>
      <c r="F35" s="7">
        <f t="shared" si="0"/>
      </c>
      <c r="G35" s="6">
        <f>ROUND(+'Dietary-Cafeteria'!I130,0)</f>
        <v>0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ROUND(+'Dietary-Cafeteria'!I31,0)</f>
        <v>0</v>
      </c>
      <c r="E36" s="6">
        <f>ROUND(+'Dietary-Cafeteria'!F31,0)</f>
        <v>25898</v>
      </c>
      <c r="F36" s="7">
        <f t="shared" si="0"/>
      </c>
      <c r="G36" s="6">
        <f>ROUND(+'Dietary-Cafeteria'!I131,0)</f>
        <v>0</v>
      </c>
      <c r="H36" s="6">
        <f>ROUND(+'Dietary-Cafeteria'!F131,0)</f>
        <v>23445</v>
      </c>
      <c r="I36" s="7">
        <f t="shared" si="1"/>
      </c>
      <c r="J36" s="7"/>
      <c r="K36" s="11">
        <f t="shared" si="2"/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ROUND(+'Dietary-Cafeteria'!I32,0)</f>
        <v>58567</v>
      </c>
      <c r="E37" s="6">
        <f>ROUND(+'Dietary-Cafeteria'!F32,0)</f>
        <v>547656</v>
      </c>
      <c r="F37" s="7">
        <f t="shared" si="0"/>
        <v>0.11</v>
      </c>
      <c r="G37" s="6">
        <f>ROUND(+'Dietary-Cafeteria'!I132,0)</f>
        <v>28045</v>
      </c>
      <c r="H37" s="6">
        <f>ROUND(+'Dietary-Cafeteria'!F132,0)</f>
        <v>506856</v>
      </c>
      <c r="I37" s="7">
        <f t="shared" si="1"/>
        <v>0.06</v>
      </c>
      <c r="J37" s="7"/>
      <c r="K37" s="11">
        <f t="shared" si="2"/>
        <v>-0.4545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ROUND(+'Dietary-Cafeteria'!I33,0)</f>
        <v>22853</v>
      </c>
      <c r="E38" s="6">
        <f>ROUND(+'Dietary-Cafeteria'!F33,0)</f>
        <v>47125</v>
      </c>
      <c r="F38" s="7">
        <f t="shared" si="0"/>
        <v>0.48</v>
      </c>
      <c r="G38" s="6">
        <f>ROUND(+'Dietary-Cafeteria'!I133,0)</f>
        <v>18380</v>
      </c>
      <c r="H38" s="6">
        <f>ROUND(+'Dietary-Cafeteria'!F133,0)</f>
        <v>46364</v>
      </c>
      <c r="I38" s="7">
        <f t="shared" si="1"/>
        <v>0.4</v>
      </c>
      <c r="J38" s="7"/>
      <c r="K38" s="11">
        <f t="shared" si="2"/>
        <v>-0.1667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ROUND(+'Dietary-Cafeteria'!I34,0)</f>
        <v>0</v>
      </c>
      <c r="E39" s="6">
        <f>ROUND(+'Dietary-Cafeteria'!F34,0)</f>
        <v>1555827</v>
      </c>
      <c r="F39" s="7">
        <f t="shared" si="0"/>
      </c>
      <c r="G39" s="6">
        <f>ROUND(+'Dietary-Cafeteria'!I134,0)</f>
        <v>0</v>
      </c>
      <c r="H39" s="6">
        <f>ROUND(+'Dietary-Cafeteria'!F134,0)</f>
        <v>1474479</v>
      </c>
      <c r="I39" s="7">
        <f t="shared" si="1"/>
      </c>
      <c r="J39" s="7"/>
      <c r="K39" s="11">
        <f t="shared" si="2"/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ROUND(+'Dietary-Cafeteria'!I35,0)</f>
        <v>0</v>
      </c>
      <c r="E40" s="6">
        <f>ROUND(+'Dietary-Cafeteria'!F35,0)</f>
        <v>21780</v>
      </c>
      <c r="F40" s="7">
        <f t="shared" si="0"/>
      </c>
      <c r="G40" s="6">
        <f>ROUND(+'Dietary-Cafeteria'!I135,0)</f>
        <v>0</v>
      </c>
      <c r="H40" s="6">
        <f>ROUND(+'Dietary-Cafeteria'!F135,0)</f>
        <v>22017</v>
      </c>
      <c r="I40" s="7">
        <f t="shared" si="1"/>
      </c>
      <c r="J40" s="7"/>
      <c r="K40" s="11">
        <f t="shared" si="2"/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ROUND(+'Dietary-Cafeteria'!I36,0)</f>
        <v>4507</v>
      </c>
      <c r="E41" s="6">
        <f>ROUND(+'Dietary-Cafeteria'!F36,0)</f>
        <v>6263</v>
      </c>
      <c r="F41" s="7">
        <f t="shared" si="0"/>
        <v>0.72</v>
      </c>
      <c r="G41" s="6">
        <f>ROUND(+'Dietary-Cafeteria'!I136,0)</f>
        <v>1685</v>
      </c>
      <c r="H41" s="6">
        <f>ROUND(+'Dietary-Cafeteria'!F136,0)</f>
        <v>8683</v>
      </c>
      <c r="I41" s="7">
        <f t="shared" si="1"/>
        <v>0.19</v>
      </c>
      <c r="J41" s="7"/>
      <c r="K41" s="11">
        <f t="shared" si="2"/>
        <v>-0.7361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ROUND(+'Dietary-Cafeteria'!I37,0)</f>
        <v>0</v>
      </c>
      <c r="E42" s="6">
        <f>ROUND(+'Dietary-Cafeteria'!F37,0)</f>
        <v>79084</v>
      </c>
      <c r="F42" s="7">
        <f t="shared" si="0"/>
      </c>
      <c r="G42" s="6">
        <f>ROUND(+'Dietary-Cafeteria'!I137,0)</f>
        <v>0</v>
      </c>
      <c r="H42" s="6">
        <f>ROUND(+'Dietary-Cafeteria'!F137,0)</f>
        <v>70961</v>
      </c>
      <c r="I42" s="7">
        <f t="shared" si="1"/>
      </c>
      <c r="J42" s="7"/>
      <c r="K42" s="11">
        <f t="shared" si="2"/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ROUND(+'Dietary-Cafeteria'!I38,0)</f>
        <v>234366</v>
      </c>
      <c r="E43" s="6">
        <f>ROUND(+'Dietary-Cafeteria'!F38,0)</f>
        <v>52001</v>
      </c>
      <c r="F43" s="7">
        <f t="shared" si="0"/>
        <v>4.51</v>
      </c>
      <c r="G43" s="6">
        <f>ROUND(+'Dietary-Cafeteria'!I138,0)</f>
        <v>226472</v>
      </c>
      <c r="H43" s="6">
        <f>ROUND(+'Dietary-Cafeteria'!F138,0)</f>
        <v>48791</v>
      </c>
      <c r="I43" s="7">
        <f t="shared" si="1"/>
        <v>4.64</v>
      </c>
      <c r="J43" s="7"/>
      <c r="K43" s="11">
        <f t="shared" si="2"/>
        <v>0.0288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ROUND(+'Dietary-Cafeteria'!I39,0)</f>
        <v>0</v>
      </c>
      <c r="E44" s="6">
        <f>ROUND(+'Dietary-Cafeteria'!F39,0)</f>
        <v>145004</v>
      </c>
      <c r="F44" s="7">
        <f t="shared" si="0"/>
      </c>
      <c r="G44" s="6">
        <f>ROUND(+'Dietary-Cafeteria'!I139,0)</f>
        <v>0</v>
      </c>
      <c r="H44" s="6">
        <f>ROUND(+'Dietary-Cafeteria'!F139,0)</f>
        <v>150753</v>
      </c>
      <c r="I44" s="7">
        <f t="shared" si="1"/>
      </c>
      <c r="J44" s="7"/>
      <c r="K44" s="11">
        <f t="shared" si="2"/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ROUND(+'Dietary-Cafeteria'!I40,0)</f>
        <v>24958</v>
      </c>
      <c r="E45" s="6">
        <f>ROUND(+'Dietary-Cafeteria'!F40,0)</f>
        <v>93159</v>
      </c>
      <c r="F45" s="7">
        <f t="shared" si="0"/>
        <v>0.27</v>
      </c>
      <c r="G45" s="6">
        <f>ROUND(+'Dietary-Cafeteria'!I140,0)</f>
        <v>50299</v>
      </c>
      <c r="H45" s="6">
        <f>ROUND(+'Dietary-Cafeteria'!F140,0)</f>
        <v>99065</v>
      </c>
      <c r="I45" s="7">
        <f t="shared" si="1"/>
        <v>0.51</v>
      </c>
      <c r="J45" s="7"/>
      <c r="K45" s="11">
        <f t="shared" si="2"/>
        <v>0.8889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ROUND(+'Dietary-Cafeteria'!I41,0)</f>
        <v>0</v>
      </c>
      <c r="E46" s="6">
        <f>ROUND(+'Dietary-Cafeteria'!F41,0)</f>
        <v>27055</v>
      </c>
      <c r="F46" s="7">
        <f t="shared" si="0"/>
      </c>
      <c r="G46" s="6">
        <f>ROUND(+'Dietary-Cafeteria'!I141,0)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ROUND(+'Dietary-Cafeteria'!I42,0)</f>
        <v>0</v>
      </c>
      <c r="E47" s="6">
        <f>ROUND(+'Dietary-Cafeteria'!F42,0)</f>
        <v>1364</v>
      </c>
      <c r="F47" s="7">
        <f t="shared" si="0"/>
      </c>
      <c r="G47" s="6">
        <f>ROUND(+'Dietary-Cafeteria'!I142,0)</f>
        <v>0</v>
      </c>
      <c r="H47" s="6">
        <f>ROUND(+'Dietary-Cafeteria'!F142,0)</f>
        <v>1016</v>
      </c>
      <c r="I47" s="7">
        <f t="shared" si="1"/>
      </c>
      <c r="J47" s="7"/>
      <c r="K47" s="11">
        <f t="shared" si="2"/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ROUND(+'Dietary-Cafeteria'!I43,0)</f>
        <v>560</v>
      </c>
      <c r="E48" s="6">
        <f>ROUND(+'Dietary-Cafeteria'!F43,0)</f>
        <v>32305</v>
      </c>
      <c r="F48" s="7">
        <f t="shared" si="0"/>
        <v>0.02</v>
      </c>
      <c r="G48" s="6">
        <f>ROUND(+'Dietary-Cafeteria'!I143,0)</f>
        <v>0</v>
      </c>
      <c r="H48" s="6">
        <f>ROUND(+'Dietary-Cafeteria'!F143,0)</f>
        <v>33820</v>
      </c>
      <c r="I48" s="7">
        <f t="shared" si="1"/>
      </c>
      <c r="J48" s="7"/>
      <c r="K48" s="11">
        <f t="shared" si="2"/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ROUND(+'Dietary-Cafeteria'!I44,0)</f>
        <v>2224</v>
      </c>
      <c r="E49" s="6">
        <f>ROUND(+'Dietary-Cafeteria'!F44,0)</f>
        <v>227710</v>
      </c>
      <c r="F49" s="7">
        <f t="shared" si="0"/>
        <v>0.01</v>
      </c>
      <c r="G49" s="6">
        <f>ROUND(+'Dietary-Cafeteria'!I144,0)</f>
        <v>142</v>
      </c>
      <c r="H49" s="6">
        <f>ROUND(+'Dietary-Cafeteria'!F144,0)</f>
        <v>449875</v>
      </c>
      <c r="I49" s="7">
        <f t="shared" si="1"/>
        <v>0</v>
      </c>
      <c r="J49" s="7"/>
      <c r="K49" s="11">
        <f t="shared" si="2"/>
        <v>-1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ROUND(+'Dietary-Cafeteria'!I45,0)</f>
        <v>0</v>
      </c>
      <c r="E50" s="6">
        <f>ROUND(+'Dietary-Cafeteria'!F45,0)</f>
        <v>1513622</v>
      </c>
      <c r="F50" s="7">
        <f t="shared" si="0"/>
      </c>
      <c r="G50" s="6">
        <f>ROUND(+'Dietary-Cafeteria'!I145,0)</f>
        <v>0</v>
      </c>
      <c r="H50" s="6">
        <f>ROUND(+'Dietary-Cafeteria'!F145,0)</f>
        <v>1456628</v>
      </c>
      <c r="I50" s="7">
        <f t="shared" si="1"/>
      </c>
      <c r="J50" s="7"/>
      <c r="K50" s="11">
        <f t="shared" si="2"/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ROUND(+'Dietary-Cafeteria'!I46,0)</f>
        <v>0</v>
      </c>
      <c r="E51" s="6">
        <f>ROUND(+'Dietary-Cafeteria'!F46,0)</f>
        <v>20125</v>
      </c>
      <c r="F51" s="7">
        <f t="shared" si="0"/>
      </c>
      <c r="G51" s="6">
        <f>ROUND(+'Dietary-Cafeteria'!I146,0)</f>
        <v>0</v>
      </c>
      <c r="H51" s="6">
        <f>ROUND(+'Dietary-Cafeteria'!F146,0)</f>
        <v>21569</v>
      </c>
      <c r="I51" s="7">
        <f t="shared" si="1"/>
      </c>
      <c r="J51" s="7"/>
      <c r="K51" s="11">
        <f t="shared" si="2"/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ROUND(+'Dietary-Cafeteria'!I47,0)</f>
        <v>0</v>
      </c>
      <c r="E52" s="6">
        <f>ROUND(+'Dietary-Cafeteria'!F47,0)</f>
        <v>632579</v>
      </c>
      <c r="F52" s="7">
        <f t="shared" si="0"/>
      </c>
      <c r="G52" s="6">
        <f>ROUND(+'Dietary-Cafeteria'!I147,0)</f>
        <v>0</v>
      </c>
      <c r="H52" s="6">
        <f>ROUND(+'Dietary-Cafeteria'!F147,0)</f>
        <v>589449</v>
      </c>
      <c r="I52" s="7">
        <f t="shared" si="1"/>
      </c>
      <c r="J52" s="7"/>
      <c r="K52" s="11">
        <f t="shared" si="2"/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ROUND(+'Dietary-Cafeteria'!I48,0)</f>
        <v>0</v>
      </c>
      <c r="E53" s="6">
        <f>ROUND(+'Dietary-Cafeteria'!F48,0)</f>
        <v>1305157</v>
      </c>
      <c r="F53" s="7">
        <f t="shared" si="0"/>
      </c>
      <c r="G53" s="6">
        <f>ROUND(+'Dietary-Cafeteria'!I148,0)</f>
        <v>0</v>
      </c>
      <c r="H53" s="6">
        <f>ROUND(+'Dietary-Cafeteria'!F148,0)</f>
        <v>1738110</v>
      </c>
      <c r="I53" s="7">
        <f t="shared" si="1"/>
      </c>
      <c r="J53" s="7"/>
      <c r="K53" s="11">
        <f t="shared" si="2"/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ROUND(+'Dietary-Cafeteria'!I49,0)</f>
        <v>0</v>
      </c>
      <c r="E54" s="6">
        <f>ROUND(+'Dietary-Cafeteria'!F49,0)</f>
        <v>153106</v>
      </c>
      <c r="F54" s="7">
        <f t="shared" si="0"/>
      </c>
      <c r="G54" s="6">
        <f>ROUND(+'Dietary-Cafeteria'!I149,0)</f>
        <v>0</v>
      </c>
      <c r="H54" s="6">
        <f>ROUND(+'Dietary-Cafeteria'!F149,0)</f>
        <v>257543</v>
      </c>
      <c r="I54" s="7">
        <f t="shared" si="1"/>
      </c>
      <c r="J54" s="7"/>
      <c r="K54" s="11">
        <f t="shared" si="2"/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ROUND(+'Dietary-Cafeteria'!I50,0)</f>
        <v>0</v>
      </c>
      <c r="E55" s="6">
        <f>ROUND(+'Dietary-Cafeteria'!F50,0)</f>
        <v>133961</v>
      </c>
      <c r="F55" s="7">
        <f t="shared" si="0"/>
      </c>
      <c r="G55" s="6">
        <f>ROUND(+'Dietary-Cafeteria'!I150,0)</f>
        <v>0</v>
      </c>
      <c r="H55" s="6">
        <f>ROUND(+'Dietary-Cafeteria'!F150,0)</f>
        <v>152351</v>
      </c>
      <c r="I55" s="7">
        <f t="shared" si="1"/>
      </c>
      <c r="J55" s="7"/>
      <c r="K55" s="11">
        <f t="shared" si="2"/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ROUND(+'Dietary-Cafeteria'!I51,0)</f>
        <v>5418</v>
      </c>
      <c r="E56" s="6">
        <f>ROUND(+'Dietary-Cafeteria'!F51,0)</f>
        <v>61983</v>
      </c>
      <c r="F56" s="7">
        <f t="shared" si="0"/>
        <v>0.09</v>
      </c>
      <c r="G56" s="6">
        <f>ROUND(+'Dietary-Cafeteria'!I151,0)</f>
        <v>0</v>
      </c>
      <c r="H56" s="6">
        <f>ROUND(+'Dietary-Cafeteria'!F151,0)</f>
        <v>58080</v>
      </c>
      <c r="I56" s="7">
        <f t="shared" si="1"/>
      </c>
      <c r="J56" s="7"/>
      <c r="K56" s="11">
        <f t="shared" si="2"/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ROUND(+'Dietary-Cafeteria'!I52,0)</f>
        <v>0</v>
      </c>
      <c r="E57" s="6">
        <f>ROUND(+'Dietary-Cafeteria'!F52,0)</f>
        <v>259622</v>
      </c>
      <c r="F57" s="7">
        <f t="shared" si="0"/>
      </c>
      <c r="G57" s="6">
        <f>ROUND(+'Dietary-Cafeteria'!I152,0)</f>
        <v>0</v>
      </c>
      <c r="H57" s="6">
        <f>ROUND(+'Dietary-Cafeteria'!F152,0)</f>
        <v>249278</v>
      </c>
      <c r="I57" s="7">
        <f t="shared" si="1"/>
      </c>
      <c r="J57" s="7"/>
      <c r="K57" s="11">
        <f t="shared" si="2"/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ROUND(+'Dietary-Cafeteria'!I53,0)</f>
        <v>0</v>
      </c>
      <c r="E58" s="6">
        <f>ROUND(+'Dietary-Cafeteria'!F53,0)</f>
        <v>628298</v>
      </c>
      <c r="F58" s="7">
        <f t="shared" si="0"/>
      </c>
      <c r="G58" s="6">
        <f>ROUND(+'Dietary-Cafeteria'!I153,0)</f>
        <v>0</v>
      </c>
      <c r="H58" s="6">
        <f>ROUND(+'Dietary-Cafeteria'!F153,0)</f>
        <v>618636</v>
      </c>
      <c r="I58" s="7">
        <f t="shared" si="1"/>
      </c>
      <c r="J58" s="7"/>
      <c r="K58" s="11">
        <f t="shared" si="2"/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ROUND(+'Dietary-Cafeteria'!I54,0)</f>
        <v>0</v>
      </c>
      <c r="E59" s="6">
        <f>ROUND(+'Dietary-Cafeteria'!F54,0)</f>
        <v>12675</v>
      </c>
      <c r="F59" s="7">
        <f t="shared" si="0"/>
      </c>
      <c r="G59" s="6">
        <f>ROUND(+'Dietary-Cafeteria'!I154,0)</f>
        <v>0</v>
      </c>
      <c r="H59" s="6">
        <f>ROUND(+'Dietary-Cafeteria'!F154,0)</f>
        <v>13348</v>
      </c>
      <c r="I59" s="7">
        <f t="shared" si="1"/>
      </c>
      <c r="J59" s="7"/>
      <c r="K59" s="11">
        <f t="shared" si="2"/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ROUND(+'Dietary-Cafeteria'!I55,0)</f>
        <v>0</v>
      </c>
      <c r="E60" s="6">
        <f>ROUND(+'Dietary-Cafeteria'!F55,0)</f>
        <v>61678</v>
      </c>
      <c r="F60" s="7">
        <f t="shared" si="0"/>
      </c>
      <c r="G60" s="6">
        <f>ROUND(+'Dietary-Cafeteria'!I155,0)</f>
        <v>0</v>
      </c>
      <c r="H60" s="6">
        <f>ROUND(+'Dietary-Cafeteria'!F155,0)</f>
        <v>72115</v>
      </c>
      <c r="I60" s="7">
        <f t="shared" si="1"/>
      </c>
      <c r="J60" s="7"/>
      <c r="K60" s="11">
        <f t="shared" si="2"/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ROUND(+'Dietary-Cafeteria'!I56,0)</f>
        <v>0</v>
      </c>
      <c r="E61" s="6">
        <f>ROUND(+'Dietary-Cafeteria'!F56,0)</f>
        <v>651909</v>
      </c>
      <c r="F61" s="7">
        <f t="shared" si="0"/>
      </c>
      <c r="G61" s="6">
        <f>ROUND(+'Dietary-Cafeteria'!I156,0)</f>
        <v>0</v>
      </c>
      <c r="H61" s="6">
        <f>ROUND(+'Dietary-Cafeteria'!F156,0)</f>
        <v>671864</v>
      </c>
      <c r="I61" s="7">
        <f t="shared" si="1"/>
      </c>
      <c r="J61" s="7"/>
      <c r="K61" s="11">
        <f t="shared" si="2"/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ROUND(+'Dietary-Cafeteria'!I57,0)</f>
        <v>0</v>
      </c>
      <c r="E62" s="6">
        <f>ROUND(+'Dietary-Cafeteria'!F57,0)</f>
        <v>844712</v>
      </c>
      <c r="F62" s="7">
        <f t="shared" si="0"/>
      </c>
      <c r="G62" s="6">
        <f>ROUND(+'Dietary-Cafeteria'!I157,0)</f>
        <v>0</v>
      </c>
      <c r="H62" s="6">
        <f>ROUND(+'Dietary-Cafeteria'!F157,0)</f>
        <v>986446</v>
      </c>
      <c r="I62" s="7">
        <f t="shared" si="1"/>
      </c>
      <c r="J62" s="7"/>
      <c r="K62" s="11">
        <f t="shared" si="2"/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ROUND(+'Dietary-Cafeteria'!I58,0)</f>
        <v>4004</v>
      </c>
      <c r="E63" s="6">
        <f>ROUND(+'Dietary-Cafeteria'!F58,0)</f>
        <v>14743</v>
      </c>
      <c r="F63" s="7">
        <f t="shared" si="0"/>
        <v>0.27</v>
      </c>
      <c r="G63" s="6">
        <f>ROUND(+'Dietary-Cafeteria'!I158,0)</f>
        <v>0</v>
      </c>
      <c r="H63" s="6">
        <f>ROUND(+'Dietary-Cafeteria'!F158,0)</f>
        <v>13168</v>
      </c>
      <c r="I63" s="7">
        <f t="shared" si="1"/>
      </c>
      <c r="J63" s="7"/>
      <c r="K63" s="11">
        <f t="shared" si="2"/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ROUND(+'Dietary-Cafeteria'!I59,0)</f>
        <v>0</v>
      </c>
      <c r="E64" s="6">
        <f>ROUND(+'Dietary-Cafeteria'!F59,0)</f>
        <v>18123</v>
      </c>
      <c r="F64" s="7">
        <f t="shared" si="0"/>
      </c>
      <c r="G64" s="6">
        <f>ROUND(+'Dietary-Cafeteria'!I159,0)</f>
        <v>0</v>
      </c>
      <c r="H64" s="6">
        <f>ROUND(+'Dietary-Cafeteria'!F159,0)</f>
        <v>18625</v>
      </c>
      <c r="I64" s="7">
        <f t="shared" si="1"/>
      </c>
      <c r="J64" s="7"/>
      <c r="K64" s="11">
        <f t="shared" si="2"/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ROUND(+'Dietary-Cafeteria'!I60,0)</f>
        <v>10257</v>
      </c>
      <c r="E65" s="6">
        <f>ROUND(+'Dietary-Cafeteria'!F60,0)</f>
        <v>32330</v>
      </c>
      <c r="F65" s="7">
        <f t="shared" si="0"/>
        <v>0.32</v>
      </c>
      <c r="G65" s="6">
        <f>ROUND(+'Dietary-Cafeteria'!I160,0)</f>
        <v>6365</v>
      </c>
      <c r="H65" s="6">
        <f>ROUND(+'Dietary-Cafeteria'!F160,0)</f>
        <v>69336</v>
      </c>
      <c r="I65" s="7">
        <f t="shared" si="1"/>
        <v>0.09</v>
      </c>
      <c r="J65" s="7"/>
      <c r="K65" s="11">
        <f t="shared" si="2"/>
        <v>-0.7188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ROUND(+'Dietary-Cafeteria'!I61,0)</f>
        <v>0</v>
      </c>
      <c r="E66" s="6">
        <f>ROUND(+'Dietary-Cafeteria'!F61,0)</f>
        <v>31575</v>
      </c>
      <c r="F66" s="7">
        <f t="shared" si="0"/>
      </c>
      <c r="G66" s="6">
        <f>ROUND(+'Dietary-Cafeteria'!I161,0)</f>
        <v>0</v>
      </c>
      <c r="H66" s="6">
        <f>ROUND(+'Dietary-Cafeteria'!F161,0)</f>
        <v>30533</v>
      </c>
      <c r="I66" s="7">
        <f t="shared" si="1"/>
      </c>
      <c r="J66" s="7"/>
      <c r="K66" s="11">
        <f t="shared" si="2"/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ROUND(+'Dietary-Cafeteria'!I62,0)</f>
        <v>0</v>
      </c>
      <c r="E67" s="6">
        <f>ROUND(+'Dietary-Cafeteria'!F62,0)</f>
        <v>20219</v>
      </c>
      <c r="F67" s="7">
        <f t="shared" si="0"/>
      </c>
      <c r="G67" s="6">
        <f>ROUND(+'Dietary-Cafeteria'!I162,0)</f>
        <v>0</v>
      </c>
      <c r="H67" s="6">
        <f>ROUND(+'Dietary-Cafeteria'!F162,0)</f>
        <v>11392</v>
      </c>
      <c r="I67" s="7">
        <f t="shared" si="1"/>
      </c>
      <c r="J67" s="7"/>
      <c r="K67" s="11">
        <f t="shared" si="2"/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ROUND(+'Dietary-Cafeteria'!I63,0)</f>
        <v>0</v>
      </c>
      <c r="E68" s="6">
        <f>ROUND(+'Dietary-Cafeteria'!F63,0)</f>
        <v>826511</v>
      </c>
      <c r="F68" s="7">
        <f t="shared" si="0"/>
      </c>
      <c r="G68" s="6">
        <f>ROUND(+'Dietary-Cafeteria'!I163,0)</f>
        <v>0</v>
      </c>
      <c r="H68" s="6">
        <f>ROUND(+'Dietary-Cafeteria'!F163,0)</f>
        <v>838389</v>
      </c>
      <c r="I68" s="7">
        <f t="shared" si="1"/>
      </c>
      <c r="J68" s="7"/>
      <c r="K68" s="11">
        <f t="shared" si="2"/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ROUND(+'Dietary-Cafeteria'!I64,0)</f>
        <v>0</v>
      </c>
      <c r="E69" s="6">
        <f>ROUND(+'Dietary-Cafeteria'!F64,0)</f>
        <v>24218</v>
      </c>
      <c r="F69" s="7">
        <f t="shared" si="0"/>
      </c>
      <c r="G69" s="6">
        <f>ROUND(+'Dietary-Cafeteria'!I164,0)</f>
        <v>0</v>
      </c>
      <c r="H69" s="6">
        <f>ROUND(+'Dietary-Cafeteria'!F164,0)</f>
        <v>22028</v>
      </c>
      <c r="I69" s="7">
        <f t="shared" si="1"/>
      </c>
      <c r="J69" s="7"/>
      <c r="K69" s="11">
        <f t="shared" si="2"/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ROUND(+'Dietary-Cafeteria'!I65,0)</f>
        <v>0</v>
      </c>
      <c r="E70" s="6">
        <f>ROUND(+'Dietary-Cafeteria'!F65,0)</f>
        <v>67959</v>
      </c>
      <c r="F70" s="7">
        <f t="shared" si="0"/>
      </c>
      <c r="G70" s="6">
        <f>ROUND(+'Dietary-Cafeteria'!I165,0)</f>
        <v>48295</v>
      </c>
      <c r="H70" s="6">
        <f>ROUND(+'Dietary-Cafeteria'!F165,0)</f>
        <v>68181</v>
      </c>
      <c r="I70" s="7">
        <f t="shared" si="1"/>
        <v>0.71</v>
      </c>
      <c r="J70" s="7"/>
      <c r="K70" s="11">
        <f t="shared" si="2"/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ROUND(+'Dietary-Cafeteria'!I66,0)</f>
        <v>0</v>
      </c>
      <c r="E71" s="6">
        <f>ROUND(+'Dietary-Cafeteria'!F66,0)</f>
        <v>2039</v>
      </c>
      <c r="F71" s="7">
        <f t="shared" si="0"/>
      </c>
      <c r="G71" s="6">
        <f>ROUND(+'Dietary-Cafeteria'!I166,0)</f>
        <v>0</v>
      </c>
      <c r="H71" s="6">
        <f>ROUND(+'Dietary-Cafeteria'!F166,0)</f>
        <v>4100</v>
      </c>
      <c r="I71" s="7">
        <f t="shared" si="1"/>
      </c>
      <c r="J71" s="7"/>
      <c r="K71" s="11">
        <f t="shared" si="2"/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ROUND(+'Dietary-Cafeteria'!I67,0)</f>
        <v>0</v>
      </c>
      <c r="E72" s="6">
        <f>ROUND(+'Dietary-Cafeteria'!F67,0)</f>
        <v>790715</v>
      </c>
      <c r="F72" s="7">
        <f t="shared" si="0"/>
      </c>
      <c r="G72" s="6">
        <f>ROUND(+'Dietary-Cafeteria'!I167,0)</f>
        <v>0</v>
      </c>
      <c r="H72" s="6">
        <f>ROUND(+'Dietary-Cafeteria'!F167,0)</f>
        <v>762807</v>
      </c>
      <c r="I72" s="7">
        <f t="shared" si="1"/>
      </c>
      <c r="J72" s="7"/>
      <c r="K72" s="11">
        <f t="shared" si="2"/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ROUND(+'Dietary-Cafeteria'!I68,0)</f>
        <v>0</v>
      </c>
      <c r="E73" s="6">
        <f>ROUND(+'Dietary-Cafeteria'!F68,0)</f>
        <v>618803</v>
      </c>
      <c r="F73" s="7">
        <f t="shared" si="0"/>
      </c>
      <c r="G73" s="6">
        <f>ROUND(+'Dietary-Cafeteria'!I168,0)</f>
        <v>0</v>
      </c>
      <c r="H73" s="6">
        <f>ROUND(+'Dietary-Cafeteria'!F168,0)</f>
        <v>719011</v>
      </c>
      <c r="I73" s="7">
        <f t="shared" si="1"/>
      </c>
      <c r="J73" s="7"/>
      <c r="K73" s="11">
        <f t="shared" si="2"/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ROUND(+'Dietary-Cafeteria'!I69,0)</f>
        <v>0</v>
      </c>
      <c r="E74" s="6">
        <f>ROUND(+'Dietary-Cafeteria'!F69,0)</f>
        <v>617152</v>
      </c>
      <c r="F74" s="7">
        <f t="shared" si="0"/>
      </c>
      <c r="G74" s="6">
        <f>ROUND(+'Dietary-Cafeteria'!I169,0)</f>
        <v>225</v>
      </c>
      <c r="H74" s="6">
        <f>ROUND(+'Dietary-Cafeteria'!F169,0)</f>
        <v>639650</v>
      </c>
      <c r="I74" s="7">
        <f t="shared" si="1"/>
        <v>0</v>
      </c>
      <c r="J74" s="7"/>
      <c r="K74" s="11">
        <f t="shared" si="2"/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ROUND(+'Dietary-Cafeteria'!I70,0)</f>
        <v>0</v>
      </c>
      <c r="E75" s="6">
        <f>ROUND(+'Dietary-Cafeteria'!F70,0)</f>
        <v>688831</v>
      </c>
      <c r="F75" s="7">
        <f aca="true" t="shared" si="3" ref="F75:F106">IF(D75=0,"",IF(E75=0,"",ROUND(D75/E75,2)))</f>
      </c>
      <c r="G75" s="6">
        <f>ROUND(+'Dietary-Cafeteria'!I170,0)</f>
        <v>0</v>
      </c>
      <c r="H75" s="6">
        <f>ROUND(+'Dietary-Cafeteria'!F170,0)</f>
        <v>835411</v>
      </c>
      <c r="I75" s="7">
        <f aca="true" t="shared" si="4" ref="I75:I106">IF(G75=0,"",IF(H75=0,"",ROUND(G75/H75,2)))</f>
      </c>
      <c r="J75" s="7"/>
      <c r="K75" s="11">
        <f aca="true" t="shared" si="5" ref="K75:K106">IF(D75=0,"",IF(E75=0,"",IF(G75=0,"",IF(H75=0,"",ROUND(I75/F75-1,4)))))</f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ROUND(+'Dietary-Cafeteria'!I71,0)</f>
        <v>12278</v>
      </c>
      <c r="E76" s="6">
        <f>ROUND(+'Dietary-Cafeteria'!F71,0)</f>
        <v>40185</v>
      </c>
      <c r="F76" s="7">
        <f t="shared" si="3"/>
        <v>0.31</v>
      </c>
      <c r="G76" s="6">
        <f>ROUND(+'Dietary-Cafeteria'!I171,0)</f>
        <v>12607</v>
      </c>
      <c r="H76" s="6">
        <f>ROUND(+'Dietary-Cafeteria'!F171,0)</f>
        <v>43355</v>
      </c>
      <c r="I76" s="7">
        <f t="shared" si="4"/>
        <v>0.29</v>
      </c>
      <c r="J76" s="7"/>
      <c r="K76" s="11">
        <f t="shared" si="5"/>
        <v>-0.0645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ROUND(+'Dietary-Cafeteria'!I72,0)</f>
        <v>4200</v>
      </c>
      <c r="E77" s="6">
        <f>ROUND(+'Dietary-Cafeteria'!F72,0)</f>
        <v>13277</v>
      </c>
      <c r="F77" s="7">
        <f t="shared" si="3"/>
        <v>0.32</v>
      </c>
      <c r="G77" s="6">
        <f>ROUND(+'Dietary-Cafeteria'!I172,0)</f>
        <v>4582</v>
      </c>
      <c r="H77" s="6">
        <f>ROUND(+'Dietary-Cafeteria'!F172,0)</f>
        <v>12207</v>
      </c>
      <c r="I77" s="7">
        <f t="shared" si="4"/>
        <v>0.38</v>
      </c>
      <c r="J77" s="7"/>
      <c r="K77" s="11">
        <f t="shared" si="5"/>
        <v>0.1875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ROUND(+'Dietary-Cafeteria'!I73,0)</f>
        <v>945</v>
      </c>
      <c r="E78" s="6">
        <f>ROUND(+'Dietary-Cafeteria'!F73,0)</f>
        <v>408610</v>
      </c>
      <c r="F78" s="7">
        <f t="shared" si="3"/>
        <v>0</v>
      </c>
      <c r="G78" s="6">
        <f>ROUND(+'Dietary-Cafeteria'!I173,0)</f>
        <v>0</v>
      </c>
      <c r="H78" s="6">
        <f>ROUND(+'Dietary-Cafeteria'!F173,0)</f>
        <v>389970</v>
      </c>
      <c r="I78" s="7">
        <f t="shared" si="4"/>
      </c>
      <c r="J78" s="7"/>
      <c r="K78" s="11">
        <f t="shared" si="5"/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ROUND(+'Dietary-Cafeteria'!I74,0)</f>
        <v>0</v>
      </c>
      <c r="E79" s="6">
        <f>ROUND(+'Dietary-Cafeteria'!F74,0)</f>
        <v>45881</v>
      </c>
      <c r="F79" s="7">
        <f t="shared" si="3"/>
      </c>
      <c r="G79" s="6">
        <f>ROUND(+'Dietary-Cafeteria'!I174,0)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ROUND(+'Dietary-Cafeteria'!I75,0)</f>
        <v>42530</v>
      </c>
      <c r="E80" s="6">
        <f>ROUND(+'Dietary-Cafeteria'!F75,0)</f>
        <v>1155050</v>
      </c>
      <c r="F80" s="7">
        <f t="shared" si="3"/>
        <v>0.04</v>
      </c>
      <c r="G80" s="6">
        <f>ROUND(+'Dietary-Cafeteria'!I175,0)</f>
        <v>0</v>
      </c>
      <c r="H80" s="6">
        <f>ROUND(+'Dietary-Cafeteria'!F175,0)</f>
        <v>1177039</v>
      </c>
      <c r="I80" s="7">
        <f t="shared" si="4"/>
      </c>
      <c r="J80" s="7"/>
      <c r="K80" s="11">
        <f t="shared" si="5"/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ROUND(+'Dietary-Cafeteria'!I76,0)</f>
        <v>2286</v>
      </c>
      <c r="E81" s="6">
        <f>ROUND(+'Dietary-Cafeteria'!F76,0)</f>
        <v>396291</v>
      </c>
      <c r="F81" s="7">
        <f t="shared" si="3"/>
        <v>0.01</v>
      </c>
      <c r="G81" s="6">
        <f>ROUND(+'Dietary-Cafeteria'!I176,0)</f>
        <v>1115</v>
      </c>
      <c r="H81" s="6">
        <f>ROUND(+'Dietary-Cafeteria'!F176,0)</f>
        <v>123912</v>
      </c>
      <c r="I81" s="7">
        <f t="shared" si="4"/>
        <v>0.01</v>
      </c>
      <c r="J81" s="7"/>
      <c r="K81" s="11">
        <f t="shared" si="5"/>
        <v>0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ROUND(+'Dietary-Cafeteria'!I77,0)</f>
        <v>0</v>
      </c>
      <c r="E82" s="6">
        <f>ROUND(+'Dietary-Cafeteria'!F77,0)</f>
        <v>50480</v>
      </c>
      <c r="F82" s="7">
        <f t="shared" si="3"/>
      </c>
      <c r="G82" s="6">
        <f>ROUND(+'Dietary-Cafeteria'!I177,0)</f>
        <v>0</v>
      </c>
      <c r="H82" s="6">
        <f>ROUND(+'Dietary-Cafeteria'!F177,0)</f>
        <v>53347</v>
      </c>
      <c r="I82" s="7">
        <f t="shared" si="4"/>
      </c>
      <c r="J82" s="7"/>
      <c r="K82" s="11">
        <f t="shared" si="5"/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ROUND(+'Dietary-Cafeteria'!I78,0)</f>
        <v>0</v>
      </c>
      <c r="E83" s="6">
        <f>ROUND(+'Dietary-Cafeteria'!F78,0)</f>
        <v>214479</v>
      </c>
      <c r="F83" s="7">
        <f t="shared" si="3"/>
      </c>
      <c r="G83" s="6">
        <f>ROUND(+'Dietary-Cafeteria'!I178,0)</f>
        <v>0</v>
      </c>
      <c r="H83" s="6">
        <f>ROUND(+'Dietary-Cafeteria'!F178,0)</f>
        <v>211861</v>
      </c>
      <c r="I83" s="7">
        <f t="shared" si="4"/>
      </c>
      <c r="J83" s="7"/>
      <c r="K83" s="11">
        <f t="shared" si="5"/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ROUND(+'Dietary-Cafeteria'!I79,0)</f>
        <v>0</v>
      </c>
      <c r="E84" s="6">
        <f>ROUND(+'Dietary-Cafeteria'!F79,0)</f>
        <v>949140</v>
      </c>
      <c r="F84" s="7">
        <f t="shared" si="3"/>
      </c>
      <c r="G84" s="6">
        <f>ROUND(+'Dietary-Cafeteria'!I179,0)</f>
        <v>0</v>
      </c>
      <c r="H84" s="6">
        <f>ROUND(+'Dietary-Cafeteria'!F179,0)</f>
        <v>1064440</v>
      </c>
      <c r="I84" s="7">
        <f t="shared" si="4"/>
      </c>
      <c r="J84" s="7"/>
      <c r="K84" s="11">
        <f t="shared" si="5"/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ROUND(+'Dietary-Cafeteria'!I80,0)</f>
        <v>630</v>
      </c>
      <c r="E85" s="6">
        <f>ROUND(+'Dietary-Cafeteria'!F80,0)</f>
        <v>809</v>
      </c>
      <c r="F85" s="7">
        <f t="shared" si="3"/>
        <v>0.78</v>
      </c>
      <c r="G85" s="6">
        <f>ROUND(+'Dietary-Cafeteria'!I180,0)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ROUND(+'Dietary-Cafeteria'!I81,0)</f>
        <v>0</v>
      </c>
      <c r="E86" s="6">
        <f>ROUND(+'Dietary-Cafeteria'!F81,0)</f>
        <v>34890</v>
      </c>
      <c r="F86" s="7">
        <f t="shared" si="3"/>
      </c>
      <c r="G86" s="6">
        <f>ROUND(+'Dietary-Cafeteria'!I181,0)</f>
        <v>0</v>
      </c>
      <c r="H86" s="6">
        <f>ROUND(+'Dietary-Cafeteria'!F181,0)</f>
        <v>48611</v>
      </c>
      <c r="I86" s="7">
        <f t="shared" si="4"/>
      </c>
      <c r="J86" s="7"/>
      <c r="K86" s="11">
        <f t="shared" si="5"/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ROUND(+'Dietary-Cafeteria'!I82,0)</f>
        <v>0</v>
      </c>
      <c r="E87" s="6">
        <f>ROUND(+'Dietary-Cafeteria'!F82,0)</f>
        <v>126267</v>
      </c>
      <c r="F87" s="7">
        <f t="shared" si="3"/>
      </c>
      <c r="G87" s="6">
        <f>ROUND(+'Dietary-Cafeteria'!I182,0)</f>
        <v>0</v>
      </c>
      <c r="H87" s="6">
        <f>ROUND(+'Dietary-Cafeteria'!F182,0)</f>
        <v>128709</v>
      </c>
      <c r="I87" s="7">
        <f t="shared" si="4"/>
      </c>
      <c r="J87" s="7"/>
      <c r="K87" s="11">
        <f t="shared" si="5"/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ROUND(+'Dietary-Cafeteria'!I83,0)</f>
        <v>0</v>
      </c>
      <c r="E88" s="6">
        <f>ROUND(+'Dietary-Cafeteria'!F83,0)</f>
        <v>369</v>
      </c>
      <c r="F88" s="7">
        <f t="shared" si="3"/>
      </c>
      <c r="G88" s="6">
        <f>ROUND(+'Dietary-Cafeteria'!I183,0)</f>
        <v>0</v>
      </c>
      <c r="H88" s="6">
        <f>ROUND(+'Dietary-Cafeteria'!F183,0)</f>
        <v>931</v>
      </c>
      <c r="I88" s="7">
        <f t="shared" si="4"/>
      </c>
      <c r="J88" s="7"/>
      <c r="K88" s="11">
        <f t="shared" si="5"/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ROUND(+'Dietary-Cafeteria'!I84,0)</f>
        <v>0</v>
      </c>
      <c r="E89" s="6">
        <f>ROUND(+'Dietary-Cafeteria'!F84,0)</f>
        <v>77312</v>
      </c>
      <c r="F89" s="7">
        <f t="shared" si="3"/>
      </c>
      <c r="G89" s="6">
        <f>ROUND(+'Dietary-Cafeteria'!I184,0)</f>
        <v>0</v>
      </c>
      <c r="H89" s="6">
        <f>ROUND(+'Dietary-Cafeteria'!F184,0)</f>
        <v>87037</v>
      </c>
      <c r="I89" s="7">
        <f t="shared" si="4"/>
      </c>
      <c r="J89" s="7"/>
      <c r="K89" s="11">
        <f t="shared" si="5"/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ROUND(+'Dietary-Cafeteria'!I85,0)</f>
        <v>0</v>
      </c>
      <c r="E90" s="6">
        <f>ROUND(+'Dietary-Cafeteria'!F85,0)</f>
        <v>15376</v>
      </c>
      <c r="F90" s="7">
        <f t="shared" si="3"/>
      </c>
      <c r="G90" s="6">
        <f>ROUND(+'Dietary-Cafeteria'!I185,0)</f>
        <v>30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ROUND(+'Dietary-Cafeteria'!I86,0)</f>
        <v>0</v>
      </c>
      <c r="E91" s="6">
        <f>ROUND(+'Dietary-Cafeteria'!F86,0)</f>
        <v>53891</v>
      </c>
      <c r="F91" s="7">
        <f t="shared" si="3"/>
      </c>
      <c r="G91" s="6">
        <f>ROUND(+'Dietary-Cafeteria'!I186,0)</f>
        <v>0</v>
      </c>
      <c r="H91" s="6">
        <f>ROUND(+'Dietary-Cafeteria'!F186,0)</f>
        <v>60728</v>
      </c>
      <c r="I91" s="7">
        <f t="shared" si="4"/>
      </c>
      <c r="J91" s="7"/>
      <c r="K91" s="11">
        <f t="shared" si="5"/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ROUND(+'Dietary-Cafeteria'!I87,0)</f>
        <v>36676</v>
      </c>
      <c r="E92" s="6">
        <f>ROUND(+'Dietary-Cafeteria'!F87,0)</f>
        <v>6576</v>
      </c>
      <c r="F92" s="7">
        <f t="shared" si="3"/>
        <v>5.58</v>
      </c>
      <c r="G92" s="6">
        <f>ROUND(+'Dietary-Cafeteria'!I187,0)</f>
        <v>0</v>
      </c>
      <c r="H92" s="6">
        <f>ROUND(+'Dietary-Cafeteria'!F187,0)</f>
        <v>20049</v>
      </c>
      <c r="I92" s="7">
        <f t="shared" si="4"/>
      </c>
      <c r="J92" s="7"/>
      <c r="K92" s="11">
        <f t="shared" si="5"/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ROUND(+'Dietary-Cafeteria'!I88,0)</f>
        <v>0</v>
      </c>
      <c r="E93" s="6">
        <f>ROUND(+'Dietary-Cafeteria'!F88,0)</f>
        <v>103985</v>
      </c>
      <c r="F93" s="7">
        <f t="shared" si="3"/>
      </c>
      <c r="G93" s="6">
        <f>ROUND(+'Dietary-Cafeteria'!I188,0)</f>
        <v>0</v>
      </c>
      <c r="H93" s="6">
        <f>ROUND(+'Dietary-Cafeteria'!F188,0)</f>
        <v>108857</v>
      </c>
      <c r="I93" s="7">
        <f t="shared" si="4"/>
      </c>
      <c r="J93" s="7"/>
      <c r="K93" s="11">
        <f t="shared" si="5"/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ROUND(+'Dietary-Cafeteria'!I89,0)</f>
        <v>0</v>
      </c>
      <c r="E94" s="6">
        <f>ROUND(+'Dietary-Cafeteria'!F89,0)</f>
        <v>142169</v>
      </c>
      <c r="F94" s="7">
        <f t="shared" si="3"/>
      </c>
      <c r="G94" s="6">
        <f>ROUND(+'Dietary-Cafeteria'!I189,0)</f>
        <v>0</v>
      </c>
      <c r="H94" s="6">
        <f>ROUND(+'Dietary-Cafeteria'!F189,0)</f>
        <v>150887</v>
      </c>
      <c r="I94" s="7">
        <f t="shared" si="4"/>
      </c>
      <c r="J94" s="7"/>
      <c r="K94" s="11">
        <f t="shared" si="5"/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ROUND(+'Dietary-Cafeteria'!I90,0)</f>
        <v>0</v>
      </c>
      <c r="E95" s="6">
        <f>ROUND(+'Dietary-Cafeteria'!F90,0)</f>
        <v>18403</v>
      </c>
      <c r="F95" s="7">
        <f t="shared" si="3"/>
      </c>
      <c r="G95" s="6">
        <f>ROUND(+'Dietary-Cafeteria'!I190,0)</f>
        <v>0</v>
      </c>
      <c r="H95" s="6">
        <f>ROUND(+'Dietary-Cafeteria'!F190,0)</f>
        <v>19228</v>
      </c>
      <c r="I95" s="7">
        <f t="shared" si="4"/>
      </c>
      <c r="J95" s="7"/>
      <c r="K95" s="11">
        <f t="shared" si="5"/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ROUND(+'Dietary-Cafeteria'!I91,0)</f>
        <v>0</v>
      </c>
      <c r="E96" s="6">
        <f>ROUND(+'Dietary-Cafeteria'!F91,0)</f>
        <v>270219</v>
      </c>
      <c r="F96" s="7">
        <f t="shared" si="3"/>
      </c>
      <c r="G96" s="6">
        <f>ROUND(+'Dietary-Cafeteria'!I191,0)</f>
        <v>0</v>
      </c>
      <c r="H96" s="6">
        <f>ROUND(+'Dietary-Cafeteria'!F191,0)</f>
        <v>415464</v>
      </c>
      <c r="I96" s="7">
        <f t="shared" si="4"/>
      </c>
      <c r="J96" s="7"/>
      <c r="K96" s="11">
        <f t="shared" si="5"/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ROUND(+'Dietary-Cafeteria'!I92,0)</f>
        <v>0</v>
      </c>
      <c r="E97" s="6">
        <f>ROUND(+'Dietary-Cafeteria'!F92,0)</f>
        <v>5145</v>
      </c>
      <c r="F97" s="7">
        <f t="shared" si="3"/>
      </c>
      <c r="G97" s="6">
        <f>ROUND(+'Dietary-Cafeteria'!I192,0)</f>
        <v>0</v>
      </c>
      <c r="H97" s="6">
        <f>ROUND(+'Dietary-Cafeteria'!F192,0)</f>
        <v>5675</v>
      </c>
      <c r="I97" s="7">
        <f t="shared" si="4"/>
      </c>
      <c r="J97" s="7"/>
      <c r="K97" s="11">
        <f t="shared" si="5"/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ROUND(+'Dietary-Cafeteria'!I93,0)</f>
        <v>1667</v>
      </c>
      <c r="E98" s="6">
        <f>ROUND(+'Dietary-Cafeteria'!F93,0)</f>
        <v>17308</v>
      </c>
      <c r="F98" s="7">
        <f t="shared" si="3"/>
        <v>0.1</v>
      </c>
      <c r="G98" s="6">
        <f>ROUND(+'Dietary-Cafeteria'!I193,0)</f>
        <v>2682</v>
      </c>
      <c r="H98" s="6">
        <f>ROUND(+'Dietary-Cafeteria'!F193,0)</f>
        <v>16144</v>
      </c>
      <c r="I98" s="7">
        <f t="shared" si="4"/>
        <v>0.17</v>
      </c>
      <c r="J98" s="7"/>
      <c r="K98" s="11">
        <f t="shared" si="5"/>
        <v>0.7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ROUND(+'Dietary-Cafeteria'!I94,0)</f>
        <v>0</v>
      </c>
      <c r="E99" s="6">
        <f>ROUND(+'Dietary-Cafeteria'!F94,0)</f>
        <v>8916</v>
      </c>
      <c r="F99" s="7">
        <f t="shared" si="3"/>
      </c>
      <c r="G99" s="6">
        <f>ROUND(+'Dietary-Cafeteria'!I194,0)</f>
        <v>0</v>
      </c>
      <c r="H99" s="6">
        <f>ROUND(+'Dietary-Cafeteria'!F194,0)</f>
        <v>8574</v>
      </c>
      <c r="I99" s="7">
        <f t="shared" si="4"/>
      </c>
      <c r="J99" s="7"/>
      <c r="K99" s="11">
        <f t="shared" si="5"/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ROUND(+'Dietary-Cafeteria'!I95,0)</f>
        <v>0</v>
      </c>
      <c r="E100" s="6">
        <f>ROUND(+'Dietary-Cafeteria'!F95,0)</f>
        <v>71238</v>
      </c>
      <c r="F100" s="7">
        <f t="shared" si="3"/>
      </c>
      <c r="G100" s="6">
        <f>ROUND(+'Dietary-Cafeteria'!I195,0)</f>
        <v>0</v>
      </c>
      <c r="H100" s="6">
        <f>ROUND(+'Dietary-Cafeteria'!F195,0)</f>
        <v>67092</v>
      </c>
      <c r="I100" s="7">
        <f t="shared" si="4"/>
      </c>
      <c r="J100" s="7"/>
      <c r="K100" s="11">
        <f t="shared" si="5"/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ROUND(+'Dietary-Cafeteria'!I96,0)</f>
        <v>0</v>
      </c>
      <c r="E101" s="6">
        <f>ROUND(+'Dietary-Cafeteria'!F96,0)</f>
        <v>330865</v>
      </c>
      <c r="F101" s="7">
        <f t="shared" si="3"/>
      </c>
      <c r="G101" s="6">
        <f>ROUND(+'Dietary-Cafeteria'!I196,0)</f>
        <v>0</v>
      </c>
      <c r="H101" s="6">
        <f>ROUND(+'Dietary-Cafeteria'!F196,0)</f>
        <v>304903</v>
      </c>
      <c r="I101" s="7">
        <f t="shared" si="4"/>
      </c>
      <c r="J101" s="7"/>
      <c r="K101" s="11">
        <f t="shared" si="5"/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ROUND(+'Dietary-Cafeteria'!I97,0)</f>
        <v>0</v>
      </c>
      <c r="E102" s="6">
        <f>ROUND(+'Dietary-Cafeteria'!F97,0)</f>
        <v>297311</v>
      </c>
      <c r="F102" s="7">
        <f t="shared" si="3"/>
      </c>
      <c r="G102" s="6">
        <f>ROUND(+'Dietary-Cafeteria'!I197,0)</f>
        <v>0</v>
      </c>
      <c r="H102" s="6">
        <f>ROUND(+'Dietary-Cafeteria'!F197,0)</f>
        <v>325986</v>
      </c>
      <c r="I102" s="7">
        <f t="shared" si="4"/>
      </c>
      <c r="J102" s="7"/>
      <c r="K102" s="11">
        <f t="shared" si="5"/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ROUND(+'Dietary-Cafeteria'!I98,0)</f>
        <v>0</v>
      </c>
      <c r="E103" s="6">
        <f>ROUND(+'Dietary-Cafeteria'!F98,0)</f>
        <v>0</v>
      </c>
      <c r="F103" s="7">
        <f t="shared" si="3"/>
      </c>
      <c r="G103" s="6">
        <f>ROUND(+'Dietary-Cafeteria'!I198,0)</f>
        <v>0</v>
      </c>
      <c r="H103" s="6">
        <f>ROUND(+'Dietary-Cafeteria'!F198,0)</f>
        <v>30362</v>
      </c>
      <c r="I103" s="7">
        <f t="shared" si="4"/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ROUND(+'Dietary-Cafeteria'!I99,0)</f>
        <v>0</v>
      </c>
      <c r="E104" s="6">
        <f>ROUND(+'Dietary-Cafeteria'!F99,0)</f>
        <v>72795</v>
      </c>
      <c r="F104" s="7">
        <f t="shared" si="3"/>
      </c>
      <c r="G104" s="6">
        <f>ROUND(+'Dietary-Cafeteria'!I199,0)</f>
        <v>0</v>
      </c>
      <c r="H104" s="6">
        <f>ROUND(+'Dietary-Cafeteria'!F199,0)</f>
        <v>72078</v>
      </c>
      <c r="I104" s="7">
        <f t="shared" si="4"/>
      </c>
      <c r="J104" s="7"/>
      <c r="K104" s="11">
        <f t="shared" si="5"/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ROUND(+'Dietary-Cafeteria'!I100,0)</f>
        <v>0</v>
      </c>
      <c r="E105" s="6">
        <f>ROUND(+'Dietary-Cafeteria'!F100,0)</f>
        <v>0</v>
      </c>
      <c r="F105" s="7">
        <f t="shared" si="3"/>
      </c>
      <c r="G105" s="6">
        <f>ROUND(+'Dietary-Cafeteria'!I200,0)</f>
        <v>0</v>
      </c>
      <c r="H105" s="6">
        <f>ROUND(+'Dietary-Cafeteria'!F200,0)</f>
        <v>40831</v>
      </c>
      <c r="I105" s="7">
        <f t="shared" si="4"/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ROUND(+'Dietary-Cafeteria'!I101,0)</f>
        <v>0</v>
      </c>
      <c r="E106" s="6">
        <f>ROUND(+'Dietary-Cafeteria'!F101,0)</f>
        <v>54456</v>
      </c>
      <c r="F106" s="7">
        <f t="shared" si="3"/>
      </c>
      <c r="G106" s="6">
        <f>ROUND(+'Dietary-Cafeteria'!I201,0)</f>
        <v>0</v>
      </c>
      <c r="H106" s="6">
        <f>ROUND(+'Dietary-Cafeteria'!F201,0)</f>
        <v>53823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5">
      <selection activeCell="A107" sqref="A107:IV10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9.875" style="0" bestFit="1" customWidth="1"/>
    <col min="6" max="6" width="5.875" style="0" bestFit="1" customWidth="1"/>
    <col min="7" max="7" width="9.25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384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ROUND(+'Dietary-Cafeteria'!J5,0)</f>
        <v>3903338</v>
      </c>
      <c r="E10" s="6">
        <f>ROUND(+'Dietary-Cafeteria'!F5,0)</f>
        <v>1836966</v>
      </c>
      <c r="F10" s="7">
        <f>IF(D10=0,"",IF(E10=0,"",ROUND(D10/E10,2)))</f>
        <v>2.12</v>
      </c>
      <c r="G10" s="6">
        <f>ROUND(+'Dietary-Cafeteria'!J105,0)</f>
        <v>3354573</v>
      </c>
      <c r="H10" s="6">
        <f>ROUND(+'Dietary-Cafeteria'!F105,0)</f>
        <v>1620635</v>
      </c>
      <c r="I10" s="7">
        <f>IF(G10=0,"",IF(H10=0,"",ROUND(G10/H10,2)))</f>
        <v>2.07</v>
      </c>
      <c r="J10" s="7"/>
      <c r="K10" s="11">
        <f>IF(D10=0,"",IF(E10=0,"",IF(G10=0,"",IF(H10=0,"",ROUND(I10/F10-1,4)))))</f>
        <v>-0.0236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ROUND(+'Dietary-Cafeteria'!J6,0)</f>
        <v>2076809</v>
      </c>
      <c r="E11" s="6">
        <f>ROUND(+'Dietary-Cafeteria'!F6,0)</f>
        <v>966550</v>
      </c>
      <c r="F11" s="7">
        <f aca="true" t="shared" si="0" ref="F11:F74">IF(D11=0,"",IF(E11=0,"",ROUND(D11/E11,2)))</f>
        <v>2.15</v>
      </c>
      <c r="G11" s="6">
        <f>ROUND(+'Dietary-Cafeteria'!J106,0)</f>
        <v>1904729</v>
      </c>
      <c r="H11" s="6">
        <f>ROUND(+'Dietary-Cafeteria'!F106,0)</f>
        <v>861785</v>
      </c>
      <c r="I11" s="7">
        <f aca="true" t="shared" si="1" ref="I11:I74">IF(G11=0,"",IF(H11=0,"",ROUND(G11/H11,2)))</f>
        <v>2.21</v>
      </c>
      <c r="J11" s="7"/>
      <c r="K11" s="11">
        <f aca="true" t="shared" si="2" ref="K11:K74">IF(D11=0,"",IF(E11=0,"",IF(G11=0,"",IF(H11=0,"",ROUND(I11/F11-1,4)))))</f>
        <v>0.0279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ROUND(+'Dietary-Cafeteria'!J7,0)</f>
        <v>103801</v>
      </c>
      <c r="E12" s="6">
        <f>ROUND(+'Dietary-Cafeteria'!F7,0)</f>
        <v>12034</v>
      </c>
      <c r="F12" s="7">
        <f t="shared" si="0"/>
        <v>8.63</v>
      </c>
      <c r="G12" s="6">
        <f>ROUND(+'Dietary-Cafeteria'!J107,0)</f>
        <v>129650</v>
      </c>
      <c r="H12" s="6">
        <f>ROUND(+'Dietary-Cafeteria'!F107,0)</f>
        <v>5164</v>
      </c>
      <c r="I12" s="7">
        <f t="shared" si="1"/>
        <v>25.11</v>
      </c>
      <c r="J12" s="7"/>
      <c r="K12" s="11">
        <f t="shared" si="2"/>
        <v>1.9096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ROUND(+'Dietary-Cafeteria'!J8,0)</f>
        <v>2598474</v>
      </c>
      <c r="E13" s="6">
        <f>ROUND(+'Dietary-Cafeteria'!F8,0)</f>
        <v>1000919</v>
      </c>
      <c r="F13" s="7">
        <f t="shared" si="0"/>
        <v>2.6</v>
      </c>
      <c r="G13" s="6">
        <f>ROUND(+'Dietary-Cafeteria'!J108,0)</f>
        <v>2843824</v>
      </c>
      <c r="H13" s="6">
        <f>ROUND(+'Dietary-Cafeteria'!F108,0)</f>
        <v>1059648</v>
      </c>
      <c r="I13" s="7">
        <f t="shared" si="1"/>
        <v>2.68</v>
      </c>
      <c r="J13" s="7"/>
      <c r="K13" s="11">
        <f t="shared" si="2"/>
        <v>0.0308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ROUND(+'Dietary-Cafeteria'!J9,0)</f>
        <v>2976726</v>
      </c>
      <c r="E14" s="6">
        <f>ROUND(+'Dietary-Cafeteria'!F9,0)</f>
        <v>0</v>
      </c>
      <c r="F14" s="7">
        <f t="shared" si="0"/>
      </c>
      <c r="G14" s="6">
        <f>ROUND(+'Dietary-Cafeteria'!J109,0)</f>
        <v>3049494</v>
      </c>
      <c r="H14" s="6">
        <f>ROUND(+'Dietary-Cafeteria'!F109,0)</f>
        <v>204106</v>
      </c>
      <c r="I14" s="7">
        <f t="shared" si="1"/>
        <v>14.94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ROUND(+'Dietary-Cafeteria'!J10,0)</f>
        <v>196692</v>
      </c>
      <c r="E15" s="6">
        <f>ROUND(+'Dietary-Cafeteria'!F10,0)</f>
        <v>22024</v>
      </c>
      <c r="F15" s="7">
        <f t="shared" si="0"/>
        <v>8.93</v>
      </c>
      <c r="G15" s="6">
        <f>ROUND(+'Dietary-Cafeteria'!J110,0)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ROUND(+'Dietary-Cafeteria'!J11,0)</f>
        <v>302379</v>
      </c>
      <c r="E16" s="6">
        <f>ROUND(+'Dietary-Cafeteria'!F11,0)</f>
        <v>131512</v>
      </c>
      <c r="F16" s="7">
        <f t="shared" si="0"/>
        <v>2.3</v>
      </c>
      <c r="G16" s="6">
        <f>ROUND(+'Dietary-Cafeteria'!J111,0)</f>
        <v>281090</v>
      </c>
      <c r="H16" s="6">
        <f>ROUND(+'Dietary-Cafeteria'!F111,0)</f>
        <v>147767</v>
      </c>
      <c r="I16" s="7">
        <f t="shared" si="1"/>
        <v>1.9</v>
      </c>
      <c r="J16" s="7"/>
      <c r="K16" s="11">
        <f t="shared" si="2"/>
        <v>-0.1739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ROUND(+'Dietary-Cafeteria'!J12,0)</f>
        <v>540444</v>
      </c>
      <c r="E17" s="6">
        <f>ROUND(+'Dietary-Cafeteria'!F12,0)</f>
        <v>0</v>
      </c>
      <c r="F17" s="7">
        <f t="shared" si="0"/>
      </c>
      <c r="G17" s="6">
        <f>ROUND(+'Dietary-Cafeteria'!J112,0)</f>
        <v>568897</v>
      </c>
      <c r="H17" s="6">
        <f>ROUND(+'Dietary-Cafeteria'!F112,0)</f>
        <v>125689</v>
      </c>
      <c r="I17" s="7">
        <f t="shared" si="1"/>
        <v>4.53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ROUND(+'Dietary-Cafeteria'!J13,0)</f>
        <v>115747</v>
      </c>
      <c r="E18" s="6">
        <f>ROUND(+'Dietary-Cafeteria'!F13,0)</f>
        <v>27402</v>
      </c>
      <c r="F18" s="7">
        <f t="shared" si="0"/>
        <v>4.22</v>
      </c>
      <c r="G18" s="6">
        <f>ROUND(+'Dietary-Cafeteria'!J113,0)</f>
        <v>90691</v>
      </c>
      <c r="H18" s="6">
        <f>ROUND(+'Dietary-Cafeteria'!F113,0)</f>
        <v>23249</v>
      </c>
      <c r="I18" s="7">
        <f t="shared" si="1"/>
        <v>3.9</v>
      </c>
      <c r="J18" s="7"/>
      <c r="K18" s="11">
        <f t="shared" si="2"/>
        <v>-0.0758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ROUND(+'Dietary-Cafeteria'!J14,0)</f>
        <v>902087</v>
      </c>
      <c r="E19" s="6">
        <f>ROUND(+'Dietary-Cafeteria'!F14,0)</f>
        <v>624977</v>
      </c>
      <c r="F19" s="7">
        <f t="shared" si="0"/>
        <v>1.44</v>
      </c>
      <c r="G19" s="6">
        <f>ROUND(+'Dietary-Cafeteria'!J114,0)</f>
        <v>957776</v>
      </c>
      <c r="H19" s="6">
        <f>ROUND(+'Dietary-Cafeteria'!F114,0)</f>
        <v>625956</v>
      </c>
      <c r="I19" s="7">
        <f t="shared" si="1"/>
        <v>1.53</v>
      </c>
      <c r="J19" s="7"/>
      <c r="K19" s="11">
        <f t="shared" si="2"/>
        <v>0.0625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ROUND(+'Dietary-Cafeteria'!J15,0)</f>
        <v>4978702</v>
      </c>
      <c r="E20" s="6">
        <f>ROUND(+'Dietary-Cafeteria'!F15,0)</f>
        <v>1219473</v>
      </c>
      <c r="F20" s="7">
        <f t="shared" si="0"/>
        <v>4.08</v>
      </c>
      <c r="G20" s="6">
        <f>ROUND(+'Dietary-Cafeteria'!J115,0)</f>
        <v>5245227</v>
      </c>
      <c r="H20" s="6">
        <f>ROUND(+'Dietary-Cafeteria'!F115,0)</f>
        <v>1219234</v>
      </c>
      <c r="I20" s="7">
        <f t="shared" si="1"/>
        <v>4.3</v>
      </c>
      <c r="J20" s="7"/>
      <c r="K20" s="11">
        <f t="shared" si="2"/>
        <v>0.0539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ROUND(+'Dietary-Cafeteria'!J16,0)</f>
        <v>2070748</v>
      </c>
      <c r="E21" s="6">
        <f>ROUND(+'Dietary-Cafeteria'!F16,0)</f>
        <v>984494</v>
      </c>
      <c r="F21" s="7">
        <f t="shared" si="0"/>
        <v>2.1</v>
      </c>
      <c r="G21" s="6">
        <f>ROUND(+'Dietary-Cafeteria'!J116,0)</f>
        <v>2181666</v>
      </c>
      <c r="H21" s="6">
        <f>ROUND(+'Dietary-Cafeteria'!F116,0)</f>
        <v>828789</v>
      </c>
      <c r="I21" s="7">
        <f t="shared" si="1"/>
        <v>2.63</v>
      </c>
      <c r="J21" s="7"/>
      <c r="K21" s="11">
        <f t="shared" si="2"/>
        <v>0.2524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ROUND(+'Dietary-Cafeteria'!J17,0)</f>
        <v>131527</v>
      </c>
      <c r="E22" s="6">
        <f>ROUND(+'Dietary-Cafeteria'!F17,0)</f>
        <v>15577</v>
      </c>
      <c r="F22" s="7">
        <f t="shared" si="0"/>
        <v>8.44</v>
      </c>
      <c r="G22" s="6">
        <f>ROUND(+'Dietary-Cafeteria'!J117,0)</f>
        <v>196280</v>
      </c>
      <c r="H22" s="6">
        <f>ROUND(+'Dietary-Cafeteria'!F117,0)</f>
        <v>18303</v>
      </c>
      <c r="I22" s="7">
        <f t="shared" si="1"/>
        <v>10.72</v>
      </c>
      <c r="J22" s="7"/>
      <c r="K22" s="11">
        <f t="shared" si="2"/>
        <v>0.2701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ROUND(+'Dietary-Cafeteria'!J18,0)</f>
        <v>1123782</v>
      </c>
      <c r="E23" s="6">
        <f>ROUND(+'Dietary-Cafeteria'!F18,0)</f>
        <v>108492</v>
      </c>
      <c r="F23" s="7">
        <f t="shared" si="0"/>
        <v>10.36</v>
      </c>
      <c r="G23" s="6">
        <f>ROUND(+'Dietary-Cafeteria'!J118,0)</f>
        <v>1505490</v>
      </c>
      <c r="H23" s="6">
        <f>ROUND(+'Dietary-Cafeteria'!F118,0)</f>
        <v>133327</v>
      </c>
      <c r="I23" s="7">
        <f t="shared" si="1"/>
        <v>11.29</v>
      </c>
      <c r="J23" s="7"/>
      <c r="K23" s="11">
        <f t="shared" si="2"/>
        <v>0.0898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ROUND(+'Dietary-Cafeteria'!J19,0)</f>
        <v>457622</v>
      </c>
      <c r="E24" s="6">
        <f>ROUND(+'Dietary-Cafeteria'!F19,0)</f>
        <v>48639</v>
      </c>
      <c r="F24" s="7">
        <f t="shared" si="0"/>
        <v>9.41</v>
      </c>
      <c r="G24" s="6">
        <f>ROUND(+'Dietary-Cafeteria'!J119,0)</f>
        <v>434781</v>
      </c>
      <c r="H24" s="6">
        <f>ROUND(+'Dietary-Cafeteria'!F119,0)</f>
        <v>45807</v>
      </c>
      <c r="I24" s="7">
        <f t="shared" si="1"/>
        <v>9.49</v>
      </c>
      <c r="J24" s="7"/>
      <c r="K24" s="11">
        <f t="shared" si="2"/>
        <v>0.0085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ROUND(+'Dietary-Cafeteria'!J20,0)</f>
        <v>659379</v>
      </c>
      <c r="E25" s="6">
        <f>ROUND(+'Dietary-Cafeteria'!F20,0)</f>
        <v>339019</v>
      </c>
      <c r="F25" s="7">
        <f t="shared" si="0"/>
        <v>1.94</v>
      </c>
      <c r="G25" s="6">
        <f>ROUND(+'Dietary-Cafeteria'!J120,0)</f>
        <v>706065</v>
      </c>
      <c r="H25" s="6">
        <f>ROUND(+'Dietary-Cafeteria'!F120,0)</f>
        <v>341396</v>
      </c>
      <c r="I25" s="7">
        <f t="shared" si="1"/>
        <v>2.07</v>
      </c>
      <c r="J25" s="7"/>
      <c r="K25" s="11">
        <f t="shared" si="2"/>
        <v>0.067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ROUND(+'Dietary-Cafeteria'!J21,0)</f>
        <v>279455</v>
      </c>
      <c r="E26" s="6">
        <f>ROUND(+'Dietary-Cafeteria'!F21,0)</f>
        <v>80851</v>
      </c>
      <c r="F26" s="7">
        <f t="shared" si="0"/>
        <v>3.46</v>
      </c>
      <c r="G26" s="6">
        <f>ROUND(+'Dietary-Cafeteria'!J121,0)</f>
        <v>270343</v>
      </c>
      <c r="H26" s="6">
        <f>ROUND(+'Dietary-Cafeteria'!F121,0)</f>
        <v>79821</v>
      </c>
      <c r="I26" s="7">
        <f t="shared" si="1"/>
        <v>3.39</v>
      </c>
      <c r="J26" s="7"/>
      <c r="K26" s="11">
        <f t="shared" si="2"/>
        <v>-0.0202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ROUND(+'Dietary-Cafeteria'!J22,0)</f>
        <v>340102</v>
      </c>
      <c r="E27" s="6">
        <f>ROUND(+'Dietary-Cafeteria'!F22,0)</f>
        <v>75962</v>
      </c>
      <c r="F27" s="7">
        <f t="shared" si="0"/>
        <v>4.48</v>
      </c>
      <c r="G27" s="6">
        <f>ROUND(+'Dietary-Cafeteria'!J122,0)</f>
        <v>307806</v>
      </c>
      <c r="H27" s="6">
        <f>ROUND(+'Dietary-Cafeteria'!F122,0)</f>
        <v>83196</v>
      </c>
      <c r="I27" s="7">
        <f t="shared" si="1"/>
        <v>3.7</v>
      </c>
      <c r="J27" s="7"/>
      <c r="K27" s="11">
        <f t="shared" si="2"/>
        <v>-0.1741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ROUND(+'Dietary-Cafeteria'!J23,0)</f>
        <v>196383</v>
      </c>
      <c r="E28" s="6">
        <f>ROUND(+'Dietary-Cafeteria'!F23,0)</f>
        <v>46771</v>
      </c>
      <c r="F28" s="7">
        <f t="shared" si="0"/>
        <v>4.2</v>
      </c>
      <c r="G28" s="6">
        <f>ROUND(+'Dietary-Cafeteria'!J123,0)</f>
        <v>179516</v>
      </c>
      <c r="H28" s="6">
        <f>ROUND(+'Dietary-Cafeteria'!F123,0)</f>
        <v>44295</v>
      </c>
      <c r="I28" s="7">
        <f t="shared" si="1"/>
        <v>4.05</v>
      </c>
      <c r="J28" s="7"/>
      <c r="K28" s="11">
        <f t="shared" si="2"/>
        <v>-0.0357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ROUND(+'Dietary-Cafeteria'!J24,0)</f>
        <v>604273</v>
      </c>
      <c r="E29" s="6">
        <f>ROUND(+'Dietary-Cafeteria'!F24,0)</f>
        <v>63633</v>
      </c>
      <c r="F29" s="7">
        <f t="shared" si="0"/>
        <v>9.5</v>
      </c>
      <c r="G29" s="6">
        <f>ROUND(+'Dietary-Cafeteria'!J124,0)</f>
        <v>511080</v>
      </c>
      <c r="H29" s="6">
        <f>ROUND(+'Dietary-Cafeteria'!F124,0)</f>
        <v>51798</v>
      </c>
      <c r="I29" s="7">
        <f t="shared" si="1"/>
        <v>9.87</v>
      </c>
      <c r="J29" s="7"/>
      <c r="K29" s="11">
        <f t="shared" si="2"/>
        <v>0.0389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ROUND(+'Dietary-Cafeteria'!J25,0)</f>
        <v>234941</v>
      </c>
      <c r="E30" s="6">
        <f>ROUND(+'Dietary-Cafeteria'!F25,0)</f>
        <v>29101</v>
      </c>
      <c r="F30" s="7">
        <f t="shared" si="0"/>
        <v>8.07</v>
      </c>
      <c r="G30" s="6">
        <f>ROUND(+'Dietary-Cafeteria'!J125,0)</f>
        <v>209727</v>
      </c>
      <c r="H30" s="6">
        <f>ROUND(+'Dietary-Cafeteria'!F125,0)</f>
        <v>26827</v>
      </c>
      <c r="I30" s="7">
        <f t="shared" si="1"/>
        <v>7.82</v>
      </c>
      <c r="J30" s="7"/>
      <c r="K30" s="11">
        <f t="shared" si="2"/>
        <v>-0.031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ROUND(+'Dietary-Cafeteria'!J26,0)</f>
        <v>128764</v>
      </c>
      <c r="E31" s="6">
        <f>ROUND(+'Dietary-Cafeteria'!F26,0)</f>
        <v>5301</v>
      </c>
      <c r="F31" s="7">
        <f t="shared" si="0"/>
        <v>24.29</v>
      </c>
      <c r="G31" s="6">
        <f>ROUND(+'Dietary-Cafeteria'!J126,0)</f>
        <v>141751</v>
      </c>
      <c r="H31" s="6">
        <f>ROUND(+'Dietary-Cafeteria'!F126,0)</f>
        <v>3732</v>
      </c>
      <c r="I31" s="7">
        <f t="shared" si="1"/>
        <v>37.98</v>
      </c>
      <c r="J31" s="7"/>
      <c r="K31" s="11">
        <f t="shared" si="2"/>
        <v>0.5636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ROUND(+'Dietary-Cafeteria'!J27,0)</f>
        <v>1375316</v>
      </c>
      <c r="E32" s="6">
        <f>ROUND(+'Dietary-Cafeteria'!F27,0)</f>
        <v>518802</v>
      </c>
      <c r="F32" s="7">
        <f t="shared" si="0"/>
        <v>2.65</v>
      </c>
      <c r="G32" s="6">
        <f>ROUND(+'Dietary-Cafeteria'!J127,0)</f>
        <v>1357740</v>
      </c>
      <c r="H32" s="6">
        <f>ROUND(+'Dietary-Cafeteria'!F127,0)</f>
        <v>501524</v>
      </c>
      <c r="I32" s="7">
        <f t="shared" si="1"/>
        <v>2.71</v>
      </c>
      <c r="J32" s="7"/>
      <c r="K32" s="11">
        <f t="shared" si="2"/>
        <v>0.0226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ROUND(+'Dietary-Cafeteria'!J28,0)</f>
        <v>330708</v>
      </c>
      <c r="E33" s="6">
        <f>ROUND(+'Dietary-Cafeteria'!F28,0)</f>
        <v>61190</v>
      </c>
      <c r="F33" s="7">
        <f t="shared" si="0"/>
        <v>5.4</v>
      </c>
      <c r="G33" s="6">
        <f>ROUND(+'Dietary-Cafeteria'!J128,0)</f>
        <v>354272</v>
      </c>
      <c r="H33" s="6">
        <f>ROUND(+'Dietary-Cafeteria'!F128,0)</f>
        <v>57249</v>
      </c>
      <c r="I33" s="7">
        <f t="shared" si="1"/>
        <v>6.19</v>
      </c>
      <c r="J33" s="7"/>
      <c r="K33" s="11">
        <f t="shared" si="2"/>
        <v>0.1463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ROUND(+'Dietary-Cafeteria'!J29,0)</f>
        <v>449146</v>
      </c>
      <c r="E34" s="6">
        <f>ROUND(+'Dietary-Cafeteria'!F29,0)</f>
        <v>236254</v>
      </c>
      <c r="F34" s="7">
        <f t="shared" si="0"/>
        <v>1.9</v>
      </c>
      <c r="G34" s="6">
        <f>ROUND(+'Dietary-Cafeteria'!J129,0)</f>
        <v>460831</v>
      </c>
      <c r="H34" s="6">
        <f>ROUND(+'Dietary-Cafeteria'!F129,0)</f>
        <v>160396</v>
      </c>
      <c r="I34" s="7">
        <f t="shared" si="1"/>
        <v>2.87</v>
      </c>
      <c r="J34" s="7"/>
      <c r="K34" s="11">
        <f t="shared" si="2"/>
        <v>0.5105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ROUND(+'Dietary-Cafeteria'!J30,0)</f>
        <v>113140</v>
      </c>
      <c r="E35" s="6">
        <f>ROUND(+'Dietary-Cafeteria'!F30,0)</f>
        <v>5868</v>
      </c>
      <c r="F35" s="7">
        <f t="shared" si="0"/>
        <v>19.28</v>
      </c>
      <c r="G35" s="6">
        <f>ROUND(+'Dietary-Cafeteria'!J130,0)</f>
        <v>118340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ROUND(+'Dietary-Cafeteria'!J31,0)</f>
        <v>101003</v>
      </c>
      <c r="E36" s="6">
        <f>ROUND(+'Dietary-Cafeteria'!F31,0)</f>
        <v>25898</v>
      </c>
      <c r="F36" s="7">
        <f t="shared" si="0"/>
        <v>3.9</v>
      </c>
      <c r="G36" s="6">
        <f>ROUND(+'Dietary-Cafeteria'!J131,0)</f>
        <v>90555</v>
      </c>
      <c r="H36" s="6">
        <f>ROUND(+'Dietary-Cafeteria'!F131,0)</f>
        <v>23445</v>
      </c>
      <c r="I36" s="7">
        <f t="shared" si="1"/>
        <v>3.86</v>
      </c>
      <c r="J36" s="7"/>
      <c r="K36" s="11">
        <f t="shared" si="2"/>
        <v>-0.0103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ROUND(+'Dietary-Cafeteria'!J32,0)</f>
        <v>1408103</v>
      </c>
      <c r="E37" s="6">
        <f>ROUND(+'Dietary-Cafeteria'!F32,0)</f>
        <v>547656</v>
      </c>
      <c r="F37" s="7">
        <f t="shared" si="0"/>
        <v>2.57</v>
      </c>
      <c r="G37" s="6">
        <f>ROUND(+'Dietary-Cafeteria'!J132,0)</f>
        <v>1348583</v>
      </c>
      <c r="H37" s="6">
        <f>ROUND(+'Dietary-Cafeteria'!F132,0)</f>
        <v>506856</v>
      </c>
      <c r="I37" s="7">
        <f t="shared" si="1"/>
        <v>2.66</v>
      </c>
      <c r="J37" s="7"/>
      <c r="K37" s="11">
        <f t="shared" si="2"/>
        <v>0.035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ROUND(+'Dietary-Cafeteria'!J33,0)</f>
        <v>148848</v>
      </c>
      <c r="E38" s="6">
        <f>ROUND(+'Dietary-Cafeteria'!F33,0)</f>
        <v>47125</v>
      </c>
      <c r="F38" s="7">
        <f t="shared" si="0"/>
        <v>3.16</v>
      </c>
      <c r="G38" s="6">
        <f>ROUND(+'Dietary-Cafeteria'!J133,0)</f>
        <v>140162</v>
      </c>
      <c r="H38" s="6">
        <f>ROUND(+'Dietary-Cafeteria'!F133,0)</f>
        <v>46364</v>
      </c>
      <c r="I38" s="7">
        <f t="shared" si="1"/>
        <v>3.02</v>
      </c>
      <c r="J38" s="7"/>
      <c r="K38" s="11">
        <f t="shared" si="2"/>
        <v>-0.0443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ROUND(+'Dietary-Cafeteria'!J34,0)</f>
        <v>2757734</v>
      </c>
      <c r="E39" s="6">
        <f>ROUND(+'Dietary-Cafeteria'!F34,0)</f>
        <v>1555827</v>
      </c>
      <c r="F39" s="7">
        <f t="shared" si="0"/>
        <v>1.77</v>
      </c>
      <c r="G39" s="6">
        <f>ROUND(+'Dietary-Cafeteria'!J134,0)</f>
        <v>2691687</v>
      </c>
      <c r="H39" s="6">
        <f>ROUND(+'Dietary-Cafeteria'!F134,0)</f>
        <v>1474479</v>
      </c>
      <c r="I39" s="7">
        <f t="shared" si="1"/>
        <v>1.83</v>
      </c>
      <c r="J39" s="7"/>
      <c r="K39" s="11">
        <f t="shared" si="2"/>
        <v>0.0339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ROUND(+'Dietary-Cafeteria'!J35,0)</f>
        <v>136394</v>
      </c>
      <c r="E40" s="6">
        <f>ROUND(+'Dietary-Cafeteria'!F35,0)</f>
        <v>21780</v>
      </c>
      <c r="F40" s="7">
        <f t="shared" si="0"/>
        <v>6.26</v>
      </c>
      <c r="G40" s="6">
        <f>ROUND(+'Dietary-Cafeteria'!J135,0)</f>
        <v>98064</v>
      </c>
      <c r="H40" s="6">
        <f>ROUND(+'Dietary-Cafeteria'!F135,0)</f>
        <v>22017</v>
      </c>
      <c r="I40" s="7">
        <f t="shared" si="1"/>
        <v>4.45</v>
      </c>
      <c r="J40" s="7"/>
      <c r="K40" s="11">
        <f t="shared" si="2"/>
        <v>-0.2891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ROUND(+'Dietary-Cafeteria'!J36,0)</f>
        <v>76014</v>
      </c>
      <c r="E41" s="6">
        <f>ROUND(+'Dietary-Cafeteria'!F36,0)</f>
        <v>6263</v>
      </c>
      <c r="F41" s="7">
        <f t="shared" si="0"/>
        <v>12.14</v>
      </c>
      <c r="G41" s="6">
        <f>ROUND(+'Dietary-Cafeteria'!J136,0)</f>
        <v>92532</v>
      </c>
      <c r="H41" s="6">
        <f>ROUND(+'Dietary-Cafeteria'!F136,0)</f>
        <v>8683</v>
      </c>
      <c r="I41" s="7">
        <f t="shared" si="1"/>
        <v>10.66</v>
      </c>
      <c r="J41" s="7"/>
      <c r="K41" s="11">
        <f t="shared" si="2"/>
        <v>-0.1219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ROUND(+'Dietary-Cafeteria'!J37,0)</f>
        <v>1007874</v>
      </c>
      <c r="E42" s="6">
        <f>ROUND(+'Dietary-Cafeteria'!F37,0)</f>
        <v>79084</v>
      </c>
      <c r="F42" s="7">
        <f t="shared" si="0"/>
        <v>12.74</v>
      </c>
      <c r="G42" s="6">
        <f>ROUND(+'Dietary-Cafeteria'!J137,0)</f>
        <v>1055230</v>
      </c>
      <c r="H42" s="6">
        <f>ROUND(+'Dietary-Cafeteria'!F137,0)</f>
        <v>70961</v>
      </c>
      <c r="I42" s="7">
        <f t="shared" si="1"/>
        <v>14.87</v>
      </c>
      <c r="J42" s="7"/>
      <c r="K42" s="11">
        <f t="shared" si="2"/>
        <v>0.1672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ROUND(+'Dietary-Cafeteria'!J38,0)</f>
        <v>508872</v>
      </c>
      <c r="E43" s="6">
        <f>ROUND(+'Dietary-Cafeteria'!F38,0)</f>
        <v>52001</v>
      </c>
      <c r="F43" s="7">
        <f t="shared" si="0"/>
        <v>9.79</v>
      </c>
      <c r="G43" s="6">
        <f>ROUND(+'Dietary-Cafeteria'!J138,0)</f>
        <v>466782</v>
      </c>
      <c r="H43" s="6">
        <f>ROUND(+'Dietary-Cafeteria'!F138,0)</f>
        <v>48791</v>
      </c>
      <c r="I43" s="7">
        <f t="shared" si="1"/>
        <v>9.57</v>
      </c>
      <c r="J43" s="7"/>
      <c r="K43" s="11">
        <f t="shared" si="2"/>
        <v>-0.0225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ROUND(+'Dietary-Cafeteria'!J39,0)</f>
        <v>256532</v>
      </c>
      <c r="E44" s="6">
        <f>ROUND(+'Dietary-Cafeteria'!F39,0)</f>
        <v>145004</v>
      </c>
      <c r="F44" s="7">
        <f t="shared" si="0"/>
        <v>1.77</v>
      </c>
      <c r="G44" s="6">
        <f>ROUND(+'Dietary-Cafeteria'!J139,0)</f>
        <v>230307</v>
      </c>
      <c r="H44" s="6">
        <f>ROUND(+'Dietary-Cafeteria'!F139,0)</f>
        <v>150753</v>
      </c>
      <c r="I44" s="7">
        <f t="shared" si="1"/>
        <v>1.53</v>
      </c>
      <c r="J44" s="7"/>
      <c r="K44" s="11">
        <f t="shared" si="2"/>
        <v>-0.1356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ROUND(+'Dietary-Cafeteria'!J40,0)</f>
        <v>249980</v>
      </c>
      <c r="E45" s="6">
        <f>ROUND(+'Dietary-Cafeteria'!F40,0)</f>
        <v>93159</v>
      </c>
      <c r="F45" s="7">
        <f t="shared" si="0"/>
        <v>2.68</v>
      </c>
      <c r="G45" s="6">
        <f>ROUND(+'Dietary-Cafeteria'!J140,0)</f>
        <v>266854</v>
      </c>
      <c r="H45" s="6">
        <f>ROUND(+'Dietary-Cafeteria'!F140,0)</f>
        <v>99065</v>
      </c>
      <c r="I45" s="7">
        <f t="shared" si="1"/>
        <v>2.69</v>
      </c>
      <c r="J45" s="7"/>
      <c r="K45" s="11">
        <f t="shared" si="2"/>
        <v>0.0037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ROUND(+'Dietary-Cafeteria'!J41,0)</f>
        <v>331899</v>
      </c>
      <c r="E46" s="6">
        <f>ROUND(+'Dietary-Cafeteria'!F41,0)</f>
        <v>27055</v>
      </c>
      <c r="F46" s="7">
        <f t="shared" si="0"/>
        <v>12.27</v>
      </c>
      <c r="G46" s="6">
        <f>ROUND(+'Dietary-Cafeteria'!J141,0)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ROUND(+'Dietary-Cafeteria'!J42,0)</f>
        <v>19635</v>
      </c>
      <c r="E47" s="6">
        <f>ROUND(+'Dietary-Cafeteria'!F42,0)</f>
        <v>1364</v>
      </c>
      <c r="F47" s="7">
        <f t="shared" si="0"/>
        <v>14.4</v>
      </c>
      <c r="G47" s="6">
        <f>ROUND(+'Dietary-Cafeteria'!J142,0)</f>
        <v>15651</v>
      </c>
      <c r="H47" s="6">
        <f>ROUND(+'Dietary-Cafeteria'!F142,0)</f>
        <v>1016</v>
      </c>
      <c r="I47" s="7">
        <f t="shared" si="1"/>
        <v>15.4</v>
      </c>
      <c r="J47" s="7"/>
      <c r="K47" s="11">
        <f t="shared" si="2"/>
        <v>0.0694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ROUND(+'Dietary-Cafeteria'!J43,0)</f>
        <v>103996</v>
      </c>
      <c r="E48" s="6">
        <f>ROUND(+'Dietary-Cafeteria'!F43,0)</f>
        <v>32305</v>
      </c>
      <c r="F48" s="7">
        <f t="shared" si="0"/>
        <v>3.22</v>
      </c>
      <c r="G48" s="6">
        <f>ROUND(+'Dietary-Cafeteria'!J143,0)</f>
        <v>97468</v>
      </c>
      <c r="H48" s="6">
        <f>ROUND(+'Dietary-Cafeteria'!F143,0)</f>
        <v>33820</v>
      </c>
      <c r="I48" s="7">
        <f t="shared" si="1"/>
        <v>2.88</v>
      </c>
      <c r="J48" s="7"/>
      <c r="K48" s="11">
        <f t="shared" si="2"/>
        <v>-0.1056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ROUND(+'Dietary-Cafeteria'!J44,0)</f>
        <v>1342222</v>
      </c>
      <c r="E49" s="6">
        <f>ROUND(+'Dietary-Cafeteria'!F44,0)</f>
        <v>227710</v>
      </c>
      <c r="F49" s="7">
        <f t="shared" si="0"/>
        <v>5.89</v>
      </c>
      <c r="G49" s="6">
        <f>ROUND(+'Dietary-Cafeteria'!J144,0)</f>
        <v>1171717</v>
      </c>
      <c r="H49" s="6">
        <f>ROUND(+'Dietary-Cafeteria'!F144,0)</f>
        <v>449875</v>
      </c>
      <c r="I49" s="7">
        <f t="shared" si="1"/>
        <v>2.6</v>
      </c>
      <c r="J49" s="7"/>
      <c r="K49" s="11">
        <f t="shared" si="2"/>
        <v>-0.5586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ROUND(+'Dietary-Cafeteria'!J45,0)</f>
        <v>3207859</v>
      </c>
      <c r="E50" s="6">
        <f>ROUND(+'Dietary-Cafeteria'!F45,0)</f>
        <v>1513622</v>
      </c>
      <c r="F50" s="7">
        <f t="shared" si="0"/>
        <v>2.12</v>
      </c>
      <c r="G50" s="6">
        <f>ROUND(+'Dietary-Cafeteria'!J145,0)</f>
        <v>3014529</v>
      </c>
      <c r="H50" s="6">
        <f>ROUND(+'Dietary-Cafeteria'!F145,0)</f>
        <v>1456628</v>
      </c>
      <c r="I50" s="7">
        <f t="shared" si="1"/>
        <v>2.07</v>
      </c>
      <c r="J50" s="7"/>
      <c r="K50" s="11">
        <f t="shared" si="2"/>
        <v>-0.0236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ROUND(+'Dietary-Cafeteria'!J46,0)</f>
        <v>121224</v>
      </c>
      <c r="E51" s="6">
        <f>ROUND(+'Dietary-Cafeteria'!F46,0)</f>
        <v>20125</v>
      </c>
      <c r="F51" s="7">
        <f t="shared" si="0"/>
        <v>6.02</v>
      </c>
      <c r="G51" s="6">
        <f>ROUND(+'Dietary-Cafeteria'!J146,0)</f>
        <v>121367</v>
      </c>
      <c r="H51" s="6">
        <f>ROUND(+'Dietary-Cafeteria'!F146,0)</f>
        <v>21569</v>
      </c>
      <c r="I51" s="7">
        <f t="shared" si="1"/>
        <v>5.63</v>
      </c>
      <c r="J51" s="7"/>
      <c r="K51" s="11">
        <f t="shared" si="2"/>
        <v>-0.0648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ROUND(+'Dietary-Cafeteria'!J47,0)</f>
        <v>922150</v>
      </c>
      <c r="E52" s="6">
        <f>ROUND(+'Dietary-Cafeteria'!F47,0)</f>
        <v>632579</v>
      </c>
      <c r="F52" s="7">
        <f t="shared" si="0"/>
        <v>1.46</v>
      </c>
      <c r="G52" s="6">
        <f>ROUND(+'Dietary-Cafeteria'!J147,0)</f>
        <v>908244</v>
      </c>
      <c r="H52" s="6">
        <f>ROUND(+'Dietary-Cafeteria'!F147,0)</f>
        <v>589449</v>
      </c>
      <c r="I52" s="7">
        <f t="shared" si="1"/>
        <v>1.54</v>
      </c>
      <c r="J52" s="7"/>
      <c r="K52" s="11">
        <f t="shared" si="2"/>
        <v>0.0548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ROUND(+'Dietary-Cafeteria'!J48,0)</f>
        <v>2117677</v>
      </c>
      <c r="E53" s="6">
        <f>ROUND(+'Dietary-Cafeteria'!F48,0)</f>
        <v>1305157</v>
      </c>
      <c r="F53" s="7">
        <f t="shared" si="0"/>
        <v>1.62</v>
      </c>
      <c r="G53" s="6">
        <f>ROUND(+'Dietary-Cafeteria'!J148,0)</f>
        <v>2887880</v>
      </c>
      <c r="H53" s="6">
        <f>ROUND(+'Dietary-Cafeteria'!F148,0)</f>
        <v>1738110</v>
      </c>
      <c r="I53" s="7">
        <f t="shared" si="1"/>
        <v>1.66</v>
      </c>
      <c r="J53" s="7"/>
      <c r="K53" s="11">
        <f t="shared" si="2"/>
        <v>0.0247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ROUND(+'Dietary-Cafeteria'!J49,0)</f>
        <v>512150</v>
      </c>
      <c r="E54" s="6">
        <f>ROUND(+'Dietary-Cafeteria'!F49,0)</f>
        <v>153106</v>
      </c>
      <c r="F54" s="7">
        <f t="shared" si="0"/>
        <v>3.35</v>
      </c>
      <c r="G54" s="6">
        <f>ROUND(+'Dietary-Cafeteria'!J149,0)</f>
        <v>475705</v>
      </c>
      <c r="H54" s="6">
        <f>ROUND(+'Dietary-Cafeteria'!F149,0)</f>
        <v>257543</v>
      </c>
      <c r="I54" s="7">
        <f t="shared" si="1"/>
        <v>1.85</v>
      </c>
      <c r="J54" s="7"/>
      <c r="K54" s="11">
        <f t="shared" si="2"/>
        <v>-0.4478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ROUND(+'Dietary-Cafeteria'!J50,0)</f>
        <v>352416</v>
      </c>
      <c r="E55" s="6">
        <f>ROUND(+'Dietary-Cafeteria'!F50,0)</f>
        <v>133961</v>
      </c>
      <c r="F55" s="7">
        <f t="shared" si="0"/>
        <v>2.63</v>
      </c>
      <c r="G55" s="6">
        <f>ROUND(+'Dietary-Cafeteria'!J150,0)</f>
        <v>385620</v>
      </c>
      <c r="H55" s="6">
        <f>ROUND(+'Dietary-Cafeteria'!F150,0)</f>
        <v>152351</v>
      </c>
      <c r="I55" s="7">
        <f t="shared" si="1"/>
        <v>2.53</v>
      </c>
      <c r="J55" s="7"/>
      <c r="K55" s="11">
        <f t="shared" si="2"/>
        <v>-0.038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ROUND(+'Dietary-Cafeteria'!J51,0)</f>
        <v>319357</v>
      </c>
      <c r="E56" s="6">
        <f>ROUND(+'Dietary-Cafeteria'!F51,0)</f>
        <v>61983</v>
      </c>
      <c r="F56" s="7">
        <f t="shared" si="0"/>
        <v>5.15</v>
      </c>
      <c r="G56" s="6">
        <f>ROUND(+'Dietary-Cafeteria'!J151,0)</f>
        <v>258860</v>
      </c>
      <c r="H56" s="6">
        <f>ROUND(+'Dietary-Cafeteria'!F151,0)</f>
        <v>58080</v>
      </c>
      <c r="I56" s="7">
        <f t="shared" si="1"/>
        <v>4.46</v>
      </c>
      <c r="J56" s="7"/>
      <c r="K56" s="11">
        <f t="shared" si="2"/>
        <v>-0.134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ROUND(+'Dietary-Cafeteria'!J52,0)</f>
        <v>889979</v>
      </c>
      <c r="E57" s="6">
        <f>ROUND(+'Dietary-Cafeteria'!F52,0)</f>
        <v>259622</v>
      </c>
      <c r="F57" s="7">
        <f t="shared" si="0"/>
        <v>3.43</v>
      </c>
      <c r="G57" s="6">
        <f>ROUND(+'Dietary-Cafeteria'!J152,0)</f>
        <v>851759</v>
      </c>
      <c r="H57" s="6">
        <f>ROUND(+'Dietary-Cafeteria'!F152,0)</f>
        <v>249278</v>
      </c>
      <c r="I57" s="7">
        <f t="shared" si="1"/>
        <v>3.42</v>
      </c>
      <c r="J57" s="7"/>
      <c r="K57" s="11">
        <f t="shared" si="2"/>
        <v>-0.0029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ROUND(+'Dietary-Cafeteria'!J53,0)</f>
        <v>788405</v>
      </c>
      <c r="E58" s="6">
        <f>ROUND(+'Dietary-Cafeteria'!F53,0)</f>
        <v>628298</v>
      </c>
      <c r="F58" s="7">
        <f t="shared" si="0"/>
        <v>1.25</v>
      </c>
      <c r="G58" s="6">
        <f>ROUND(+'Dietary-Cafeteria'!J153,0)</f>
        <v>747796</v>
      </c>
      <c r="H58" s="6">
        <f>ROUND(+'Dietary-Cafeteria'!F153,0)</f>
        <v>618636</v>
      </c>
      <c r="I58" s="7">
        <f t="shared" si="1"/>
        <v>1.21</v>
      </c>
      <c r="J58" s="7"/>
      <c r="K58" s="11">
        <f t="shared" si="2"/>
        <v>-0.032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ROUND(+'Dietary-Cafeteria'!J54,0)</f>
        <v>254343</v>
      </c>
      <c r="E59" s="6">
        <f>ROUND(+'Dietary-Cafeteria'!F54,0)</f>
        <v>12675</v>
      </c>
      <c r="F59" s="7">
        <f t="shared" si="0"/>
        <v>20.07</v>
      </c>
      <c r="G59" s="6">
        <f>ROUND(+'Dietary-Cafeteria'!J154,0)</f>
        <v>271336</v>
      </c>
      <c r="H59" s="6">
        <f>ROUND(+'Dietary-Cafeteria'!F154,0)</f>
        <v>13348</v>
      </c>
      <c r="I59" s="7">
        <f t="shared" si="1"/>
        <v>20.33</v>
      </c>
      <c r="J59" s="7"/>
      <c r="K59" s="11">
        <f t="shared" si="2"/>
        <v>0.013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ROUND(+'Dietary-Cafeteria'!J55,0)</f>
        <v>210316</v>
      </c>
      <c r="E60" s="6">
        <f>ROUND(+'Dietary-Cafeteria'!F55,0)</f>
        <v>61678</v>
      </c>
      <c r="F60" s="7">
        <f t="shared" si="0"/>
        <v>3.41</v>
      </c>
      <c r="G60" s="6">
        <f>ROUND(+'Dietary-Cafeteria'!J155,0)</f>
        <v>242413</v>
      </c>
      <c r="H60" s="6">
        <f>ROUND(+'Dietary-Cafeteria'!F155,0)</f>
        <v>72115</v>
      </c>
      <c r="I60" s="7">
        <f t="shared" si="1"/>
        <v>3.36</v>
      </c>
      <c r="J60" s="7"/>
      <c r="K60" s="11">
        <f t="shared" si="2"/>
        <v>-0.0147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ROUND(+'Dietary-Cafeteria'!J56,0)</f>
        <v>2720064</v>
      </c>
      <c r="E61" s="6">
        <f>ROUND(+'Dietary-Cafeteria'!F56,0)</f>
        <v>651909</v>
      </c>
      <c r="F61" s="7">
        <f t="shared" si="0"/>
        <v>4.17</v>
      </c>
      <c r="G61" s="6">
        <f>ROUND(+'Dietary-Cafeteria'!J156,0)</f>
        <v>2829947</v>
      </c>
      <c r="H61" s="6">
        <f>ROUND(+'Dietary-Cafeteria'!F156,0)</f>
        <v>671864</v>
      </c>
      <c r="I61" s="7">
        <f t="shared" si="1"/>
        <v>4.21</v>
      </c>
      <c r="J61" s="7"/>
      <c r="K61" s="11">
        <f t="shared" si="2"/>
        <v>0.0096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ROUND(+'Dietary-Cafeteria'!J57,0)</f>
        <v>1622195</v>
      </c>
      <c r="E62" s="6">
        <f>ROUND(+'Dietary-Cafeteria'!F57,0)</f>
        <v>844712</v>
      </c>
      <c r="F62" s="7">
        <f t="shared" si="0"/>
        <v>1.92</v>
      </c>
      <c r="G62" s="6">
        <f>ROUND(+'Dietary-Cafeteria'!J157,0)</f>
        <v>1699371</v>
      </c>
      <c r="H62" s="6">
        <f>ROUND(+'Dietary-Cafeteria'!F157,0)</f>
        <v>986446</v>
      </c>
      <c r="I62" s="7">
        <f t="shared" si="1"/>
        <v>1.72</v>
      </c>
      <c r="J62" s="7"/>
      <c r="K62" s="11">
        <f t="shared" si="2"/>
        <v>-0.1042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ROUND(+'Dietary-Cafeteria'!J58,0)</f>
        <v>167584</v>
      </c>
      <c r="E63" s="6">
        <f>ROUND(+'Dietary-Cafeteria'!F58,0)</f>
        <v>14743</v>
      </c>
      <c r="F63" s="7">
        <f t="shared" si="0"/>
        <v>11.37</v>
      </c>
      <c r="G63" s="6">
        <f>ROUND(+'Dietary-Cafeteria'!J158,0)</f>
        <v>159835</v>
      </c>
      <c r="H63" s="6">
        <f>ROUND(+'Dietary-Cafeteria'!F158,0)</f>
        <v>13168</v>
      </c>
      <c r="I63" s="7">
        <f t="shared" si="1"/>
        <v>12.14</v>
      </c>
      <c r="J63" s="7"/>
      <c r="K63" s="11">
        <f t="shared" si="2"/>
        <v>0.0677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ROUND(+'Dietary-Cafeteria'!J59,0)</f>
        <v>122846</v>
      </c>
      <c r="E64" s="6">
        <f>ROUND(+'Dietary-Cafeteria'!F59,0)</f>
        <v>18123</v>
      </c>
      <c r="F64" s="7">
        <f t="shared" si="0"/>
        <v>6.78</v>
      </c>
      <c r="G64" s="6">
        <f>ROUND(+'Dietary-Cafeteria'!J159,0)</f>
        <v>106487</v>
      </c>
      <c r="H64" s="6">
        <f>ROUND(+'Dietary-Cafeteria'!F159,0)</f>
        <v>18625</v>
      </c>
      <c r="I64" s="7">
        <f t="shared" si="1"/>
        <v>5.72</v>
      </c>
      <c r="J64" s="7"/>
      <c r="K64" s="11">
        <f t="shared" si="2"/>
        <v>-0.1563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ROUND(+'Dietary-Cafeteria'!J60,0)</f>
        <v>147344</v>
      </c>
      <c r="E65" s="6">
        <f>ROUND(+'Dietary-Cafeteria'!F60,0)</f>
        <v>32330</v>
      </c>
      <c r="F65" s="7">
        <f t="shared" si="0"/>
        <v>4.56</v>
      </c>
      <c r="G65" s="6">
        <f>ROUND(+'Dietary-Cafeteria'!J160,0)</f>
        <v>165652</v>
      </c>
      <c r="H65" s="6">
        <f>ROUND(+'Dietary-Cafeteria'!F160,0)</f>
        <v>69336</v>
      </c>
      <c r="I65" s="7">
        <f t="shared" si="1"/>
        <v>2.39</v>
      </c>
      <c r="J65" s="7"/>
      <c r="K65" s="11">
        <f t="shared" si="2"/>
        <v>-0.4759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ROUND(+'Dietary-Cafeteria'!J61,0)</f>
        <v>531516</v>
      </c>
      <c r="E66" s="6">
        <f>ROUND(+'Dietary-Cafeteria'!F61,0)</f>
        <v>31575</v>
      </c>
      <c r="F66" s="7">
        <f t="shared" si="0"/>
        <v>16.83</v>
      </c>
      <c r="G66" s="6">
        <f>ROUND(+'Dietary-Cafeteria'!J161,0)</f>
        <v>518200</v>
      </c>
      <c r="H66" s="6">
        <f>ROUND(+'Dietary-Cafeteria'!F161,0)</f>
        <v>30533</v>
      </c>
      <c r="I66" s="7">
        <f t="shared" si="1"/>
        <v>16.97</v>
      </c>
      <c r="J66" s="7"/>
      <c r="K66" s="11">
        <f t="shared" si="2"/>
        <v>0.0083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ROUND(+'Dietary-Cafeteria'!J62,0)</f>
        <v>102169</v>
      </c>
      <c r="E67" s="6">
        <f>ROUND(+'Dietary-Cafeteria'!F62,0)</f>
        <v>20219</v>
      </c>
      <c r="F67" s="7">
        <f t="shared" si="0"/>
        <v>5.05</v>
      </c>
      <c r="G67" s="6">
        <f>ROUND(+'Dietary-Cafeteria'!J162,0)</f>
        <v>118337</v>
      </c>
      <c r="H67" s="6">
        <f>ROUND(+'Dietary-Cafeteria'!F162,0)</f>
        <v>11392</v>
      </c>
      <c r="I67" s="7">
        <f t="shared" si="1"/>
        <v>10.39</v>
      </c>
      <c r="J67" s="7"/>
      <c r="K67" s="11">
        <f t="shared" si="2"/>
        <v>1.0574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ROUND(+'Dietary-Cafeteria'!J63,0)</f>
        <v>2172266</v>
      </c>
      <c r="E68" s="6">
        <f>ROUND(+'Dietary-Cafeteria'!F63,0)</f>
        <v>826511</v>
      </c>
      <c r="F68" s="7">
        <f t="shared" si="0"/>
        <v>2.63</v>
      </c>
      <c r="G68" s="6">
        <f>ROUND(+'Dietary-Cafeteria'!J163,0)</f>
        <v>2002111</v>
      </c>
      <c r="H68" s="6">
        <f>ROUND(+'Dietary-Cafeteria'!F163,0)</f>
        <v>838389</v>
      </c>
      <c r="I68" s="7">
        <f t="shared" si="1"/>
        <v>2.39</v>
      </c>
      <c r="J68" s="7"/>
      <c r="K68" s="11">
        <f t="shared" si="2"/>
        <v>-0.0913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ROUND(+'Dietary-Cafeteria'!J64,0)</f>
        <v>299775</v>
      </c>
      <c r="E69" s="6">
        <f>ROUND(+'Dietary-Cafeteria'!F64,0)</f>
        <v>24218</v>
      </c>
      <c r="F69" s="7">
        <f t="shared" si="0"/>
        <v>12.38</v>
      </c>
      <c r="G69" s="6">
        <f>ROUND(+'Dietary-Cafeteria'!J164,0)</f>
        <v>304837</v>
      </c>
      <c r="H69" s="6">
        <f>ROUND(+'Dietary-Cafeteria'!F164,0)</f>
        <v>22028</v>
      </c>
      <c r="I69" s="7">
        <f t="shared" si="1"/>
        <v>13.84</v>
      </c>
      <c r="J69" s="7"/>
      <c r="K69" s="11">
        <f t="shared" si="2"/>
        <v>0.1179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ROUND(+'Dietary-Cafeteria'!J65,0)</f>
        <v>437240</v>
      </c>
      <c r="E70" s="6">
        <f>ROUND(+'Dietary-Cafeteria'!F65,0)</f>
        <v>67959</v>
      </c>
      <c r="F70" s="7">
        <f t="shared" si="0"/>
        <v>6.43</v>
      </c>
      <c r="G70" s="6">
        <f>ROUND(+'Dietary-Cafeteria'!J165,0)</f>
        <v>391512</v>
      </c>
      <c r="H70" s="6">
        <f>ROUND(+'Dietary-Cafeteria'!F165,0)</f>
        <v>68181</v>
      </c>
      <c r="I70" s="7">
        <f t="shared" si="1"/>
        <v>5.74</v>
      </c>
      <c r="J70" s="7"/>
      <c r="K70" s="11">
        <f t="shared" si="2"/>
        <v>-0.1073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ROUND(+'Dietary-Cafeteria'!J66,0)</f>
        <v>56466</v>
      </c>
      <c r="E71" s="6">
        <f>ROUND(+'Dietary-Cafeteria'!F66,0)</f>
        <v>2039</v>
      </c>
      <c r="F71" s="7">
        <f t="shared" si="0"/>
        <v>27.69</v>
      </c>
      <c r="G71" s="6">
        <f>ROUND(+'Dietary-Cafeteria'!J166,0)</f>
        <v>51423</v>
      </c>
      <c r="H71" s="6">
        <f>ROUND(+'Dietary-Cafeteria'!F166,0)</f>
        <v>4100</v>
      </c>
      <c r="I71" s="7">
        <f t="shared" si="1"/>
        <v>12.54</v>
      </c>
      <c r="J71" s="7"/>
      <c r="K71" s="11">
        <f t="shared" si="2"/>
        <v>-0.5471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ROUND(+'Dietary-Cafeteria'!J67,0)</f>
        <v>2262452</v>
      </c>
      <c r="E72" s="6">
        <f>ROUND(+'Dietary-Cafeteria'!F67,0)</f>
        <v>790715</v>
      </c>
      <c r="F72" s="7">
        <f t="shared" si="0"/>
        <v>2.86</v>
      </c>
      <c r="G72" s="6">
        <f>ROUND(+'Dietary-Cafeteria'!J167,0)</f>
        <v>2416520</v>
      </c>
      <c r="H72" s="6">
        <f>ROUND(+'Dietary-Cafeteria'!F167,0)</f>
        <v>762807</v>
      </c>
      <c r="I72" s="7">
        <f t="shared" si="1"/>
        <v>3.17</v>
      </c>
      <c r="J72" s="7"/>
      <c r="K72" s="11">
        <f t="shared" si="2"/>
        <v>0.1084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ROUND(+'Dietary-Cafeteria'!J68,0)</f>
        <v>1089613</v>
      </c>
      <c r="E73" s="6">
        <f>ROUND(+'Dietary-Cafeteria'!F68,0)</f>
        <v>618803</v>
      </c>
      <c r="F73" s="7">
        <f t="shared" si="0"/>
        <v>1.76</v>
      </c>
      <c r="G73" s="6">
        <f>ROUND(+'Dietary-Cafeteria'!J168,0)</f>
        <v>1279032</v>
      </c>
      <c r="H73" s="6">
        <f>ROUND(+'Dietary-Cafeteria'!F168,0)</f>
        <v>719011</v>
      </c>
      <c r="I73" s="7">
        <f t="shared" si="1"/>
        <v>1.78</v>
      </c>
      <c r="J73" s="7"/>
      <c r="K73" s="11">
        <f t="shared" si="2"/>
        <v>0.0114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ROUND(+'Dietary-Cafeteria'!J69,0)</f>
        <v>2875027</v>
      </c>
      <c r="E74" s="6">
        <f>ROUND(+'Dietary-Cafeteria'!F69,0)</f>
        <v>617152</v>
      </c>
      <c r="F74" s="7">
        <f t="shared" si="0"/>
        <v>4.66</v>
      </c>
      <c r="G74" s="6">
        <f>ROUND(+'Dietary-Cafeteria'!J169,0)</f>
        <v>3013944</v>
      </c>
      <c r="H74" s="6">
        <f>ROUND(+'Dietary-Cafeteria'!F169,0)</f>
        <v>639650</v>
      </c>
      <c r="I74" s="7">
        <f t="shared" si="1"/>
        <v>4.71</v>
      </c>
      <c r="J74" s="7"/>
      <c r="K74" s="11">
        <f t="shared" si="2"/>
        <v>0.0107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ROUND(+'Dietary-Cafeteria'!J70,0)</f>
        <v>1483706</v>
      </c>
      <c r="E75" s="6">
        <f>ROUND(+'Dietary-Cafeteria'!F70,0)</f>
        <v>688831</v>
      </c>
      <c r="F75" s="7">
        <f aca="true" t="shared" si="3" ref="F75:F106">IF(D75=0,"",IF(E75=0,"",ROUND(D75/E75,2)))</f>
        <v>2.15</v>
      </c>
      <c r="G75" s="6">
        <f>ROUND(+'Dietary-Cafeteria'!J170,0)</f>
        <v>1597139</v>
      </c>
      <c r="H75" s="6">
        <f>ROUND(+'Dietary-Cafeteria'!F170,0)</f>
        <v>835411</v>
      </c>
      <c r="I75" s="7">
        <f aca="true" t="shared" si="4" ref="I75:I106">IF(G75=0,"",IF(H75=0,"",ROUND(G75/H75,2)))</f>
        <v>1.91</v>
      </c>
      <c r="J75" s="7"/>
      <c r="K75" s="11">
        <f aca="true" t="shared" si="5" ref="K75:K106">IF(D75=0,"",IF(E75=0,"",IF(G75=0,"",IF(H75=0,"",ROUND(I75/F75-1,4)))))</f>
        <v>-0.1116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ROUND(+'Dietary-Cafeteria'!J71,0)</f>
        <v>180534</v>
      </c>
      <c r="E76" s="6">
        <f>ROUND(+'Dietary-Cafeteria'!F71,0)</f>
        <v>40185</v>
      </c>
      <c r="F76" s="7">
        <f t="shared" si="3"/>
        <v>4.49</v>
      </c>
      <c r="G76" s="6">
        <f>ROUND(+'Dietary-Cafeteria'!J171,0)</f>
        <v>210277</v>
      </c>
      <c r="H76" s="6">
        <f>ROUND(+'Dietary-Cafeteria'!F171,0)</f>
        <v>43355</v>
      </c>
      <c r="I76" s="7">
        <f t="shared" si="4"/>
        <v>4.85</v>
      </c>
      <c r="J76" s="7"/>
      <c r="K76" s="11">
        <f t="shared" si="5"/>
        <v>0.0802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ROUND(+'Dietary-Cafeteria'!J72,0)</f>
        <v>71115</v>
      </c>
      <c r="E77" s="6">
        <f>ROUND(+'Dietary-Cafeteria'!F72,0)</f>
        <v>13277</v>
      </c>
      <c r="F77" s="7">
        <f t="shared" si="3"/>
        <v>5.36</v>
      </c>
      <c r="G77" s="6">
        <f>ROUND(+'Dietary-Cafeteria'!J172,0)</f>
        <v>63509</v>
      </c>
      <c r="H77" s="6">
        <f>ROUND(+'Dietary-Cafeteria'!F172,0)</f>
        <v>12207</v>
      </c>
      <c r="I77" s="7">
        <f t="shared" si="4"/>
        <v>5.2</v>
      </c>
      <c r="J77" s="7"/>
      <c r="K77" s="11">
        <f t="shared" si="5"/>
        <v>-0.0299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ROUND(+'Dietary-Cafeteria'!J73,0)</f>
        <v>892951</v>
      </c>
      <c r="E78" s="6">
        <f>ROUND(+'Dietary-Cafeteria'!F73,0)</f>
        <v>408610</v>
      </c>
      <c r="F78" s="7">
        <f t="shared" si="3"/>
        <v>2.19</v>
      </c>
      <c r="G78" s="6">
        <f>ROUND(+'Dietary-Cafeteria'!J173,0)</f>
        <v>844390</v>
      </c>
      <c r="H78" s="6">
        <f>ROUND(+'Dietary-Cafeteria'!F173,0)</f>
        <v>389970</v>
      </c>
      <c r="I78" s="7">
        <f t="shared" si="4"/>
        <v>2.17</v>
      </c>
      <c r="J78" s="7"/>
      <c r="K78" s="11">
        <f t="shared" si="5"/>
        <v>-0.0091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ROUND(+'Dietary-Cafeteria'!J74,0)</f>
        <v>160508</v>
      </c>
      <c r="E79" s="6">
        <f>ROUND(+'Dietary-Cafeteria'!F74,0)</f>
        <v>45881</v>
      </c>
      <c r="F79" s="7">
        <f t="shared" si="3"/>
        <v>3.5</v>
      </c>
      <c r="G79" s="6">
        <f>ROUND(+'Dietary-Cafeteria'!J174,0)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ROUND(+'Dietary-Cafeteria'!J75,0)</f>
        <v>3677975</v>
      </c>
      <c r="E80" s="6">
        <f>ROUND(+'Dietary-Cafeteria'!F75,0)</f>
        <v>1155050</v>
      </c>
      <c r="F80" s="7">
        <f t="shared" si="3"/>
        <v>3.18</v>
      </c>
      <c r="G80" s="6">
        <f>ROUND(+'Dietary-Cafeteria'!J175,0)</f>
        <v>3810040</v>
      </c>
      <c r="H80" s="6">
        <f>ROUND(+'Dietary-Cafeteria'!F175,0)</f>
        <v>1177039</v>
      </c>
      <c r="I80" s="7">
        <f t="shared" si="4"/>
        <v>3.24</v>
      </c>
      <c r="J80" s="7"/>
      <c r="K80" s="11">
        <f t="shared" si="5"/>
        <v>0.0189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ROUND(+'Dietary-Cafeteria'!J76,0)</f>
        <v>321926</v>
      </c>
      <c r="E81" s="6">
        <f>ROUND(+'Dietary-Cafeteria'!F76,0)</f>
        <v>396291</v>
      </c>
      <c r="F81" s="7">
        <f t="shared" si="3"/>
        <v>0.81</v>
      </c>
      <c r="G81" s="6">
        <f>ROUND(+'Dietary-Cafeteria'!J176,0)</f>
        <v>314793</v>
      </c>
      <c r="H81" s="6">
        <f>ROUND(+'Dietary-Cafeteria'!F176,0)</f>
        <v>123912</v>
      </c>
      <c r="I81" s="7">
        <f t="shared" si="4"/>
        <v>2.54</v>
      </c>
      <c r="J81" s="7"/>
      <c r="K81" s="11">
        <f t="shared" si="5"/>
        <v>2.1358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ROUND(+'Dietary-Cafeteria'!J77,0)</f>
        <v>169960</v>
      </c>
      <c r="E82" s="6">
        <f>ROUND(+'Dietary-Cafeteria'!F77,0)</f>
        <v>50480</v>
      </c>
      <c r="F82" s="7">
        <f t="shared" si="3"/>
        <v>3.37</v>
      </c>
      <c r="G82" s="6">
        <f>ROUND(+'Dietary-Cafeteria'!J177,0)</f>
        <v>203748</v>
      </c>
      <c r="H82" s="6">
        <f>ROUND(+'Dietary-Cafeteria'!F177,0)</f>
        <v>53347</v>
      </c>
      <c r="I82" s="7">
        <f t="shared" si="4"/>
        <v>3.82</v>
      </c>
      <c r="J82" s="7"/>
      <c r="K82" s="11">
        <f t="shared" si="5"/>
        <v>0.1335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ROUND(+'Dietary-Cafeteria'!J78,0)</f>
        <v>919850</v>
      </c>
      <c r="E83" s="6">
        <f>ROUND(+'Dietary-Cafeteria'!F78,0)</f>
        <v>214479</v>
      </c>
      <c r="F83" s="7">
        <f t="shared" si="3"/>
        <v>4.29</v>
      </c>
      <c r="G83" s="6">
        <f>ROUND(+'Dietary-Cafeteria'!J178,0)</f>
        <v>937002</v>
      </c>
      <c r="H83" s="6">
        <f>ROUND(+'Dietary-Cafeteria'!F178,0)</f>
        <v>211861</v>
      </c>
      <c r="I83" s="7">
        <f t="shared" si="4"/>
        <v>4.42</v>
      </c>
      <c r="J83" s="7"/>
      <c r="K83" s="11">
        <f t="shared" si="5"/>
        <v>0.0303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ROUND(+'Dietary-Cafeteria'!J79,0)</f>
        <v>2930477</v>
      </c>
      <c r="E84" s="6">
        <f>ROUND(+'Dietary-Cafeteria'!F79,0)</f>
        <v>949140</v>
      </c>
      <c r="F84" s="7">
        <f t="shared" si="3"/>
        <v>3.09</v>
      </c>
      <c r="G84" s="6">
        <f>ROUND(+'Dietary-Cafeteria'!J179,0)</f>
        <v>2996372</v>
      </c>
      <c r="H84" s="6">
        <f>ROUND(+'Dietary-Cafeteria'!F179,0)</f>
        <v>1064440</v>
      </c>
      <c r="I84" s="7">
        <f t="shared" si="4"/>
        <v>2.81</v>
      </c>
      <c r="J84" s="7"/>
      <c r="K84" s="11">
        <f t="shared" si="5"/>
        <v>-0.0906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ROUND(+'Dietary-Cafeteria'!J80,0)</f>
        <v>3379</v>
      </c>
      <c r="E85" s="6">
        <f>ROUND(+'Dietary-Cafeteria'!F80,0)</f>
        <v>809</v>
      </c>
      <c r="F85" s="7">
        <f t="shared" si="3"/>
        <v>4.18</v>
      </c>
      <c r="G85" s="6">
        <f>ROUND(+'Dietary-Cafeteria'!J180,0)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ROUND(+'Dietary-Cafeteria'!J81,0)</f>
        <v>240456</v>
      </c>
      <c r="E86" s="6">
        <f>ROUND(+'Dietary-Cafeteria'!F81,0)</f>
        <v>34890</v>
      </c>
      <c r="F86" s="7">
        <f t="shared" si="3"/>
        <v>6.89</v>
      </c>
      <c r="G86" s="6">
        <f>ROUND(+'Dietary-Cafeteria'!J181,0)</f>
        <v>396871</v>
      </c>
      <c r="H86" s="6">
        <f>ROUND(+'Dietary-Cafeteria'!F181,0)</f>
        <v>48611</v>
      </c>
      <c r="I86" s="7">
        <f t="shared" si="4"/>
        <v>8.16</v>
      </c>
      <c r="J86" s="7"/>
      <c r="K86" s="11">
        <f t="shared" si="5"/>
        <v>0.1843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ROUND(+'Dietary-Cafeteria'!J82,0)</f>
        <v>904180</v>
      </c>
      <c r="E87" s="6">
        <f>ROUND(+'Dietary-Cafeteria'!F82,0)</f>
        <v>126267</v>
      </c>
      <c r="F87" s="7">
        <f t="shared" si="3"/>
        <v>7.16</v>
      </c>
      <c r="G87" s="6">
        <f>ROUND(+'Dietary-Cafeteria'!J182,0)</f>
        <v>811072</v>
      </c>
      <c r="H87" s="6">
        <f>ROUND(+'Dietary-Cafeteria'!F182,0)</f>
        <v>128709</v>
      </c>
      <c r="I87" s="7">
        <f t="shared" si="4"/>
        <v>6.3</v>
      </c>
      <c r="J87" s="7"/>
      <c r="K87" s="11">
        <f t="shared" si="5"/>
        <v>-0.1201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ROUND(+'Dietary-Cafeteria'!J83,0)</f>
        <v>5124</v>
      </c>
      <c r="E88" s="6">
        <f>ROUND(+'Dietary-Cafeteria'!F83,0)</f>
        <v>369</v>
      </c>
      <c r="F88" s="7">
        <f t="shared" si="3"/>
        <v>13.89</v>
      </c>
      <c r="G88" s="6">
        <f>ROUND(+'Dietary-Cafeteria'!J183,0)</f>
        <v>11665</v>
      </c>
      <c r="H88" s="6">
        <f>ROUND(+'Dietary-Cafeteria'!F183,0)</f>
        <v>931</v>
      </c>
      <c r="I88" s="7">
        <f t="shared" si="4"/>
        <v>12.53</v>
      </c>
      <c r="J88" s="7"/>
      <c r="K88" s="11">
        <f t="shared" si="5"/>
        <v>-0.0979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ROUND(+'Dietary-Cafeteria'!J84,0)</f>
        <v>-104221</v>
      </c>
      <c r="E89" s="6">
        <f>ROUND(+'Dietary-Cafeteria'!F84,0)</f>
        <v>77312</v>
      </c>
      <c r="F89" s="7">
        <f t="shared" si="3"/>
        <v>-1.35</v>
      </c>
      <c r="G89" s="6">
        <f>ROUND(+'Dietary-Cafeteria'!J184,0)</f>
        <v>-144806</v>
      </c>
      <c r="H89" s="6">
        <f>ROUND(+'Dietary-Cafeteria'!F184,0)</f>
        <v>87037</v>
      </c>
      <c r="I89" s="7">
        <f t="shared" si="4"/>
        <v>-1.66</v>
      </c>
      <c r="J89" s="7"/>
      <c r="K89" s="11">
        <f t="shared" si="5"/>
        <v>0.2296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ROUND(+'Dietary-Cafeteria'!J85,0)</f>
        <v>10215</v>
      </c>
      <c r="E90" s="6">
        <f>ROUND(+'Dietary-Cafeteria'!F85,0)</f>
        <v>15376</v>
      </c>
      <c r="F90" s="7">
        <f t="shared" si="3"/>
        <v>0.66</v>
      </c>
      <c r="G90" s="6">
        <f>ROUND(+'Dietary-Cafeteria'!J185,0)</f>
        <v>109940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ROUND(+'Dietary-Cafeteria'!J86,0)</f>
        <v>157996</v>
      </c>
      <c r="E91" s="6">
        <f>ROUND(+'Dietary-Cafeteria'!F86,0)</f>
        <v>53891</v>
      </c>
      <c r="F91" s="7">
        <f t="shared" si="3"/>
        <v>2.93</v>
      </c>
      <c r="G91" s="6">
        <f>ROUND(+'Dietary-Cafeteria'!J186,0)</f>
        <v>169301</v>
      </c>
      <c r="H91" s="6">
        <f>ROUND(+'Dietary-Cafeteria'!F186,0)</f>
        <v>60728</v>
      </c>
      <c r="I91" s="7">
        <f t="shared" si="4"/>
        <v>2.79</v>
      </c>
      <c r="J91" s="7"/>
      <c r="K91" s="11">
        <f t="shared" si="5"/>
        <v>-0.0478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ROUND(+'Dietary-Cafeteria'!J87,0)</f>
        <v>81736</v>
      </c>
      <c r="E92" s="6">
        <f>ROUND(+'Dietary-Cafeteria'!F87,0)</f>
        <v>6576</v>
      </c>
      <c r="F92" s="7">
        <f t="shared" si="3"/>
        <v>12.43</v>
      </c>
      <c r="G92" s="6">
        <f>ROUND(+'Dietary-Cafeteria'!J187,0)</f>
        <v>97282</v>
      </c>
      <c r="H92" s="6">
        <f>ROUND(+'Dietary-Cafeteria'!F187,0)</f>
        <v>20049</v>
      </c>
      <c r="I92" s="7">
        <f t="shared" si="4"/>
        <v>4.85</v>
      </c>
      <c r="J92" s="7"/>
      <c r="K92" s="11">
        <f t="shared" si="5"/>
        <v>-0.6098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ROUND(+'Dietary-Cafeteria'!J88,0)</f>
        <v>302032</v>
      </c>
      <c r="E93" s="6">
        <f>ROUND(+'Dietary-Cafeteria'!F88,0)</f>
        <v>103985</v>
      </c>
      <c r="F93" s="7">
        <f t="shared" si="3"/>
        <v>2.9</v>
      </c>
      <c r="G93" s="6">
        <f>ROUND(+'Dietary-Cafeteria'!J188,0)</f>
        <v>442469</v>
      </c>
      <c r="H93" s="6">
        <f>ROUND(+'Dietary-Cafeteria'!F188,0)</f>
        <v>108857</v>
      </c>
      <c r="I93" s="7">
        <f t="shared" si="4"/>
        <v>4.06</v>
      </c>
      <c r="J93" s="7"/>
      <c r="K93" s="11">
        <f t="shared" si="5"/>
        <v>0.4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ROUND(+'Dietary-Cafeteria'!J89,0)</f>
        <v>402617</v>
      </c>
      <c r="E94" s="6">
        <f>ROUND(+'Dietary-Cafeteria'!F89,0)</f>
        <v>142169</v>
      </c>
      <c r="F94" s="7">
        <f t="shared" si="3"/>
        <v>2.83</v>
      </c>
      <c r="G94" s="6">
        <f>ROUND(+'Dietary-Cafeteria'!J189,0)</f>
        <v>396735</v>
      </c>
      <c r="H94" s="6">
        <f>ROUND(+'Dietary-Cafeteria'!F189,0)</f>
        <v>150887</v>
      </c>
      <c r="I94" s="7">
        <f t="shared" si="4"/>
        <v>2.63</v>
      </c>
      <c r="J94" s="7"/>
      <c r="K94" s="11">
        <f t="shared" si="5"/>
        <v>-0.0707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ROUND(+'Dietary-Cafeteria'!J90,0)</f>
        <v>115320</v>
      </c>
      <c r="E95" s="6">
        <f>ROUND(+'Dietary-Cafeteria'!F90,0)</f>
        <v>18403</v>
      </c>
      <c r="F95" s="7">
        <f t="shared" si="3"/>
        <v>6.27</v>
      </c>
      <c r="G95" s="6">
        <f>ROUND(+'Dietary-Cafeteria'!J190,0)</f>
        <v>174763</v>
      </c>
      <c r="H95" s="6">
        <f>ROUND(+'Dietary-Cafeteria'!F190,0)</f>
        <v>19228</v>
      </c>
      <c r="I95" s="7">
        <f t="shared" si="4"/>
        <v>9.09</v>
      </c>
      <c r="J95" s="7"/>
      <c r="K95" s="11">
        <f t="shared" si="5"/>
        <v>0.4498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ROUND(+'Dietary-Cafeteria'!J91,0)</f>
        <v>779601</v>
      </c>
      <c r="E96" s="6">
        <f>ROUND(+'Dietary-Cafeteria'!F91,0)</f>
        <v>270219</v>
      </c>
      <c r="F96" s="7">
        <f t="shared" si="3"/>
        <v>2.89</v>
      </c>
      <c r="G96" s="6">
        <f>ROUND(+'Dietary-Cafeteria'!J191,0)</f>
        <v>808178</v>
      </c>
      <c r="H96" s="6">
        <f>ROUND(+'Dietary-Cafeteria'!F191,0)</f>
        <v>415464</v>
      </c>
      <c r="I96" s="7">
        <f t="shared" si="4"/>
        <v>1.95</v>
      </c>
      <c r="J96" s="7"/>
      <c r="K96" s="11">
        <f t="shared" si="5"/>
        <v>-0.3253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ROUND(+'Dietary-Cafeteria'!J92,0)</f>
        <v>0</v>
      </c>
      <c r="E97" s="6">
        <f>ROUND(+'Dietary-Cafeteria'!F92,0)</f>
        <v>5145</v>
      </c>
      <c r="F97" s="7">
        <f t="shared" si="3"/>
      </c>
      <c r="G97" s="6">
        <f>ROUND(+'Dietary-Cafeteria'!J192,0)</f>
        <v>0</v>
      </c>
      <c r="H97" s="6">
        <f>ROUND(+'Dietary-Cafeteria'!F192,0)</f>
        <v>5675</v>
      </c>
      <c r="I97" s="7">
        <f t="shared" si="4"/>
      </c>
      <c r="J97" s="7"/>
      <c r="K97" s="11">
        <f t="shared" si="5"/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ROUND(+'Dietary-Cafeteria'!J93,0)</f>
        <v>29008</v>
      </c>
      <c r="E98" s="6">
        <f>ROUND(+'Dietary-Cafeteria'!F93,0)</f>
        <v>17308</v>
      </c>
      <c r="F98" s="7">
        <f t="shared" si="3"/>
        <v>1.68</v>
      </c>
      <c r="G98" s="6">
        <f>ROUND(+'Dietary-Cafeteria'!J193,0)</f>
        <v>15944</v>
      </c>
      <c r="H98" s="6">
        <f>ROUND(+'Dietary-Cafeteria'!F193,0)</f>
        <v>16144</v>
      </c>
      <c r="I98" s="7">
        <f t="shared" si="4"/>
        <v>0.99</v>
      </c>
      <c r="J98" s="7"/>
      <c r="K98" s="11">
        <f t="shared" si="5"/>
        <v>-0.4107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ROUND(+'Dietary-Cafeteria'!J94,0)</f>
        <v>279711</v>
      </c>
      <c r="E99" s="6">
        <f>ROUND(+'Dietary-Cafeteria'!F94,0)</f>
        <v>8916</v>
      </c>
      <c r="F99" s="7">
        <f t="shared" si="3"/>
        <v>31.37</v>
      </c>
      <c r="G99" s="6">
        <f>ROUND(+'Dietary-Cafeteria'!J194,0)</f>
        <v>285428</v>
      </c>
      <c r="H99" s="6">
        <f>ROUND(+'Dietary-Cafeteria'!F194,0)</f>
        <v>8574</v>
      </c>
      <c r="I99" s="7">
        <f t="shared" si="4"/>
        <v>33.29</v>
      </c>
      <c r="J99" s="7"/>
      <c r="K99" s="11">
        <f t="shared" si="5"/>
        <v>0.0612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ROUND(+'Dietary-Cafeteria'!J95,0)</f>
        <v>218234</v>
      </c>
      <c r="E100" s="6">
        <f>ROUND(+'Dietary-Cafeteria'!F95,0)</f>
        <v>71238</v>
      </c>
      <c r="F100" s="7">
        <f t="shared" si="3"/>
        <v>3.06</v>
      </c>
      <c r="G100" s="6">
        <f>ROUND(+'Dietary-Cafeteria'!J195,0)</f>
        <v>173306</v>
      </c>
      <c r="H100" s="6">
        <f>ROUND(+'Dietary-Cafeteria'!F195,0)</f>
        <v>67092</v>
      </c>
      <c r="I100" s="7">
        <f t="shared" si="4"/>
        <v>2.58</v>
      </c>
      <c r="J100" s="7"/>
      <c r="K100" s="11">
        <f t="shared" si="5"/>
        <v>-0.1569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ROUND(+'Dietary-Cafeteria'!J96,0)</f>
        <v>697212</v>
      </c>
      <c r="E101" s="6">
        <f>ROUND(+'Dietary-Cafeteria'!F96,0)</f>
        <v>330865</v>
      </c>
      <c r="F101" s="7">
        <f t="shared" si="3"/>
        <v>2.11</v>
      </c>
      <c r="G101" s="6">
        <f>ROUND(+'Dietary-Cafeteria'!J196,0)</f>
        <v>451740</v>
      </c>
      <c r="H101" s="6">
        <f>ROUND(+'Dietary-Cafeteria'!F196,0)</f>
        <v>304903</v>
      </c>
      <c r="I101" s="7">
        <f t="shared" si="4"/>
        <v>1.48</v>
      </c>
      <c r="J101" s="7"/>
      <c r="K101" s="11">
        <f t="shared" si="5"/>
        <v>-0.2986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ROUND(+'Dietary-Cafeteria'!J97,0)</f>
        <v>796409</v>
      </c>
      <c r="E102" s="6">
        <f>ROUND(+'Dietary-Cafeteria'!F97,0)</f>
        <v>297311</v>
      </c>
      <c r="F102" s="7">
        <f t="shared" si="3"/>
        <v>2.68</v>
      </c>
      <c r="G102" s="6">
        <f>ROUND(+'Dietary-Cafeteria'!J197,0)</f>
        <v>943431</v>
      </c>
      <c r="H102" s="6">
        <f>ROUND(+'Dietary-Cafeteria'!F197,0)</f>
        <v>325986</v>
      </c>
      <c r="I102" s="7">
        <f t="shared" si="4"/>
        <v>2.89</v>
      </c>
      <c r="J102" s="7"/>
      <c r="K102" s="11">
        <f t="shared" si="5"/>
        <v>0.0784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ROUND(+'Dietary-Cafeteria'!J98,0)</f>
        <v>0</v>
      </c>
      <c r="E103" s="6">
        <f>ROUND(+'Dietary-Cafeteria'!F98,0)</f>
        <v>0</v>
      </c>
      <c r="F103" s="7">
        <f t="shared" si="3"/>
      </c>
      <c r="G103" s="6">
        <f>ROUND(+'Dietary-Cafeteria'!J198,0)</f>
        <v>218903</v>
      </c>
      <c r="H103" s="6">
        <f>ROUND(+'Dietary-Cafeteria'!F198,0)</f>
        <v>30362</v>
      </c>
      <c r="I103" s="7">
        <f t="shared" si="4"/>
        <v>7.21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ROUND(+'Dietary-Cafeteria'!J99,0)</f>
        <v>378833</v>
      </c>
      <c r="E104" s="6">
        <f>ROUND(+'Dietary-Cafeteria'!F99,0)</f>
        <v>72795</v>
      </c>
      <c r="F104" s="7">
        <f t="shared" si="3"/>
        <v>5.2</v>
      </c>
      <c r="G104" s="6">
        <f>ROUND(+'Dietary-Cafeteria'!J199,0)</f>
        <v>385018</v>
      </c>
      <c r="H104" s="6">
        <f>ROUND(+'Dietary-Cafeteria'!F199,0)</f>
        <v>72078</v>
      </c>
      <c r="I104" s="7">
        <f t="shared" si="4"/>
        <v>5.34</v>
      </c>
      <c r="J104" s="7"/>
      <c r="K104" s="11">
        <f t="shared" si="5"/>
        <v>0.0269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ROUND(+'Dietary-Cafeteria'!J100,0)</f>
        <v>103</v>
      </c>
      <c r="E105" s="6">
        <f>ROUND(+'Dietary-Cafeteria'!F100,0)</f>
        <v>0</v>
      </c>
      <c r="F105" s="7">
        <f t="shared" si="3"/>
      </c>
      <c r="G105" s="6">
        <f>ROUND(+'Dietary-Cafeteria'!J200,0)</f>
        <v>100</v>
      </c>
      <c r="H105" s="6">
        <f>ROUND(+'Dietary-Cafeteria'!F200,0)</f>
        <v>40831</v>
      </c>
      <c r="I105" s="7">
        <f t="shared" si="4"/>
        <v>0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ROUND(+'Dietary-Cafeteria'!J101,0)</f>
        <v>173357</v>
      </c>
      <c r="E106" s="6">
        <f>ROUND(+'Dietary-Cafeteria'!F101,0)</f>
        <v>54456</v>
      </c>
      <c r="F106" s="7">
        <f t="shared" si="3"/>
        <v>3.18</v>
      </c>
      <c r="G106" s="6">
        <f>ROUND(+'Dietary-Cafeteria'!J201,0)</f>
        <v>161410</v>
      </c>
      <c r="H106" s="6">
        <f>ROUND(+'Dietary-Cafeteria'!F201,0)</f>
        <v>53823</v>
      </c>
      <c r="I106" s="7">
        <f t="shared" si="4"/>
        <v>3</v>
      </c>
      <c r="J106" s="7"/>
      <c r="K106" s="11">
        <f t="shared" si="5"/>
        <v>-0.0566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zoomScale="75" zoomScaleNormal="75" zoomScalePageLayoutView="0" workbookViewId="0" topLeftCell="A1">
      <selection activeCell="A107" sqref="A107:IV10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</cols>
  <sheetData>
    <row r="1" spans="1:10" ht="1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386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ROUND(SUM('Dietary-Cafeteria'!K5:L5),0)</f>
        <v>-126993</v>
      </c>
      <c r="E10" s="6">
        <f>ROUND(+'Dietary-Cafeteria'!F5,0)</f>
        <v>1836966</v>
      </c>
      <c r="F10" s="7">
        <f>IF(D10=0,"",IF(E10=0,"",ROUND(D10/E10,2)))</f>
        <v>-0.07</v>
      </c>
      <c r="G10" s="6">
        <f>ROUND(SUM('Dietary-Cafeteria'!K105:L105),0)</f>
        <v>-159914</v>
      </c>
      <c r="H10" s="6">
        <f>ROUND(+'Dietary-Cafeteria'!F105,0)</f>
        <v>1620635</v>
      </c>
      <c r="I10" s="7">
        <f>IF(G10=0,"",IF(H10=0,"",ROUND(G10/H10,2)))</f>
        <v>-0.1</v>
      </c>
      <c r="J10" s="7"/>
      <c r="K10" s="11">
        <f>IF(D10=0,"",IF(E10=0,"",IF(G10=0,"",IF(H10=0,"",ROUND(I10/F10-1,4)))))</f>
        <v>0.4286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ROUND(SUM('Dietary-Cafeteria'!K6:L6),0)</f>
        <v>-54277</v>
      </c>
      <c r="E11" s="6">
        <f>ROUND(+'Dietary-Cafeteria'!F6,0)</f>
        <v>966550</v>
      </c>
      <c r="F11" s="7">
        <f aca="true" t="shared" si="0" ref="F11:F74">IF(D11=0,"",IF(E11=0,"",ROUND(D11/E11,2)))</f>
        <v>-0.06</v>
      </c>
      <c r="G11" s="6">
        <f>ROUND(SUM('Dietary-Cafeteria'!K106:L106),0)</f>
        <v>-74608</v>
      </c>
      <c r="H11" s="6">
        <f>ROUND(+'Dietary-Cafeteria'!F106,0)</f>
        <v>861785</v>
      </c>
      <c r="I11" s="7">
        <f aca="true" t="shared" si="1" ref="I11:I74">IF(G11=0,"",IF(H11=0,"",ROUND(G11/H11,2)))</f>
        <v>-0.09</v>
      </c>
      <c r="J11" s="7"/>
      <c r="K11" s="11">
        <f aca="true" t="shared" si="2" ref="K11:K74">IF(D11=0,"",IF(E11=0,"",IF(G11=0,"",IF(H11=0,"",ROUND(I11/F11-1,4)))))</f>
        <v>0.5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ROUND(SUM('Dietary-Cafeteria'!K7:L7),0)</f>
        <v>490</v>
      </c>
      <c r="E12" s="6">
        <f>ROUND(+'Dietary-Cafeteria'!F7,0)</f>
        <v>12034</v>
      </c>
      <c r="F12" s="7">
        <f t="shared" si="0"/>
        <v>0.04</v>
      </c>
      <c r="G12" s="6">
        <f>ROUND(SUM('Dietary-Cafeteria'!K107:L107),0)</f>
        <v>469</v>
      </c>
      <c r="H12" s="6">
        <f>ROUND(+'Dietary-Cafeteria'!F107,0)</f>
        <v>5164</v>
      </c>
      <c r="I12" s="7">
        <f t="shared" si="1"/>
        <v>0.09</v>
      </c>
      <c r="J12" s="7"/>
      <c r="K12" s="11">
        <f t="shared" si="2"/>
        <v>1.25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ROUND(SUM('Dietary-Cafeteria'!K8:L8),0)</f>
        <v>78876</v>
      </c>
      <c r="E13" s="6">
        <f>ROUND(+'Dietary-Cafeteria'!F8,0)</f>
        <v>1000919</v>
      </c>
      <c r="F13" s="7">
        <f t="shared" si="0"/>
        <v>0.08</v>
      </c>
      <c r="G13" s="6">
        <f>ROUND(SUM('Dietary-Cafeteria'!K108:L108),0)</f>
        <v>75248</v>
      </c>
      <c r="H13" s="6">
        <f>ROUND(+'Dietary-Cafeteria'!F108,0)</f>
        <v>1059648</v>
      </c>
      <c r="I13" s="7">
        <f t="shared" si="1"/>
        <v>0.07</v>
      </c>
      <c r="J13" s="7"/>
      <c r="K13" s="11">
        <f t="shared" si="2"/>
        <v>-0.125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ROUND(SUM('Dietary-Cafeteria'!K9:L9),0)</f>
        <v>139155</v>
      </c>
      <c r="E14" s="6">
        <f>ROUND(+'Dietary-Cafeteria'!F9,0)</f>
        <v>0</v>
      </c>
      <c r="F14" s="7">
        <f t="shared" si="0"/>
      </c>
      <c r="G14" s="6">
        <f>ROUND(SUM('Dietary-Cafeteria'!K109:L109),0)</f>
        <v>30689</v>
      </c>
      <c r="H14" s="6">
        <f>ROUND(+'Dietary-Cafeteria'!F109,0)</f>
        <v>204106</v>
      </c>
      <c r="I14" s="7">
        <f t="shared" si="1"/>
        <v>0.15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ROUND(SUM('Dietary-Cafeteria'!K10:L10),0)</f>
        <v>23811</v>
      </c>
      <c r="E15" s="6">
        <f>ROUND(+'Dietary-Cafeteria'!F10,0)</f>
        <v>22024</v>
      </c>
      <c r="F15" s="7">
        <f t="shared" si="0"/>
        <v>1.08</v>
      </c>
      <c r="G15" s="6">
        <f>ROUND(SUM('Dietary-Cafeteria'!K110:L110),0)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ROUND(SUM('Dietary-Cafeteria'!K11:L11),0)</f>
        <v>5832</v>
      </c>
      <c r="E16" s="6">
        <f>ROUND(+'Dietary-Cafeteria'!F11,0)</f>
        <v>131512</v>
      </c>
      <c r="F16" s="7">
        <f t="shared" si="0"/>
        <v>0.04</v>
      </c>
      <c r="G16" s="6">
        <f>ROUND(SUM('Dietary-Cafeteria'!K111:L111),0)</f>
        <v>6539</v>
      </c>
      <c r="H16" s="6">
        <f>ROUND(+'Dietary-Cafeteria'!F111,0)</f>
        <v>147767</v>
      </c>
      <c r="I16" s="7">
        <f t="shared" si="1"/>
        <v>0.04</v>
      </c>
      <c r="J16" s="7"/>
      <c r="K16" s="11">
        <f t="shared" si="2"/>
        <v>0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ROUND(SUM('Dietary-Cafeteria'!K12:L12),0)</f>
        <v>0</v>
      </c>
      <c r="E17" s="6">
        <f>ROUND(+'Dietary-Cafeteria'!F12,0)</f>
        <v>0</v>
      </c>
      <c r="F17" s="7">
        <f t="shared" si="0"/>
      </c>
      <c r="G17" s="6">
        <f>ROUND(SUM('Dietary-Cafeteria'!K112:L112),0)</f>
        <v>0</v>
      </c>
      <c r="H17" s="6">
        <f>ROUND(+'Dietary-Cafeteria'!F112,0)</f>
        <v>125689</v>
      </c>
      <c r="I17" s="7">
        <f t="shared" si="1"/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ROUND(SUM('Dietary-Cafeteria'!K13:L13),0)</f>
        <v>0</v>
      </c>
      <c r="E18" s="6">
        <f>ROUND(+'Dietary-Cafeteria'!F13,0)</f>
        <v>27402</v>
      </c>
      <c r="F18" s="7">
        <f t="shared" si="0"/>
      </c>
      <c r="G18" s="6">
        <f>ROUND(SUM('Dietary-Cafeteria'!K113:L113),0)</f>
        <v>0</v>
      </c>
      <c r="H18" s="6">
        <f>ROUND(+'Dietary-Cafeteria'!F113,0)</f>
        <v>23249</v>
      </c>
      <c r="I18" s="7">
        <f t="shared" si="1"/>
      </c>
      <c r="J18" s="7"/>
      <c r="K18" s="11">
        <f t="shared" si="2"/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ROUND(SUM('Dietary-Cafeteria'!K14:L14),0)</f>
        <v>1853</v>
      </c>
      <c r="E19" s="6">
        <f>ROUND(+'Dietary-Cafeteria'!F14,0)</f>
        <v>624977</v>
      </c>
      <c r="F19" s="7">
        <f t="shared" si="0"/>
        <v>0</v>
      </c>
      <c r="G19" s="6">
        <f>ROUND(SUM('Dietary-Cafeteria'!K114:L114),0)</f>
        <v>1306</v>
      </c>
      <c r="H19" s="6">
        <f>ROUND(+'Dietary-Cafeteria'!F114,0)</f>
        <v>625956</v>
      </c>
      <c r="I19" s="7">
        <f t="shared" si="1"/>
        <v>0</v>
      </c>
      <c r="J19" s="7"/>
      <c r="K19" s="11" t="e">
        <f t="shared" si="2"/>
        <v>#DIV/0!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ROUND(SUM('Dietary-Cafeteria'!K15:L15),0)</f>
        <v>18082</v>
      </c>
      <c r="E20" s="6">
        <f>ROUND(+'Dietary-Cafeteria'!F15,0)</f>
        <v>1219473</v>
      </c>
      <c r="F20" s="7">
        <f t="shared" si="0"/>
        <v>0.01</v>
      </c>
      <c r="G20" s="6">
        <f>ROUND(SUM('Dietary-Cafeteria'!K115:L115),0)</f>
        <v>140709</v>
      </c>
      <c r="H20" s="6">
        <f>ROUND(+'Dietary-Cafeteria'!F115,0)</f>
        <v>1219234</v>
      </c>
      <c r="I20" s="7">
        <f t="shared" si="1"/>
        <v>0.12</v>
      </c>
      <c r="J20" s="7"/>
      <c r="K20" s="11">
        <f t="shared" si="2"/>
        <v>11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ROUND(SUM('Dietary-Cafeteria'!K16:L16),0)</f>
        <v>634096</v>
      </c>
      <c r="E21" s="6">
        <f>ROUND(+'Dietary-Cafeteria'!F16,0)</f>
        <v>984494</v>
      </c>
      <c r="F21" s="7">
        <f t="shared" si="0"/>
        <v>0.64</v>
      </c>
      <c r="G21" s="6">
        <f>ROUND(SUM('Dietary-Cafeteria'!K116:L116),0)</f>
        <v>726896</v>
      </c>
      <c r="H21" s="6">
        <f>ROUND(+'Dietary-Cafeteria'!F116,0)</f>
        <v>828789</v>
      </c>
      <c r="I21" s="7">
        <f t="shared" si="1"/>
        <v>0.88</v>
      </c>
      <c r="J21" s="7"/>
      <c r="K21" s="11">
        <f t="shared" si="2"/>
        <v>0.375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ROUND(SUM('Dietary-Cafeteria'!K17:L17),0)</f>
        <v>1199</v>
      </c>
      <c r="E22" s="6">
        <f>ROUND(+'Dietary-Cafeteria'!F17,0)</f>
        <v>15577</v>
      </c>
      <c r="F22" s="7">
        <f t="shared" si="0"/>
        <v>0.08</v>
      </c>
      <c r="G22" s="6">
        <f>ROUND(SUM('Dietary-Cafeteria'!K117:L117),0)</f>
        <v>29148</v>
      </c>
      <c r="H22" s="6">
        <f>ROUND(+'Dietary-Cafeteria'!F117,0)</f>
        <v>18303</v>
      </c>
      <c r="I22" s="7">
        <f t="shared" si="1"/>
        <v>1.59</v>
      </c>
      <c r="J22" s="7"/>
      <c r="K22" s="11">
        <f t="shared" si="2"/>
        <v>18.875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ROUND(SUM('Dietary-Cafeteria'!K18:L18),0)</f>
        <v>82226</v>
      </c>
      <c r="E23" s="6">
        <f>ROUND(+'Dietary-Cafeteria'!F18,0)</f>
        <v>108492</v>
      </c>
      <c r="F23" s="7">
        <f t="shared" si="0"/>
        <v>0.76</v>
      </c>
      <c r="G23" s="6">
        <f>ROUND(SUM('Dietary-Cafeteria'!K118:L118),0)</f>
        <v>59326</v>
      </c>
      <c r="H23" s="6">
        <f>ROUND(+'Dietary-Cafeteria'!F118,0)</f>
        <v>133327</v>
      </c>
      <c r="I23" s="7">
        <f t="shared" si="1"/>
        <v>0.44</v>
      </c>
      <c r="J23" s="7"/>
      <c r="K23" s="11">
        <f t="shared" si="2"/>
        <v>-0.4211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ROUND(SUM('Dietary-Cafeteria'!K19:L19),0)</f>
        <v>1057</v>
      </c>
      <c r="E24" s="6">
        <f>ROUND(+'Dietary-Cafeteria'!F19,0)</f>
        <v>48639</v>
      </c>
      <c r="F24" s="7">
        <f t="shared" si="0"/>
        <v>0.02</v>
      </c>
      <c r="G24" s="6">
        <f>ROUND(SUM('Dietary-Cafeteria'!K119:L119),0)</f>
        <v>1117</v>
      </c>
      <c r="H24" s="6">
        <f>ROUND(+'Dietary-Cafeteria'!F119,0)</f>
        <v>45807</v>
      </c>
      <c r="I24" s="7">
        <f t="shared" si="1"/>
        <v>0.02</v>
      </c>
      <c r="J24" s="7"/>
      <c r="K24" s="11">
        <f t="shared" si="2"/>
        <v>0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ROUND(SUM('Dietary-Cafeteria'!K20:L20),0)</f>
        <v>10072</v>
      </c>
      <c r="E25" s="6">
        <f>ROUND(+'Dietary-Cafeteria'!F20,0)</f>
        <v>339019</v>
      </c>
      <c r="F25" s="7">
        <f t="shared" si="0"/>
        <v>0.03</v>
      </c>
      <c r="G25" s="6">
        <f>ROUND(SUM('Dietary-Cafeteria'!K120:L120),0)</f>
        <v>21835</v>
      </c>
      <c r="H25" s="6">
        <f>ROUND(+'Dietary-Cafeteria'!F120,0)</f>
        <v>341396</v>
      </c>
      <c r="I25" s="7">
        <f t="shared" si="1"/>
        <v>0.06</v>
      </c>
      <c r="J25" s="7"/>
      <c r="K25" s="11">
        <f t="shared" si="2"/>
        <v>1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ROUND(SUM('Dietary-Cafeteria'!K21:L21),0)</f>
        <v>5907</v>
      </c>
      <c r="E26" s="6">
        <f>ROUND(+'Dietary-Cafeteria'!F21,0)</f>
        <v>80851</v>
      </c>
      <c r="F26" s="7">
        <f t="shared" si="0"/>
        <v>0.07</v>
      </c>
      <c r="G26" s="6">
        <f>ROUND(SUM('Dietary-Cafeteria'!K121:L121),0)</f>
        <v>4789</v>
      </c>
      <c r="H26" s="6">
        <f>ROUND(+'Dietary-Cafeteria'!F121,0)</f>
        <v>79821</v>
      </c>
      <c r="I26" s="7">
        <f t="shared" si="1"/>
        <v>0.06</v>
      </c>
      <c r="J26" s="7"/>
      <c r="K26" s="11">
        <f t="shared" si="2"/>
        <v>-0.1429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ROUND(SUM('Dietary-Cafeteria'!K22:L22),0)</f>
        <v>0</v>
      </c>
      <c r="E27" s="6">
        <f>ROUND(+'Dietary-Cafeteria'!F22,0)</f>
        <v>75962</v>
      </c>
      <c r="F27" s="7">
        <f t="shared" si="0"/>
      </c>
      <c r="G27" s="6">
        <f>ROUND(SUM('Dietary-Cafeteria'!K122:L122),0)</f>
        <v>0</v>
      </c>
      <c r="H27" s="6">
        <f>ROUND(+'Dietary-Cafeteria'!F122,0)</f>
        <v>83196</v>
      </c>
      <c r="I27" s="7">
        <f t="shared" si="1"/>
      </c>
      <c r="J27" s="7"/>
      <c r="K27" s="11">
        <f t="shared" si="2"/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ROUND(SUM('Dietary-Cafeteria'!K23:L23),0)</f>
        <v>0</v>
      </c>
      <c r="E28" s="6">
        <f>ROUND(+'Dietary-Cafeteria'!F23,0)</f>
        <v>46771</v>
      </c>
      <c r="F28" s="7">
        <f t="shared" si="0"/>
      </c>
      <c r="G28" s="6">
        <f>ROUND(SUM('Dietary-Cafeteria'!K123:L123),0)</f>
        <v>0</v>
      </c>
      <c r="H28" s="6">
        <f>ROUND(+'Dietary-Cafeteria'!F123,0)</f>
        <v>44295</v>
      </c>
      <c r="I28" s="7">
        <f t="shared" si="1"/>
      </c>
      <c r="J28" s="7"/>
      <c r="K28" s="11">
        <f t="shared" si="2"/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ROUND(SUM('Dietary-Cafeteria'!K24:L24),0)</f>
        <v>2326</v>
      </c>
      <c r="E29" s="6">
        <f>ROUND(+'Dietary-Cafeteria'!F24,0)</f>
        <v>63633</v>
      </c>
      <c r="F29" s="7">
        <f t="shared" si="0"/>
        <v>0.04</v>
      </c>
      <c r="G29" s="6">
        <f>ROUND(SUM('Dietary-Cafeteria'!K124:L124),0)</f>
        <v>900</v>
      </c>
      <c r="H29" s="6">
        <f>ROUND(+'Dietary-Cafeteria'!F124,0)</f>
        <v>51798</v>
      </c>
      <c r="I29" s="7">
        <f t="shared" si="1"/>
        <v>0.02</v>
      </c>
      <c r="J29" s="7"/>
      <c r="K29" s="11">
        <f t="shared" si="2"/>
        <v>-0.5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ROUND(SUM('Dietary-Cafeteria'!K25:L25),0)</f>
        <v>180</v>
      </c>
      <c r="E30" s="6">
        <f>ROUND(+'Dietary-Cafeteria'!F25,0)</f>
        <v>29101</v>
      </c>
      <c r="F30" s="7">
        <f t="shared" si="0"/>
        <v>0.01</v>
      </c>
      <c r="G30" s="6">
        <f>ROUND(SUM('Dietary-Cafeteria'!K125:L125),0)</f>
        <v>1280</v>
      </c>
      <c r="H30" s="6">
        <f>ROUND(+'Dietary-Cafeteria'!F125,0)</f>
        <v>26827</v>
      </c>
      <c r="I30" s="7">
        <f t="shared" si="1"/>
        <v>0.05</v>
      </c>
      <c r="J30" s="7"/>
      <c r="K30" s="11">
        <f t="shared" si="2"/>
        <v>4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ROUND(SUM('Dietary-Cafeteria'!K26:L26),0)</f>
        <v>2456</v>
      </c>
      <c r="E31" s="6">
        <f>ROUND(+'Dietary-Cafeteria'!F26,0)</f>
        <v>5301</v>
      </c>
      <c r="F31" s="7">
        <f t="shared" si="0"/>
        <v>0.46</v>
      </c>
      <c r="G31" s="6">
        <f>ROUND(SUM('Dietary-Cafeteria'!K126:L126),0)</f>
        <v>3260</v>
      </c>
      <c r="H31" s="6">
        <f>ROUND(+'Dietary-Cafeteria'!F126,0)</f>
        <v>3732</v>
      </c>
      <c r="I31" s="7">
        <f t="shared" si="1"/>
        <v>0.87</v>
      </c>
      <c r="J31" s="7"/>
      <c r="K31" s="11">
        <f t="shared" si="2"/>
        <v>0.8913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ROUND(SUM('Dietary-Cafeteria'!K27:L27),0)</f>
        <v>22305</v>
      </c>
      <c r="E32" s="6">
        <f>ROUND(+'Dietary-Cafeteria'!F27,0)</f>
        <v>518802</v>
      </c>
      <c r="F32" s="7">
        <f t="shared" si="0"/>
        <v>0.04</v>
      </c>
      <c r="G32" s="6">
        <f>ROUND(SUM('Dietary-Cafeteria'!K127:L127),0)</f>
        <v>22988</v>
      </c>
      <c r="H32" s="6">
        <f>ROUND(+'Dietary-Cafeteria'!F127,0)</f>
        <v>501524</v>
      </c>
      <c r="I32" s="7">
        <f t="shared" si="1"/>
        <v>0.05</v>
      </c>
      <c r="J32" s="7"/>
      <c r="K32" s="11">
        <f t="shared" si="2"/>
        <v>0.25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ROUND(SUM('Dietary-Cafeteria'!K28:L28),0)</f>
        <v>1781</v>
      </c>
      <c r="E33" s="6">
        <f>ROUND(+'Dietary-Cafeteria'!F28,0)</f>
        <v>61190</v>
      </c>
      <c r="F33" s="7">
        <f t="shared" si="0"/>
        <v>0.03</v>
      </c>
      <c r="G33" s="6">
        <f>ROUND(SUM('Dietary-Cafeteria'!K128:L128),0)</f>
        <v>4151</v>
      </c>
      <c r="H33" s="6">
        <f>ROUND(+'Dietary-Cafeteria'!F128,0)</f>
        <v>57249</v>
      </c>
      <c r="I33" s="7">
        <f t="shared" si="1"/>
        <v>0.07</v>
      </c>
      <c r="J33" s="7"/>
      <c r="K33" s="11">
        <f t="shared" si="2"/>
        <v>1.3333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ROUND(SUM('Dietary-Cafeteria'!K29:L29),0)</f>
        <v>70</v>
      </c>
      <c r="E34" s="6">
        <f>ROUND(+'Dietary-Cafeteria'!F29,0)</f>
        <v>236254</v>
      </c>
      <c r="F34" s="7">
        <f t="shared" si="0"/>
        <v>0</v>
      </c>
      <c r="G34" s="6">
        <f>ROUND(SUM('Dietary-Cafeteria'!K129:L129),0)</f>
        <v>4852</v>
      </c>
      <c r="H34" s="6">
        <f>ROUND(+'Dietary-Cafeteria'!F129,0)</f>
        <v>160396</v>
      </c>
      <c r="I34" s="7">
        <f t="shared" si="1"/>
        <v>0.03</v>
      </c>
      <c r="J34" s="7"/>
      <c r="K34" s="11" t="e">
        <f t="shared" si="2"/>
        <v>#DIV/0!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ROUND(SUM('Dietary-Cafeteria'!K30:L30),0)</f>
        <v>3210</v>
      </c>
      <c r="E35" s="6">
        <f>ROUND(+'Dietary-Cafeteria'!F30,0)</f>
        <v>5868</v>
      </c>
      <c r="F35" s="7">
        <f t="shared" si="0"/>
        <v>0.55</v>
      </c>
      <c r="G35" s="6">
        <f>ROUND(SUM('Dietary-Cafeteria'!K130:L130),0)</f>
        <v>2564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ROUND(SUM('Dietary-Cafeteria'!K31:L31),0)</f>
        <v>1402</v>
      </c>
      <c r="E36" s="6">
        <f>ROUND(+'Dietary-Cafeteria'!F31,0)</f>
        <v>25898</v>
      </c>
      <c r="F36" s="7">
        <f t="shared" si="0"/>
        <v>0.05</v>
      </c>
      <c r="G36" s="6">
        <f>ROUND(SUM('Dietary-Cafeteria'!K131:L131),0)</f>
        <v>1037</v>
      </c>
      <c r="H36" s="6">
        <f>ROUND(+'Dietary-Cafeteria'!F131,0)</f>
        <v>23445</v>
      </c>
      <c r="I36" s="7">
        <f t="shared" si="1"/>
        <v>0.04</v>
      </c>
      <c r="J36" s="7"/>
      <c r="K36" s="11">
        <f t="shared" si="2"/>
        <v>-0.2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ROUND(SUM('Dietary-Cafeteria'!K32:L32),0)</f>
        <v>111804</v>
      </c>
      <c r="E37" s="6">
        <f>ROUND(+'Dietary-Cafeteria'!F32,0)</f>
        <v>547656</v>
      </c>
      <c r="F37" s="7">
        <f t="shared" si="0"/>
        <v>0.2</v>
      </c>
      <c r="G37" s="6">
        <f>ROUND(SUM('Dietary-Cafeteria'!K132:L132),0)</f>
        <v>74998</v>
      </c>
      <c r="H37" s="6">
        <f>ROUND(+'Dietary-Cafeteria'!F132,0)</f>
        <v>506856</v>
      </c>
      <c r="I37" s="7">
        <f t="shared" si="1"/>
        <v>0.15</v>
      </c>
      <c r="J37" s="7"/>
      <c r="K37" s="11">
        <f t="shared" si="2"/>
        <v>-0.25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ROUND(SUM('Dietary-Cafeteria'!K33:L33),0)</f>
        <v>0</v>
      </c>
      <c r="E38" s="6">
        <f>ROUND(+'Dietary-Cafeteria'!F33,0)</f>
        <v>47125</v>
      </c>
      <c r="F38" s="7">
        <f t="shared" si="0"/>
      </c>
      <c r="G38" s="6">
        <f>ROUND(SUM('Dietary-Cafeteria'!K133:L133),0)</f>
        <v>542</v>
      </c>
      <c r="H38" s="6">
        <f>ROUND(+'Dietary-Cafeteria'!F133,0)</f>
        <v>46364</v>
      </c>
      <c r="I38" s="7">
        <f t="shared" si="1"/>
        <v>0.01</v>
      </c>
      <c r="J38" s="7"/>
      <c r="K38" s="11">
        <f t="shared" si="2"/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ROUND(SUM('Dietary-Cafeteria'!K34:L34),0)</f>
        <v>431732</v>
      </c>
      <c r="E39" s="6">
        <f>ROUND(+'Dietary-Cafeteria'!F34,0)</f>
        <v>1555827</v>
      </c>
      <c r="F39" s="7">
        <f t="shared" si="0"/>
        <v>0.28</v>
      </c>
      <c r="G39" s="6">
        <f>ROUND(SUM('Dietary-Cafeteria'!K134:L134),0)</f>
        <v>616074</v>
      </c>
      <c r="H39" s="6">
        <f>ROUND(+'Dietary-Cafeteria'!F134,0)</f>
        <v>1474479</v>
      </c>
      <c r="I39" s="7">
        <f t="shared" si="1"/>
        <v>0.42</v>
      </c>
      <c r="J39" s="7"/>
      <c r="K39" s="11">
        <f t="shared" si="2"/>
        <v>0.5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ROUND(SUM('Dietary-Cafeteria'!K35:L35),0)</f>
        <v>6348</v>
      </c>
      <c r="E40" s="6">
        <f>ROUND(+'Dietary-Cafeteria'!F35,0)</f>
        <v>21780</v>
      </c>
      <c r="F40" s="7">
        <f t="shared" si="0"/>
        <v>0.29</v>
      </c>
      <c r="G40" s="6">
        <f>ROUND(SUM('Dietary-Cafeteria'!K135:L135),0)</f>
        <v>2194</v>
      </c>
      <c r="H40" s="6">
        <f>ROUND(+'Dietary-Cafeteria'!F135,0)</f>
        <v>22017</v>
      </c>
      <c r="I40" s="7">
        <f t="shared" si="1"/>
        <v>0.1</v>
      </c>
      <c r="J40" s="7"/>
      <c r="K40" s="11">
        <f t="shared" si="2"/>
        <v>-0.6552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ROUND(SUM('Dietary-Cafeteria'!K36:L36),0)</f>
        <v>-1731</v>
      </c>
      <c r="E41" s="6">
        <f>ROUND(+'Dietary-Cafeteria'!F36,0)</f>
        <v>6263</v>
      </c>
      <c r="F41" s="7">
        <f t="shared" si="0"/>
        <v>-0.28</v>
      </c>
      <c r="G41" s="6">
        <f>ROUND(SUM('Dietary-Cafeteria'!K136:L136),0)</f>
        <v>2708</v>
      </c>
      <c r="H41" s="6">
        <f>ROUND(+'Dietary-Cafeteria'!F136,0)</f>
        <v>8683</v>
      </c>
      <c r="I41" s="7">
        <f t="shared" si="1"/>
        <v>0.31</v>
      </c>
      <c r="J41" s="7"/>
      <c r="K41" s="11">
        <f t="shared" si="2"/>
        <v>-2.1071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ROUND(SUM('Dietary-Cafeteria'!K37:L37),0)</f>
        <v>62390</v>
      </c>
      <c r="E42" s="6">
        <f>ROUND(+'Dietary-Cafeteria'!F37,0)</f>
        <v>79084</v>
      </c>
      <c r="F42" s="7">
        <f t="shared" si="0"/>
        <v>0.79</v>
      </c>
      <c r="G42" s="6">
        <f>ROUND(SUM('Dietary-Cafeteria'!K137:L137),0)</f>
        <v>63778</v>
      </c>
      <c r="H42" s="6">
        <f>ROUND(+'Dietary-Cafeteria'!F137,0)</f>
        <v>70961</v>
      </c>
      <c r="I42" s="7">
        <f t="shared" si="1"/>
        <v>0.9</v>
      </c>
      <c r="J42" s="7"/>
      <c r="K42" s="11">
        <f t="shared" si="2"/>
        <v>0.1392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ROUND(SUM('Dietary-Cafeteria'!K38:L38),0)</f>
        <v>10003</v>
      </c>
      <c r="E43" s="6">
        <f>ROUND(+'Dietary-Cafeteria'!F38,0)</f>
        <v>52001</v>
      </c>
      <c r="F43" s="7">
        <f t="shared" si="0"/>
        <v>0.19</v>
      </c>
      <c r="G43" s="6">
        <f>ROUND(SUM('Dietary-Cafeteria'!K138:L138),0)</f>
        <v>6778</v>
      </c>
      <c r="H43" s="6">
        <f>ROUND(+'Dietary-Cafeteria'!F138,0)</f>
        <v>48791</v>
      </c>
      <c r="I43" s="7">
        <f t="shared" si="1"/>
        <v>0.14</v>
      </c>
      <c r="J43" s="7"/>
      <c r="K43" s="11">
        <f t="shared" si="2"/>
        <v>-0.2632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ROUND(SUM('Dietary-Cafeteria'!K39:L39),0)</f>
        <v>115988</v>
      </c>
      <c r="E44" s="6">
        <f>ROUND(+'Dietary-Cafeteria'!F39,0)</f>
        <v>145004</v>
      </c>
      <c r="F44" s="7">
        <f t="shared" si="0"/>
        <v>0.8</v>
      </c>
      <c r="G44" s="6">
        <f>ROUND(SUM('Dietary-Cafeteria'!K139:L139),0)</f>
        <v>128992</v>
      </c>
      <c r="H44" s="6">
        <f>ROUND(+'Dietary-Cafeteria'!F139,0)</f>
        <v>150753</v>
      </c>
      <c r="I44" s="7">
        <f t="shared" si="1"/>
        <v>0.86</v>
      </c>
      <c r="J44" s="7"/>
      <c r="K44" s="11">
        <f t="shared" si="2"/>
        <v>0.075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ROUND(SUM('Dietary-Cafeteria'!K40:L40),0)</f>
        <v>101712</v>
      </c>
      <c r="E45" s="6">
        <f>ROUND(+'Dietary-Cafeteria'!F40,0)</f>
        <v>93159</v>
      </c>
      <c r="F45" s="7">
        <f t="shared" si="0"/>
        <v>1.09</v>
      </c>
      <c r="G45" s="6">
        <f>ROUND(SUM('Dietary-Cafeteria'!K140:L140),0)</f>
        <v>96963</v>
      </c>
      <c r="H45" s="6">
        <f>ROUND(+'Dietary-Cafeteria'!F140,0)</f>
        <v>99065</v>
      </c>
      <c r="I45" s="7">
        <f t="shared" si="1"/>
        <v>0.98</v>
      </c>
      <c r="J45" s="7"/>
      <c r="K45" s="11">
        <f t="shared" si="2"/>
        <v>-0.1009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ROUND(SUM('Dietary-Cafeteria'!K41:L41),0)</f>
        <v>5797</v>
      </c>
      <c r="E46" s="6">
        <f>ROUND(+'Dietary-Cafeteria'!F41,0)</f>
        <v>27055</v>
      </c>
      <c r="F46" s="7">
        <f t="shared" si="0"/>
        <v>0.21</v>
      </c>
      <c r="G46" s="6">
        <f>ROUND(SUM('Dietary-Cafeteria'!K141:L141),0)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ROUND(SUM('Dietary-Cafeteria'!K42:L42),0)</f>
        <v>0</v>
      </c>
      <c r="E47" s="6">
        <f>ROUND(+'Dietary-Cafeteria'!F42,0)</f>
        <v>1364</v>
      </c>
      <c r="F47" s="7">
        <f t="shared" si="0"/>
      </c>
      <c r="G47" s="6">
        <f>ROUND(SUM('Dietary-Cafeteria'!K142:L142),0)</f>
        <v>0</v>
      </c>
      <c r="H47" s="6">
        <f>ROUND(+'Dietary-Cafeteria'!F142,0)</f>
        <v>1016</v>
      </c>
      <c r="I47" s="7">
        <f t="shared" si="1"/>
      </c>
      <c r="J47" s="7"/>
      <c r="K47" s="11">
        <f t="shared" si="2"/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ROUND(SUM('Dietary-Cafeteria'!K43:L43),0)</f>
        <v>638</v>
      </c>
      <c r="E48" s="6">
        <f>ROUND(+'Dietary-Cafeteria'!F43,0)</f>
        <v>32305</v>
      </c>
      <c r="F48" s="7">
        <f t="shared" si="0"/>
        <v>0.02</v>
      </c>
      <c r="G48" s="6">
        <f>ROUND(SUM('Dietary-Cafeteria'!K143:L143),0)</f>
        <v>3596</v>
      </c>
      <c r="H48" s="6">
        <f>ROUND(+'Dietary-Cafeteria'!F143,0)</f>
        <v>33820</v>
      </c>
      <c r="I48" s="7">
        <f t="shared" si="1"/>
        <v>0.11</v>
      </c>
      <c r="J48" s="7"/>
      <c r="K48" s="11">
        <f t="shared" si="2"/>
        <v>4.5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ROUND(SUM('Dietary-Cafeteria'!K44:L44),0)</f>
        <v>19252</v>
      </c>
      <c r="E49" s="6">
        <f>ROUND(+'Dietary-Cafeteria'!F44,0)</f>
        <v>227710</v>
      </c>
      <c r="F49" s="7">
        <f t="shared" si="0"/>
        <v>0.08</v>
      </c>
      <c r="G49" s="6">
        <f>ROUND(SUM('Dietary-Cafeteria'!K144:L144),0)</f>
        <v>19107</v>
      </c>
      <c r="H49" s="6">
        <f>ROUND(+'Dietary-Cafeteria'!F144,0)</f>
        <v>449875</v>
      </c>
      <c r="I49" s="7">
        <f t="shared" si="1"/>
        <v>0.04</v>
      </c>
      <c r="J49" s="7"/>
      <c r="K49" s="11">
        <f t="shared" si="2"/>
        <v>-0.5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ROUND(SUM('Dietary-Cafeteria'!K45:L45),0)</f>
        <v>108692</v>
      </c>
      <c r="E50" s="6">
        <f>ROUND(+'Dietary-Cafeteria'!F45,0)</f>
        <v>1513622</v>
      </c>
      <c r="F50" s="7">
        <f t="shared" si="0"/>
        <v>0.07</v>
      </c>
      <c r="G50" s="6">
        <f>ROUND(SUM('Dietary-Cafeteria'!K145:L145),0)</f>
        <v>97233</v>
      </c>
      <c r="H50" s="6">
        <f>ROUND(+'Dietary-Cafeteria'!F145,0)</f>
        <v>1456628</v>
      </c>
      <c r="I50" s="7">
        <f t="shared" si="1"/>
        <v>0.07</v>
      </c>
      <c r="J50" s="7"/>
      <c r="K50" s="11">
        <f t="shared" si="2"/>
        <v>0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ROUND(SUM('Dietary-Cafeteria'!K46:L46),0)</f>
        <v>21734</v>
      </c>
      <c r="E51" s="6">
        <f>ROUND(+'Dietary-Cafeteria'!F46,0)</f>
        <v>20125</v>
      </c>
      <c r="F51" s="7">
        <f t="shared" si="0"/>
        <v>1.08</v>
      </c>
      <c r="G51" s="6">
        <f>ROUND(SUM('Dietary-Cafeteria'!K146:L146),0)</f>
        <v>25830</v>
      </c>
      <c r="H51" s="6">
        <f>ROUND(+'Dietary-Cafeteria'!F146,0)</f>
        <v>21569</v>
      </c>
      <c r="I51" s="7">
        <f t="shared" si="1"/>
        <v>1.2</v>
      </c>
      <c r="J51" s="7"/>
      <c r="K51" s="11">
        <f t="shared" si="2"/>
        <v>0.1111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ROUND(SUM('Dietary-Cafeteria'!K47:L47),0)</f>
        <v>89177</v>
      </c>
      <c r="E52" s="6">
        <f>ROUND(+'Dietary-Cafeteria'!F47,0)</f>
        <v>632579</v>
      </c>
      <c r="F52" s="7">
        <f t="shared" si="0"/>
        <v>0.14</v>
      </c>
      <c r="G52" s="6">
        <f>ROUND(SUM('Dietary-Cafeteria'!K147:L147),0)</f>
        <v>104678</v>
      </c>
      <c r="H52" s="6">
        <f>ROUND(+'Dietary-Cafeteria'!F147,0)</f>
        <v>589449</v>
      </c>
      <c r="I52" s="7">
        <f t="shared" si="1"/>
        <v>0.18</v>
      </c>
      <c r="J52" s="7"/>
      <c r="K52" s="11">
        <f t="shared" si="2"/>
        <v>0.2857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ROUND(SUM('Dietary-Cafeteria'!K48:L48),0)</f>
        <v>139826</v>
      </c>
      <c r="E53" s="6">
        <f>ROUND(+'Dietary-Cafeteria'!F48,0)</f>
        <v>1305157</v>
      </c>
      <c r="F53" s="7">
        <f t="shared" si="0"/>
        <v>0.11</v>
      </c>
      <c r="G53" s="6">
        <f>ROUND(SUM('Dietary-Cafeteria'!K148:L148),0)</f>
        <v>163980</v>
      </c>
      <c r="H53" s="6">
        <f>ROUND(+'Dietary-Cafeteria'!F148,0)</f>
        <v>1738110</v>
      </c>
      <c r="I53" s="7">
        <f t="shared" si="1"/>
        <v>0.09</v>
      </c>
      <c r="J53" s="7"/>
      <c r="K53" s="11">
        <f t="shared" si="2"/>
        <v>-0.1818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ROUND(SUM('Dietary-Cafeteria'!K49:L49),0)</f>
        <v>218913</v>
      </c>
      <c r="E54" s="6">
        <f>ROUND(+'Dietary-Cafeteria'!F49,0)</f>
        <v>153106</v>
      </c>
      <c r="F54" s="7">
        <f t="shared" si="0"/>
        <v>1.43</v>
      </c>
      <c r="G54" s="6">
        <f>ROUND(SUM('Dietary-Cafeteria'!K149:L149),0)</f>
        <v>233424</v>
      </c>
      <c r="H54" s="6">
        <f>ROUND(+'Dietary-Cafeteria'!F149,0)</f>
        <v>257543</v>
      </c>
      <c r="I54" s="7">
        <f t="shared" si="1"/>
        <v>0.91</v>
      </c>
      <c r="J54" s="7"/>
      <c r="K54" s="11">
        <f t="shared" si="2"/>
        <v>-0.3636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ROUND(SUM('Dietary-Cafeteria'!K50:L50),0)</f>
        <v>6125</v>
      </c>
      <c r="E55" s="6">
        <f>ROUND(+'Dietary-Cafeteria'!F50,0)</f>
        <v>133961</v>
      </c>
      <c r="F55" s="7">
        <f t="shared" si="0"/>
        <v>0.05</v>
      </c>
      <c r="G55" s="6">
        <f>ROUND(SUM('Dietary-Cafeteria'!K150:L150),0)</f>
        <v>5646</v>
      </c>
      <c r="H55" s="6">
        <f>ROUND(+'Dietary-Cafeteria'!F150,0)</f>
        <v>152351</v>
      </c>
      <c r="I55" s="7">
        <f t="shared" si="1"/>
        <v>0.04</v>
      </c>
      <c r="J55" s="7"/>
      <c r="K55" s="11">
        <f t="shared" si="2"/>
        <v>-0.2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ROUND(SUM('Dietary-Cafeteria'!K51:L51),0)</f>
        <v>4578</v>
      </c>
      <c r="E56" s="6">
        <f>ROUND(+'Dietary-Cafeteria'!F51,0)</f>
        <v>61983</v>
      </c>
      <c r="F56" s="7">
        <f t="shared" si="0"/>
        <v>0.07</v>
      </c>
      <c r="G56" s="6">
        <f>ROUND(SUM('Dietary-Cafeteria'!K151:L151),0)</f>
        <v>2929</v>
      </c>
      <c r="H56" s="6">
        <f>ROUND(+'Dietary-Cafeteria'!F151,0)</f>
        <v>58080</v>
      </c>
      <c r="I56" s="7">
        <f t="shared" si="1"/>
        <v>0.05</v>
      </c>
      <c r="J56" s="7"/>
      <c r="K56" s="11">
        <f t="shared" si="2"/>
        <v>-0.2857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ROUND(SUM('Dietary-Cafeteria'!K52:L52),0)</f>
        <v>0</v>
      </c>
      <c r="E57" s="6">
        <f>ROUND(+'Dietary-Cafeteria'!F52,0)</f>
        <v>259622</v>
      </c>
      <c r="F57" s="7">
        <f t="shared" si="0"/>
      </c>
      <c r="G57" s="6">
        <f>ROUND(SUM('Dietary-Cafeteria'!K152:L152),0)</f>
        <v>-113255</v>
      </c>
      <c r="H57" s="6">
        <f>ROUND(+'Dietary-Cafeteria'!F152,0)</f>
        <v>249278</v>
      </c>
      <c r="I57" s="7">
        <f t="shared" si="1"/>
        <v>-0.45</v>
      </c>
      <c r="J57" s="7"/>
      <c r="K57" s="11">
        <f t="shared" si="2"/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ROUND(SUM('Dietary-Cafeteria'!K53:L53),0)</f>
        <v>389498</v>
      </c>
      <c r="E58" s="6">
        <f>ROUND(+'Dietary-Cafeteria'!F53,0)</f>
        <v>628298</v>
      </c>
      <c r="F58" s="7">
        <f t="shared" si="0"/>
        <v>0.62</v>
      </c>
      <c r="G58" s="6">
        <f>ROUND(SUM('Dietary-Cafeteria'!K153:L153),0)</f>
        <v>400296</v>
      </c>
      <c r="H58" s="6">
        <f>ROUND(+'Dietary-Cafeteria'!F153,0)</f>
        <v>618636</v>
      </c>
      <c r="I58" s="7">
        <f t="shared" si="1"/>
        <v>0.65</v>
      </c>
      <c r="J58" s="7"/>
      <c r="K58" s="11">
        <f t="shared" si="2"/>
        <v>0.0484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ROUND(SUM('Dietary-Cafeteria'!K54:L54),0)</f>
        <v>7705</v>
      </c>
      <c r="E59" s="6">
        <f>ROUND(+'Dietary-Cafeteria'!F54,0)</f>
        <v>12675</v>
      </c>
      <c r="F59" s="7">
        <f t="shared" si="0"/>
        <v>0.61</v>
      </c>
      <c r="G59" s="6">
        <f>ROUND(SUM('Dietary-Cafeteria'!K154:L154),0)</f>
        <v>8420</v>
      </c>
      <c r="H59" s="6">
        <f>ROUND(+'Dietary-Cafeteria'!F154,0)</f>
        <v>13348</v>
      </c>
      <c r="I59" s="7">
        <f t="shared" si="1"/>
        <v>0.63</v>
      </c>
      <c r="J59" s="7"/>
      <c r="K59" s="11">
        <f t="shared" si="2"/>
        <v>0.0328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ROUND(SUM('Dietary-Cafeteria'!K55:L55),0)</f>
        <v>4609</v>
      </c>
      <c r="E60" s="6">
        <f>ROUND(+'Dietary-Cafeteria'!F55,0)</f>
        <v>61678</v>
      </c>
      <c r="F60" s="7">
        <f t="shared" si="0"/>
        <v>0.07</v>
      </c>
      <c r="G60" s="6">
        <f>ROUND(SUM('Dietary-Cafeteria'!K155:L155),0)</f>
        <v>6411</v>
      </c>
      <c r="H60" s="6">
        <f>ROUND(+'Dietary-Cafeteria'!F155,0)</f>
        <v>72115</v>
      </c>
      <c r="I60" s="7">
        <f t="shared" si="1"/>
        <v>0.09</v>
      </c>
      <c r="J60" s="7"/>
      <c r="K60" s="11">
        <f t="shared" si="2"/>
        <v>0.2857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ROUND(SUM('Dietary-Cafeteria'!K56:L56),0)</f>
        <v>111313</v>
      </c>
      <c r="E61" s="6">
        <f>ROUND(+'Dietary-Cafeteria'!F56,0)</f>
        <v>651909</v>
      </c>
      <c r="F61" s="7">
        <f t="shared" si="0"/>
        <v>0.17</v>
      </c>
      <c r="G61" s="6">
        <f>ROUND(SUM('Dietary-Cafeteria'!K156:L156),0)</f>
        <v>130090</v>
      </c>
      <c r="H61" s="6">
        <f>ROUND(+'Dietary-Cafeteria'!F156,0)</f>
        <v>671864</v>
      </c>
      <c r="I61" s="7">
        <f t="shared" si="1"/>
        <v>0.19</v>
      </c>
      <c r="J61" s="7"/>
      <c r="K61" s="11">
        <f t="shared" si="2"/>
        <v>0.1176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ROUND(SUM('Dietary-Cafeteria'!K57:L57),0)</f>
        <v>7972</v>
      </c>
      <c r="E62" s="6">
        <f>ROUND(+'Dietary-Cafeteria'!F57,0)</f>
        <v>844712</v>
      </c>
      <c r="F62" s="7">
        <f t="shared" si="0"/>
        <v>0.01</v>
      </c>
      <c r="G62" s="6">
        <f>ROUND(SUM('Dietary-Cafeteria'!K157:L157),0)</f>
        <v>8541</v>
      </c>
      <c r="H62" s="6">
        <f>ROUND(+'Dietary-Cafeteria'!F157,0)</f>
        <v>986446</v>
      </c>
      <c r="I62" s="7">
        <f t="shared" si="1"/>
        <v>0.01</v>
      </c>
      <c r="J62" s="7"/>
      <c r="K62" s="11">
        <f t="shared" si="2"/>
        <v>0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ROUND(SUM('Dietary-Cafeteria'!K58:L58),0)</f>
        <v>1178</v>
      </c>
      <c r="E63" s="6">
        <f>ROUND(+'Dietary-Cafeteria'!F58,0)</f>
        <v>14743</v>
      </c>
      <c r="F63" s="7">
        <f t="shared" si="0"/>
        <v>0.08</v>
      </c>
      <c r="G63" s="6">
        <f>ROUND(SUM('Dietary-Cafeteria'!K158:L158),0)</f>
        <v>224</v>
      </c>
      <c r="H63" s="6">
        <f>ROUND(+'Dietary-Cafeteria'!F158,0)</f>
        <v>13168</v>
      </c>
      <c r="I63" s="7">
        <f t="shared" si="1"/>
        <v>0.02</v>
      </c>
      <c r="J63" s="7"/>
      <c r="K63" s="11">
        <f t="shared" si="2"/>
        <v>-0.75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ROUND(SUM('Dietary-Cafeteria'!K59:L59),0)</f>
        <v>0</v>
      </c>
      <c r="E64" s="6">
        <f>ROUND(+'Dietary-Cafeteria'!F59,0)</f>
        <v>18123</v>
      </c>
      <c r="F64" s="7">
        <f t="shared" si="0"/>
      </c>
      <c r="G64" s="6">
        <f>ROUND(SUM('Dietary-Cafeteria'!K159:L159),0)</f>
        <v>0</v>
      </c>
      <c r="H64" s="6">
        <f>ROUND(+'Dietary-Cafeteria'!F159,0)</f>
        <v>18625</v>
      </c>
      <c r="I64" s="7">
        <f t="shared" si="1"/>
      </c>
      <c r="J64" s="7"/>
      <c r="K64" s="11">
        <f t="shared" si="2"/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ROUND(SUM('Dietary-Cafeteria'!K60:L60),0)</f>
        <v>499</v>
      </c>
      <c r="E65" s="6">
        <f>ROUND(+'Dietary-Cafeteria'!F60,0)</f>
        <v>32330</v>
      </c>
      <c r="F65" s="7">
        <f t="shared" si="0"/>
        <v>0.02</v>
      </c>
      <c r="G65" s="6">
        <f>ROUND(SUM('Dietary-Cafeteria'!K160:L160),0)</f>
        <v>3252</v>
      </c>
      <c r="H65" s="6">
        <f>ROUND(+'Dietary-Cafeteria'!F160,0)</f>
        <v>69336</v>
      </c>
      <c r="I65" s="7">
        <f t="shared" si="1"/>
        <v>0.05</v>
      </c>
      <c r="J65" s="7"/>
      <c r="K65" s="11">
        <f t="shared" si="2"/>
        <v>1.5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ROUND(SUM('Dietary-Cafeteria'!K61:L61),0)</f>
        <v>17917</v>
      </c>
      <c r="E66" s="6">
        <f>ROUND(+'Dietary-Cafeteria'!F61,0)</f>
        <v>31575</v>
      </c>
      <c r="F66" s="7">
        <f t="shared" si="0"/>
        <v>0.57</v>
      </c>
      <c r="G66" s="6">
        <f>ROUND(SUM('Dietary-Cafeteria'!K161:L161),0)</f>
        <v>22818</v>
      </c>
      <c r="H66" s="6">
        <f>ROUND(+'Dietary-Cafeteria'!F161,0)</f>
        <v>30533</v>
      </c>
      <c r="I66" s="7">
        <f t="shared" si="1"/>
        <v>0.75</v>
      </c>
      <c r="J66" s="7"/>
      <c r="K66" s="11">
        <f t="shared" si="2"/>
        <v>0.3158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ROUND(SUM('Dietary-Cafeteria'!K62:L62),0)</f>
        <v>2745</v>
      </c>
      <c r="E67" s="6">
        <f>ROUND(+'Dietary-Cafeteria'!F62,0)</f>
        <v>20219</v>
      </c>
      <c r="F67" s="7">
        <f t="shared" si="0"/>
        <v>0.14</v>
      </c>
      <c r="G67" s="6">
        <f>ROUND(SUM('Dietary-Cafeteria'!K162:L162),0)</f>
        <v>2794</v>
      </c>
      <c r="H67" s="6">
        <f>ROUND(+'Dietary-Cafeteria'!F162,0)</f>
        <v>11392</v>
      </c>
      <c r="I67" s="7">
        <f t="shared" si="1"/>
        <v>0.25</v>
      </c>
      <c r="J67" s="7"/>
      <c r="K67" s="11">
        <f t="shared" si="2"/>
        <v>0.7857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ROUND(SUM('Dietary-Cafeteria'!K63:L63),0)</f>
        <v>488869</v>
      </c>
      <c r="E68" s="6">
        <f>ROUND(+'Dietary-Cafeteria'!F63,0)</f>
        <v>826511</v>
      </c>
      <c r="F68" s="7">
        <f t="shared" si="0"/>
        <v>0.59</v>
      </c>
      <c r="G68" s="6">
        <f>ROUND(SUM('Dietary-Cafeteria'!K163:L163),0)</f>
        <v>549913</v>
      </c>
      <c r="H68" s="6">
        <f>ROUND(+'Dietary-Cafeteria'!F163,0)</f>
        <v>838389</v>
      </c>
      <c r="I68" s="7">
        <f t="shared" si="1"/>
        <v>0.66</v>
      </c>
      <c r="J68" s="7"/>
      <c r="K68" s="11">
        <f t="shared" si="2"/>
        <v>0.1186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ROUND(SUM('Dietary-Cafeteria'!K64:L64),0)</f>
        <v>210968</v>
      </c>
      <c r="E69" s="6">
        <f>ROUND(+'Dietary-Cafeteria'!F64,0)</f>
        <v>24218</v>
      </c>
      <c r="F69" s="7">
        <f t="shared" si="0"/>
        <v>8.71</v>
      </c>
      <c r="G69" s="6">
        <f>ROUND(SUM('Dietary-Cafeteria'!K164:L164),0)</f>
        <v>208450</v>
      </c>
      <c r="H69" s="6">
        <f>ROUND(+'Dietary-Cafeteria'!F164,0)</f>
        <v>22028</v>
      </c>
      <c r="I69" s="7">
        <f t="shared" si="1"/>
        <v>9.46</v>
      </c>
      <c r="J69" s="7"/>
      <c r="K69" s="11">
        <f t="shared" si="2"/>
        <v>0.0861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ROUND(SUM('Dietary-Cafeteria'!K65:L65),0)</f>
        <v>6762</v>
      </c>
      <c r="E70" s="6">
        <f>ROUND(+'Dietary-Cafeteria'!F65,0)</f>
        <v>67959</v>
      </c>
      <c r="F70" s="7">
        <f t="shared" si="0"/>
        <v>0.1</v>
      </c>
      <c r="G70" s="6">
        <f>ROUND(SUM('Dietary-Cafeteria'!K165:L165),0)</f>
        <v>4749</v>
      </c>
      <c r="H70" s="6">
        <f>ROUND(+'Dietary-Cafeteria'!F165,0)</f>
        <v>68181</v>
      </c>
      <c r="I70" s="7">
        <f t="shared" si="1"/>
        <v>0.07</v>
      </c>
      <c r="J70" s="7"/>
      <c r="K70" s="11">
        <f t="shared" si="2"/>
        <v>-0.3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ROUND(SUM('Dietary-Cafeteria'!K66:L66),0)</f>
        <v>16399</v>
      </c>
      <c r="E71" s="6">
        <f>ROUND(+'Dietary-Cafeteria'!F66,0)</f>
        <v>2039</v>
      </c>
      <c r="F71" s="7">
        <f t="shared" si="0"/>
        <v>8.04</v>
      </c>
      <c r="G71" s="6">
        <f>ROUND(SUM('Dietary-Cafeteria'!K166:L166),0)</f>
        <v>16484</v>
      </c>
      <c r="H71" s="6">
        <f>ROUND(+'Dietary-Cafeteria'!F166,0)</f>
        <v>4100</v>
      </c>
      <c r="I71" s="7">
        <f t="shared" si="1"/>
        <v>4.02</v>
      </c>
      <c r="J71" s="7"/>
      <c r="K71" s="11">
        <f t="shared" si="2"/>
        <v>-0.5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ROUND(SUM('Dietary-Cafeteria'!K67:L67),0)</f>
        <v>156053</v>
      </c>
      <c r="E72" s="6">
        <f>ROUND(+'Dietary-Cafeteria'!F67,0)</f>
        <v>790715</v>
      </c>
      <c r="F72" s="7">
        <f t="shared" si="0"/>
        <v>0.2</v>
      </c>
      <c r="G72" s="6">
        <f>ROUND(SUM('Dietary-Cafeteria'!K167:L167),0)</f>
        <v>4037</v>
      </c>
      <c r="H72" s="6">
        <f>ROUND(+'Dietary-Cafeteria'!F167,0)</f>
        <v>762807</v>
      </c>
      <c r="I72" s="7">
        <f t="shared" si="1"/>
        <v>0.01</v>
      </c>
      <c r="J72" s="7"/>
      <c r="K72" s="11">
        <f t="shared" si="2"/>
        <v>-0.95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ROUND(SUM('Dietary-Cafeteria'!K68:L68),0)</f>
        <v>15584</v>
      </c>
      <c r="E73" s="6">
        <f>ROUND(+'Dietary-Cafeteria'!F68,0)</f>
        <v>618803</v>
      </c>
      <c r="F73" s="7">
        <f t="shared" si="0"/>
        <v>0.03</v>
      </c>
      <c r="G73" s="6">
        <f>ROUND(SUM('Dietary-Cafeteria'!K168:L168),0)</f>
        <v>33653</v>
      </c>
      <c r="H73" s="6">
        <f>ROUND(+'Dietary-Cafeteria'!F168,0)</f>
        <v>719011</v>
      </c>
      <c r="I73" s="7">
        <f t="shared" si="1"/>
        <v>0.05</v>
      </c>
      <c r="J73" s="7"/>
      <c r="K73" s="11">
        <f t="shared" si="2"/>
        <v>0.6667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ROUND(SUM('Dietary-Cafeteria'!K69:L69),0)</f>
        <v>18217</v>
      </c>
      <c r="E74" s="6">
        <f>ROUND(+'Dietary-Cafeteria'!F69,0)</f>
        <v>617152</v>
      </c>
      <c r="F74" s="7">
        <f t="shared" si="0"/>
        <v>0.03</v>
      </c>
      <c r="G74" s="6">
        <f>ROUND(SUM('Dietary-Cafeteria'!K169:L169),0)</f>
        <v>88186</v>
      </c>
      <c r="H74" s="6">
        <f>ROUND(+'Dietary-Cafeteria'!F169,0)</f>
        <v>639650</v>
      </c>
      <c r="I74" s="7">
        <f t="shared" si="1"/>
        <v>0.14</v>
      </c>
      <c r="J74" s="7"/>
      <c r="K74" s="11">
        <f t="shared" si="2"/>
        <v>3.6667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ROUND(SUM('Dietary-Cafeteria'!K70:L70),0)</f>
        <v>-81018</v>
      </c>
      <c r="E75" s="6">
        <f>ROUND(+'Dietary-Cafeteria'!F70,0)</f>
        <v>688831</v>
      </c>
      <c r="F75" s="7">
        <f aca="true" t="shared" si="3" ref="F75:F106">IF(D75=0,"",IF(E75=0,"",ROUND(D75/E75,2)))</f>
        <v>-0.12</v>
      </c>
      <c r="G75" s="6">
        <f>ROUND(SUM('Dietary-Cafeteria'!K170:L170),0)</f>
        <v>131407</v>
      </c>
      <c r="H75" s="6">
        <f>ROUND(+'Dietary-Cafeteria'!F170,0)</f>
        <v>835411</v>
      </c>
      <c r="I75" s="7">
        <f aca="true" t="shared" si="4" ref="I75:I106">IF(G75=0,"",IF(H75=0,"",ROUND(G75/H75,2)))</f>
        <v>0.16</v>
      </c>
      <c r="J75" s="7"/>
      <c r="K75" s="11">
        <f aca="true" t="shared" si="5" ref="K75:K106">IF(D75=0,"",IF(E75=0,"",IF(G75=0,"",IF(H75=0,"",ROUND(I75/F75-1,4)))))</f>
        <v>-2.3333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ROUND(SUM('Dietary-Cafeteria'!K71:L71),0)</f>
        <v>5054</v>
      </c>
      <c r="E76" s="6">
        <f>ROUND(+'Dietary-Cafeteria'!F71,0)</f>
        <v>40185</v>
      </c>
      <c r="F76" s="7">
        <f t="shared" si="3"/>
        <v>0.13</v>
      </c>
      <c r="G76" s="6">
        <f>ROUND(SUM('Dietary-Cafeteria'!K171:L171),0)</f>
        <v>4813</v>
      </c>
      <c r="H76" s="6">
        <f>ROUND(+'Dietary-Cafeteria'!F171,0)</f>
        <v>43355</v>
      </c>
      <c r="I76" s="7">
        <f t="shared" si="4"/>
        <v>0.11</v>
      </c>
      <c r="J76" s="7"/>
      <c r="K76" s="11">
        <f t="shared" si="5"/>
        <v>-0.1538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ROUND(SUM('Dietary-Cafeteria'!K72:L72),0)</f>
        <v>0</v>
      </c>
      <c r="E77" s="6">
        <f>ROUND(+'Dietary-Cafeteria'!F72,0)</f>
        <v>13277</v>
      </c>
      <c r="F77" s="7">
        <f t="shared" si="3"/>
      </c>
      <c r="G77" s="6">
        <f>ROUND(SUM('Dietary-Cafeteria'!K172:L172),0)</f>
        <v>875</v>
      </c>
      <c r="H77" s="6">
        <f>ROUND(+'Dietary-Cafeteria'!F172,0)</f>
        <v>12207</v>
      </c>
      <c r="I77" s="7">
        <f t="shared" si="4"/>
        <v>0.07</v>
      </c>
      <c r="J77" s="7"/>
      <c r="K77" s="11">
        <f t="shared" si="5"/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ROUND(SUM('Dietary-Cafeteria'!K73:L73),0)</f>
        <v>16671</v>
      </c>
      <c r="E78" s="6">
        <f>ROUND(+'Dietary-Cafeteria'!F73,0)</f>
        <v>408610</v>
      </c>
      <c r="F78" s="7">
        <f t="shared" si="3"/>
        <v>0.04</v>
      </c>
      <c r="G78" s="6">
        <f>ROUND(SUM('Dietary-Cafeteria'!K173:L173),0)</f>
        <v>17293</v>
      </c>
      <c r="H78" s="6">
        <f>ROUND(+'Dietary-Cafeteria'!F173,0)</f>
        <v>389970</v>
      </c>
      <c r="I78" s="7">
        <f t="shared" si="4"/>
        <v>0.04</v>
      </c>
      <c r="J78" s="7"/>
      <c r="K78" s="11">
        <f t="shared" si="5"/>
        <v>0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ROUND(SUM('Dietary-Cafeteria'!K74:L74),0)</f>
        <v>61479</v>
      </c>
      <c r="E79" s="6">
        <f>ROUND(+'Dietary-Cafeteria'!F74,0)</f>
        <v>45881</v>
      </c>
      <c r="F79" s="7">
        <f t="shared" si="3"/>
        <v>1.34</v>
      </c>
      <c r="G79" s="6">
        <f>ROUND(SUM('Dietary-Cafeteria'!K174:L174),0)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ROUND(SUM('Dietary-Cafeteria'!K75:L75),0)</f>
        <v>89754</v>
      </c>
      <c r="E80" s="6">
        <f>ROUND(+'Dietary-Cafeteria'!F75,0)</f>
        <v>1155050</v>
      </c>
      <c r="F80" s="7">
        <f t="shared" si="3"/>
        <v>0.08</v>
      </c>
      <c r="G80" s="6">
        <f>ROUND(SUM('Dietary-Cafeteria'!K175:L175),0)</f>
        <v>93227</v>
      </c>
      <c r="H80" s="6">
        <f>ROUND(+'Dietary-Cafeteria'!F175,0)</f>
        <v>1177039</v>
      </c>
      <c r="I80" s="7">
        <f t="shared" si="4"/>
        <v>0.08</v>
      </c>
      <c r="J80" s="7"/>
      <c r="K80" s="11">
        <f t="shared" si="5"/>
        <v>0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ROUND(SUM('Dietary-Cafeteria'!K76:L76),0)</f>
        <v>8124</v>
      </c>
      <c r="E81" s="6">
        <f>ROUND(+'Dietary-Cafeteria'!F76,0)</f>
        <v>396291</v>
      </c>
      <c r="F81" s="7">
        <f t="shared" si="3"/>
        <v>0.02</v>
      </c>
      <c r="G81" s="6">
        <f>ROUND(SUM('Dietary-Cafeteria'!K176:L176),0)</f>
        <v>4500</v>
      </c>
      <c r="H81" s="6">
        <f>ROUND(+'Dietary-Cafeteria'!F176,0)</f>
        <v>123912</v>
      </c>
      <c r="I81" s="7">
        <f t="shared" si="4"/>
        <v>0.04</v>
      </c>
      <c r="J81" s="7"/>
      <c r="K81" s="11">
        <f t="shared" si="5"/>
        <v>1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ROUND(SUM('Dietary-Cafeteria'!K77:L77),0)</f>
        <v>2923</v>
      </c>
      <c r="E82" s="6">
        <f>ROUND(+'Dietary-Cafeteria'!F77,0)</f>
        <v>50480</v>
      </c>
      <c r="F82" s="7">
        <f t="shared" si="3"/>
        <v>0.06</v>
      </c>
      <c r="G82" s="6">
        <f>ROUND(SUM('Dietary-Cafeteria'!K177:L177),0)</f>
        <v>1924</v>
      </c>
      <c r="H82" s="6">
        <f>ROUND(+'Dietary-Cafeteria'!F177,0)</f>
        <v>53347</v>
      </c>
      <c r="I82" s="7">
        <f t="shared" si="4"/>
        <v>0.04</v>
      </c>
      <c r="J82" s="7"/>
      <c r="K82" s="11">
        <f t="shared" si="5"/>
        <v>-0.3333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ROUND(SUM('Dietary-Cafeteria'!K78:L78),0)</f>
        <v>7791</v>
      </c>
      <c r="E83" s="6">
        <f>ROUND(+'Dietary-Cafeteria'!F78,0)</f>
        <v>214479</v>
      </c>
      <c r="F83" s="7">
        <f t="shared" si="3"/>
        <v>0.04</v>
      </c>
      <c r="G83" s="6">
        <f>ROUND(SUM('Dietary-Cafeteria'!K178:L178),0)</f>
        <v>23423</v>
      </c>
      <c r="H83" s="6">
        <f>ROUND(+'Dietary-Cafeteria'!F178,0)</f>
        <v>211861</v>
      </c>
      <c r="I83" s="7">
        <f t="shared" si="4"/>
        <v>0.11</v>
      </c>
      <c r="J83" s="7"/>
      <c r="K83" s="11">
        <f t="shared" si="5"/>
        <v>1.75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ROUND(SUM('Dietary-Cafeteria'!K79:L79),0)</f>
        <v>24616</v>
      </c>
      <c r="E84" s="6">
        <f>ROUND(+'Dietary-Cafeteria'!F79,0)</f>
        <v>949140</v>
      </c>
      <c r="F84" s="7">
        <f t="shared" si="3"/>
        <v>0.03</v>
      </c>
      <c r="G84" s="6">
        <f>ROUND(SUM('Dietary-Cafeteria'!K179:L179),0)</f>
        <v>72425</v>
      </c>
      <c r="H84" s="6">
        <f>ROUND(+'Dietary-Cafeteria'!F179,0)</f>
        <v>1064440</v>
      </c>
      <c r="I84" s="7">
        <f t="shared" si="4"/>
        <v>0.07</v>
      </c>
      <c r="J84" s="7"/>
      <c r="K84" s="11">
        <f t="shared" si="5"/>
        <v>1.3333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ROUND(SUM('Dietary-Cafeteria'!K80:L80),0)</f>
        <v>0</v>
      </c>
      <c r="E85" s="6">
        <f>ROUND(+'Dietary-Cafeteria'!F80,0)</f>
        <v>809</v>
      </c>
      <c r="F85" s="7">
        <f t="shared" si="3"/>
      </c>
      <c r="G85" s="6">
        <f>ROUND(SUM('Dietary-Cafeteria'!K180:L180),0)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ROUND(SUM('Dietary-Cafeteria'!K81:L81),0)</f>
        <v>62112</v>
      </c>
      <c r="E86" s="6">
        <f>ROUND(+'Dietary-Cafeteria'!F81,0)</f>
        <v>34890</v>
      </c>
      <c r="F86" s="7">
        <f t="shared" si="3"/>
        <v>1.78</v>
      </c>
      <c r="G86" s="6">
        <f>ROUND(SUM('Dietary-Cafeteria'!K181:L181),0)</f>
        <v>32603</v>
      </c>
      <c r="H86" s="6">
        <f>ROUND(+'Dietary-Cafeteria'!F181,0)</f>
        <v>48611</v>
      </c>
      <c r="I86" s="7">
        <f t="shared" si="4"/>
        <v>0.67</v>
      </c>
      <c r="J86" s="7"/>
      <c r="K86" s="11">
        <f t="shared" si="5"/>
        <v>-0.6236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ROUND(SUM('Dietary-Cafeteria'!K82:L82),0)</f>
        <v>1435</v>
      </c>
      <c r="E87" s="6">
        <f>ROUND(+'Dietary-Cafeteria'!F82,0)</f>
        <v>126267</v>
      </c>
      <c r="F87" s="7">
        <f t="shared" si="3"/>
        <v>0.01</v>
      </c>
      <c r="G87" s="6">
        <f>ROUND(SUM('Dietary-Cafeteria'!K182:L182),0)</f>
        <v>-59652</v>
      </c>
      <c r="H87" s="6">
        <f>ROUND(+'Dietary-Cafeteria'!F182,0)</f>
        <v>128709</v>
      </c>
      <c r="I87" s="7">
        <f t="shared" si="4"/>
        <v>-0.46</v>
      </c>
      <c r="J87" s="7"/>
      <c r="K87" s="11">
        <f t="shared" si="5"/>
        <v>-47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ROUND(SUM('Dietary-Cafeteria'!K83:L83),0)</f>
        <v>0</v>
      </c>
      <c r="E88" s="6">
        <f>ROUND(+'Dietary-Cafeteria'!F83,0)</f>
        <v>369</v>
      </c>
      <c r="F88" s="7">
        <f t="shared" si="3"/>
      </c>
      <c r="G88" s="6">
        <f>ROUND(SUM('Dietary-Cafeteria'!K183:L183),0)</f>
        <v>798</v>
      </c>
      <c r="H88" s="6">
        <f>ROUND(+'Dietary-Cafeteria'!F183,0)</f>
        <v>931</v>
      </c>
      <c r="I88" s="7">
        <f t="shared" si="4"/>
        <v>0.86</v>
      </c>
      <c r="J88" s="7"/>
      <c r="K88" s="11">
        <f t="shared" si="5"/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ROUND(SUM('Dietary-Cafeteria'!K84:L84),0)</f>
        <v>592320</v>
      </c>
      <c r="E89" s="6">
        <f>ROUND(+'Dietary-Cafeteria'!F84,0)</f>
        <v>77312</v>
      </c>
      <c r="F89" s="7">
        <f t="shared" si="3"/>
        <v>7.66</v>
      </c>
      <c r="G89" s="6">
        <f>ROUND(SUM('Dietary-Cafeteria'!K184:L184),0)</f>
        <v>509333</v>
      </c>
      <c r="H89" s="6">
        <f>ROUND(+'Dietary-Cafeteria'!F184,0)</f>
        <v>87037</v>
      </c>
      <c r="I89" s="7">
        <f t="shared" si="4"/>
        <v>5.85</v>
      </c>
      <c r="J89" s="7"/>
      <c r="K89" s="11">
        <f t="shared" si="5"/>
        <v>-0.2363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ROUND(SUM('Dietary-Cafeteria'!K85:L85),0)</f>
        <v>134020</v>
      </c>
      <c r="E90" s="6">
        <f>ROUND(+'Dietary-Cafeteria'!F85,0)</f>
        <v>15376</v>
      </c>
      <c r="F90" s="7">
        <f t="shared" si="3"/>
        <v>8.72</v>
      </c>
      <c r="G90" s="6">
        <f>ROUND(SUM('Dietary-Cafeteria'!K185:L185),0)</f>
        <v>132912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ROUND(SUM('Dietary-Cafeteria'!K86:L86),0)</f>
        <v>1251</v>
      </c>
      <c r="E91" s="6">
        <f>ROUND(+'Dietary-Cafeteria'!F86,0)</f>
        <v>53891</v>
      </c>
      <c r="F91" s="7">
        <f t="shared" si="3"/>
        <v>0.02</v>
      </c>
      <c r="G91" s="6">
        <f>ROUND(SUM('Dietary-Cafeteria'!K186:L186),0)</f>
        <v>1709</v>
      </c>
      <c r="H91" s="6">
        <f>ROUND(+'Dietary-Cafeteria'!F186,0)</f>
        <v>60728</v>
      </c>
      <c r="I91" s="7">
        <f t="shared" si="4"/>
        <v>0.03</v>
      </c>
      <c r="J91" s="7"/>
      <c r="K91" s="11">
        <f t="shared" si="5"/>
        <v>0.5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ROUND(SUM('Dietary-Cafeteria'!K87:L87),0)</f>
        <v>0</v>
      </c>
      <c r="E92" s="6">
        <f>ROUND(+'Dietary-Cafeteria'!F87,0)</f>
        <v>6576</v>
      </c>
      <c r="F92" s="7">
        <f t="shared" si="3"/>
      </c>
      <c r="G92" s="6">
        <f>ROUND(SUM('Dietary-Cafeteria'!K187:L187),0)</f>
        <v>0</v>
      </c>
      <c r="H92" s="6">
        <f>ROUND(+'Dietary-Cafeteria'!F187,0)</f>
        <v>20049</v>
      </c>
      <c r="I92" s="7">
        <f t="shared" si="4"/>
      </c>
      <c r="J92" s="7"/>
      <c r="K92" s="11">
        <f t="shared" si="5"/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ROUND(SUM('Dietary-Cafeteria'!K88:L88),0)</f>
        <v>6508</v>
      </c>
      <c r="E93" s="6">
        <f>ROUND(+'Dietary-Cafeteria'!F88,0)</f>
        <v>103985</v>
      </c>
      <c r="F93" s="7">
        <f t="shared" si="3"/>
        <v>0.06</v>
      </c>
      <c r="G93" s="6">
        <f>ROUND(SUM('Dietary-Cafeteria'!K188:L188),0)</f>
        <v>8526</v>
      </c>
      <c r="H93" s="6">
        <f>ROUND(+'Dietary-Cafeteria'!F188,0)</f>
        <v>108857</v>
      </c>
      <c r="I93" s="7">
        <f t="shared" si="4"/>
        <v>0.08</v>
      </c>
      <c r="J93" s="7"/>
      <c r="K93" s="11">
        <f t="shared" si="5"/>
        <v>0.3333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ROUND(SUM('Dietary-Cafeteria'!K89:L89),0)</f>
        <v>157875</v>
      </c>
      <c r="E94" s="6">
        <f>ROUND(+'Dietary-Cafeteria'!F89,0)</f>
        <v>142169</v>
      </c>
      <c r="F94" s="7">
        <f t="shared" si="3"/>
        <v>1.11</v>
      </c>
      <c r="G94" s="6">
        <f>ROUND(SUM('Dietary-Cafeteria'!K189:L189),0)</f>
        <v>19909</v>
      </c>
      <c r="H94" s="6">
        <f>ROUND(+'Dietary-Cafeteria'!F189,0)</f>
        <v>150887</v>
      </c>
      <c r="I94" s="7">
        <f t="shared" si="4"/>
        <v>0.13</v>
      </c>
      <c r="J94" s="7"/>
      <c r="K94" s="11">
        <f t="shared" si="5"/>
        <v>-0.8829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ROUND(SUM('Dietary-Cafeteria'!K90:L90),0)</f>
        <v>210</v>
      </c>
      <c r="E95" s="6">
        <f>ROUND(+'Dietary-Cafeteria'!F90,0)</f>
        <v>18403</v>
      </c>
      <c r="F95" s="7">
        <f t="shared" si="3"/>
        <v>0.01</v>
      </c>
      <c r="G95" s="6">
        <f>ROUND(SUM('Dietary-Cafeteria'!K190:L190),0)</f>
        <v>0</v>
      </c>
      <c r="H95" s="6">
        <f>ROUND(+'Dietary-Cafeteria'!F190,0)</f>
        <v>19228</v>
      </c>
      <c r="I95" s="7">
        <f t="shared" si="4"/>
      </c>
      <c r="J95" s="7"/>
      <c r="K95" s="11">
        <f t="shared" si="5"/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ROUND(SUM('Dietary-Cafeteria'!K91:L91),0)</f>
        <v>247203</v>
      </c>
      <c r="E96" s="6">
        <f>ROUND(+'Dietary-Cafeteria'!F91,0)</f>
        <v>270219</v>
      </c>
      <c r="F96" s="7">
        <f t="shared" si="3"/>
        <v>0.91</v>
      </c>
      <c r="G96" s="6">
        <f>ROUND(SUM('Dietary-Cafeteria'!K191:L191),0)</f>
        <v>252279</v>
      </c>
      <c r="H96" s="6">
        <f>ROUND(+'Dietary-Cafeteria'!F191,0)</f>
        <v>415464</v>
      </c>
      <c r="I96" s="7">
        <f t="shared" si="4"/>
        <v>0.61</v>
      </c>
      <c r="J96" s="7"/>
      <c r="K96" s="11">
        <f t="shared" si="5"/>
        <v>-0.3297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ROUND(SUM('Dietary-Cafeteria'!K92:L92),0)</f>
        <v>0</v>
      </c>
      <c r="E97" s="6">
        <f>ROUND(+'Dietary-Cafeteria'!F92,0)</f>
        <v>5145</v>
      </c>
      <c r="F97" s="7">
        <f t="shared" si="3"/>
      </c>
      <c r="G97" s="6">
        <f>ROUND(SUM('Dietary-Cafeteria'!K192:L192),0)</f>
        <v>0</v>
      </c>
      <c r="H97" s="6">
        <f>ROUND(+'Dietary-Cafeteria'!F192,0)</f>
        <v>5675</v>
      </c>
      <c r="I97" s="7">
        <f t="shared" si="4"/>
      </c>
      <c r="J97" s="7"/>
      <c r="K97" s="11">
        <f t="shared" si="5"/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ROUND(SUM('Dietary-Cafeteria'!K93:L93),0)</f>
        <v>146031</v>
      </c>
      <c r="E98" s="6">
        <f>ROUND(+'Dietary-Cafeteria'!F93,0)</f>
        <v>17308</v>
      </c>
      <c r="F98" s="7">
        <f t="shared" si="3"/>
        <v>8.44</v>
      </c>
      <c r="G98" s="6">
        <f>ROUND(SUM('Dietary-Cafeteria'!K193:L193),0)</f>
        <v>146720</v>
      </c>
      <c r="H98" s="6">
        <f>ROUND(+'Dietary-Cafeteria'!F193,0)</f>
        <v>16144</v>
      </c>
      <c r="I98" s="7">
        <f t="shared" si="4"/>
        <v>9.09</v>
      </c>
      <c r="J98" s="7"/>
      <c r="K98" s="11">
        <f t="shared" si="5"/>
        <v>0.077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ROUND(SUM('Dietary-Cafeteria'!K94:L94),0)</f>
        <v>5274</v>
      </c>
      <c r="E99" s="6">
        <f>ROUND(+'Dietary-Cafeteria'!F94,0)</f>
        <v>8916</v>
      </c>
      <c r="F99" s="7">
        <f t="shared" si="3"/>
        <v>0.59</v>
      </c>
      <c r="G99" s="6">
        <f>ROUND(SUM('Dietary-Cafeteria'!K194:L194),0)</f>
        <v>4713</v>
      </c>
      <c r="H99" s="6">
        <f>ROUND(+'Dietary-Cafeteria'!F194,0)</f>
        <v>8574</v>
      </c>
      <c r="I99" s="7">
        <f t="shared" si="4"/>
        <v>0.55</v>
      </c>
      <c r="J99" s="7"/>
      <c r="K99" s="11">
        <f t="shared" si="5"/>
        <v>-0.0678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ROUND(SUM('Dietary-Cafeteria'!K95:L95),0)</f>
        <v>5262</v>
      </c>
      <c r="E100" s="6">
        <f>ROUND(+'Dietary-Cafeteria'!F95,0)</f>
        <v>71238</v>
      </c>
      <c r="F100" s="7">
        <f t="shared" si="3"/>
        <v>0.07</v>
      </c>
      <c r="G100" s="6">
        <f>ROUND(SUM('Dietary-Cafeteria'!K195:L195),0)</f>
        <v>1824</v>
      </c>
      <c r="H100" s="6">
        <f>ROUND(+'Dietary-Cafeteria'!F195,0)</f>
        <v>67092</v>
      </c>
      <c r="I100" s="7">
        <f t="shared" si="4"/>
        <v>0.03</v>
      </c>
      <c r="J100" s="7"/>
      <c r="K100" s="11">
        <f t="shared" si="5"/>
        <v>-0.5714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ROUND(SUM('Dietary-Cafeteria'!K96:L96),0)</f>
        <v>52666</v>
      </c>
      <c r="E101" s="6">
        <f>ROUND(+'Dietary-Cafeteria'!F96,0)</f>
        <v>330865</v>
      </c>
      <c r="F101" s="7">
        <f t="shared" si="3"/>
        <v>0.16</v>
      </c>
      <c r="G101" s="6">
        <f>ROUND(SUM('Dietary-Cafeteria'!K196:L196),0)</f>
        <v>194651</v>
      </c>
      <c r="H101" s="6">
        <f>ROUND(+'Dietary-Cafeteria'!F196,0)</f>
        <v>304903</v>
      </c>
      <c r="I101" s="7">
        <f t="shared" si="4"/>
        <v>0.64</v>
      </c>
      <c r="J101" s="7"/>
      <c r="K101" s="11">
        <f t="shared" si="5"/>
        <v>3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ROUND(SUM('Dietary-Cafeteria'!K97:L97),0)</f>
        <v>36486</v>
      </c>
      <c r="E102" s="6">
        <f>ROUND(+'Dietary-Cafeteria'!F97,0)</f>
        <v>297311</v>
      </c>
      <c r="F102" s="7">
        <f t="shared" si="3"/>
        <v>0.12</v>
      </c>
      <c r="G102" s="6">
        <f>ROUND(SUM('Dietary-Cafeteria'!K197:L197),0)</f>
        <v>32885</v>
      </c>
      <c r="H102" s="6">
        <f>ROUND(+'Dietary-Cafeteria'!F197,0)</f>
        <v>325986</v>
      </c>
      <c r="I102" s="7">
        <f t="shared" si="4"/>
        <v>0.1</v>
      </c>
      <c r="J102" s="7"/>
      <c r="K102" s="11">
        <f t="shared" si="5"/>
        <v>-0.1667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ROUND(SUM('Dietary-Cafeteria'!K98:L98),0)</f>
        <v>0</v>
      </c>
      <c r="E103" s="6">
        <f>ROUND(+'Dietary-Cafeteria'!F98,0)</f>
        <v>0</v>
      </c>
      <c r="F103" s="7">
        <f t="shared" si="3"/>
      </c>
      <c r="G103" s="6">
        <f>ROUND(SUM('Dietary-Cafeteria'!K198:L198),0)</f>
        <v>94387</v>
      </c>
      <c r="H103" s="6">
        <f>ROUND(+'Dietary-Cafeteria'!F198,0)</f>
        <v>30362</v>
      </c>
      <c r="I103" s="7">
        <f t="shared" si="4"/>
        <v>3.11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ROUND(SUM('Dietary-Cafeteria'!K99:L99),0)</f>
        <v>38078</v>
      </c>
      <c r="E104" s="6">
        <f>ROUND(+'Dietary-Cafeteria'!F99,0)</f>
        <v>72795</v>
      </c>
      <c r="F104" s="7">
        <f t="shared" si="3"/>
        <v>0.52</v>
      </c>
      <c r="G104" s="6">
        <f>ROUND(SUM('Dietary-Cafeteria'!K199:L199),0)</f>
        <v>56528</v>
      </c>
      <c r="H104" s="6">
        <f>ROUND(+'Dietary-Cafeteria'!F199,0)</f>
        <v>72078</v>
      </c>
      <c r="I104" s="7">
        <f t="shared" si="4"/>
        <v>0.78</v>
      </c>
      <c r="J104" s="7"/>
      <c r="K104" s="11">
        <f t="shared" si="5"/>
        <v>0.5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ROUND(SUM('Dietary-Cafeteria'!K100:L100),0)</f>
        <v>0</v>
      </c>
      <c r="E105" s="6">
        <f>ROUND(+'Dietary-Cafeteria'!F100,0)</f>
        <v>0</v>
      </c>
      <c r="F105" s="7">
        <f t="shared" si="3"/>
      </c>
      <c r="G105" s="6">
        <f>ROUND(SUM('Dietary-Cafeteria'!K200:L200),0)</f>
        <v>0</v>
      </c>
      <c r="H105" s="6">
        <f>ROUND(+'Dietary-Cafeteria'!F200,0)</f>
        <v>40831</v>
      </c>
      <c r="I105" s="7">
        <f t="shared" si="4"/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ROUND(SUM('Dietary-Cafeteria'!K101:L101),0)</f>
        <v>0</v>
      </c>
      <c r="E106" s="6">
        <f>ROUND(+'Dietary-Cafeteria'!F101,0)</f>
        <v>54456</v>
      </c>
      <c r="F106" s="7">
        <f t="shared" si="3"/>
      </c>
      <c r="G106" s="6">
        <f>ROUND(SUM('Dietary-Cafeteria'!K201:L201),0)</f>
        <v>0</v>
      </c>
      <c r="H106" s="6">
        <f>ROUND(+'Dietary-Cafeteria'!F201,0)</f>
        <v>53823</v>
      </c>
      <c r="I106" s="7">
        <f t="shared" si="4"/>
      </c>
      <c r="J106" s="7"/>
      <c r="K106" s="11">
        <f t="shared" si="5"/>
      </c>
    </row>
    <row r="107" spans="4:11" ht="12">
      <c r="D107" s="6"/>
      <c r="E107" s="6"/>
      <c r="F107" s="7"/>
      <c r="G107" s="6"/>
      <c r="H107" s="6"/>
      <c r="I107" s="7"/>
      <c r="J107" s="7"/>
      <c r="K107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4">
      <selection activeCell="M96" sqref="M9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388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ROUND(SUM('Dietary-Cafeteria'!M5:N5),0)</f>
        <v>565774</v>
      </c>
      <c r="E10" s="6">
        <f>ROUND(+'Dietary-Cafeteria'!F5,0)</f>
        <v>1836966</v>
      </c>
      <c r="F10" s="7">
        <f>IF(D10=0,"",IF(E10=0,"",ROUND(D10/E10,2)))</f>
        <v>0.31</v>
      </c>
      <c r="G10" s="6">
        <f>ROUND(SUM('Dietary-Cafeteria'!M105:N105),0)</f>
        <v>593235</v>
      </c>
      <c r="H10" s="6">
        <f>ROUND(+'Dietary-Cafeteria'!F105,0)</f>
        <v>1620635</v>
      </c>
      <c r="I10" s="7">
        <f>IF(G10=0,"",IF(H10=0,"",ROUND(G10/H10,2)))</f>
        <v>0.37</v>
      </c>
      <c r="J10" s="7"/>
      <c r="K10" s="11">
        <f>IF(D10=0,"",IF(E10=0,"",IF(G10=0,"",IF(H10=0,"",ROUND(I10/F10-1,4)))))</f>
        <v>0.1935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ROUND(SUM('Dietary-Cafeteria'!M6:N6),0)</f>
        <v>890635</v>
      </c>
      <c r="E11" s="6">
        <f>ROUND(+'Dietary-Cafeteria'!F6,0)</f>
        <v>966550</v>
      </c>
      <c r="F11" s="7">
        <f aca="true" t="shared" si="0" ref="F11:F74">IF(D11=0,"",IF(E11=0,"",ROUND(D11/E11,2)))</f>
        <v>0.92</v>
      </c>
      <c r="G11" s="6">
        <f>ROUND(SUM('Dietary-Cafeteria'!M106:N106),0)</f>
        <v>911516</v>
      </c>
      <c r="H11" s="6">
        <f>ROUND(+'Dietary-Cafeteria'!F106,0)</f>
        <v>861785</v>
      </c>
      <c r="I11" s="7">
        <f aca="true" t="shared" si="1" ref="I11:I74">IF(G11=0,"",IF(H11=0,"",ROUND(G11/H11,2)))</f>
        <v>1.06</v>
      </c>
      <c r="J11" s="7"/>
      <c r="K11" s="11">
        <f aca="true" t="shared" si="2" ref="K11:K74">IF(D11=0,"",IF(E11=0,"",IF(G11=0,"",IF(H11=0,"",ROUND(I11/F11-1,4)))))</f>
        <v>0.1522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ROUND(SUM('Dietary-Cafeteria'!M7:N7),0)</f>
        <v>1750</v>
      </c>
      <c r="E12" s="6">
        <f>ROUND(+'Dietary-Cafeteria'!F7,0)</f>
        <v>12034</v>
      </c>
      <c r="F12" s="7">
        <f t="shared" si="0"/>
        <v>0.15</v>
      </c>
      <c r="G12" s="6">
        <f>ROUND(SUM('Dietary-Cafeteria'!M107:N107),0)</f>
        <v>0</v>
      </c>
      <c r="H12" s="6">
        <f>ROUND(+'Dietary-Cafeteria'!F107,0)</f>
        <v>5164</v>
      </c>
      <c r="I12" s="7">
        <f t="shared" si="1"/>
      </c>
      <c r="J12" s="7"/>
      <c r="K12" s="11">
        <f t="shared" si="2"/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ROUND(SUM('Dietary-Cafeteria'!M8:N8),0)</f>
        <v>187574</v>
      </c>
      <c r="E13" s="6">
        <f>ROUND(+'Dietary-Cafeteria'!F8,0)</f>
        <v>1000919</v>
      </c>
      <c r="F13" s="7">
        <f t="shared" si="0"/>
        <v>0.19</v>
      </c>
      <c r="G13" s="6">
        <f>ROUND(SUM('Dietary-Cafeteria'!M108:N108),0)</f>
        <v>202119</v>
      </c>
      <c r="H13" s="6">
        <f>ROUND(+'Dietary-Cafeteria'!F108,0)</f>
        <v>1059648</v>
      </c>
      <c r="I13" s="7">
        <f t="shared" si="1"/>
        <v>0.19</v>
      </c>
      <c r="J13" s="7"/>
      <c r="K13" s="11">
        <f t="shared" si="2"/>
        <v>0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ROUND(SUM('Dietary-Cafeteria'!M9:N9),0)</f>
        <v>50</v>
      </c>
      <c r="E14" s="6">
        <f>ROUND(+'Dietary-Cafeteria'!F9,0)</f>
        <v>0</v>
      </c>
      <c r="F14" s="7">
        <f t="shared" si="0"/>
      </c>
      <c r="G14" s="6">
        <f>ROUND(SUM('Dietary-Cafeteria'!M109:N109),0)</f>
        <v>1203514</v>
      </c>
      <c r="H14" s="6">
        <f>ROUND(+'Dietary-Cafeteria'!F109,0)</f>
        <v>204106</v>
      </c>
      <c r="I14" s="7">
        <f t="shared" si="1"/>
        <v>5.9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ROUND(SUM('Dietary-Cafeteria'!M10:N10),0)</f>
        <v>8775</v>
      </c>
      <c r="E15" s="6">
        <f>ROUND(+'Dietary-Cafeteria'!F10,0)</f>
        <v>22024</v>
      </c>
      <c r="F15" s="7">
        <f t="shared" si="0"/>
        <v>0.4</v>
      </c>
      <c r="G15" s="6">
        <f>ROUND(SUM('Dietary-Cafeteria'!M110:N110),0)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ROUND(SUM('Dietary-Cafeteria'!M11:N11),0)</f>
        <v>43686</v>
      </c>
      <c r="E16" s="6">
        <f>ROUND(+'Dietary-Cafeteria'!F11,0)</f>
        <v>131512</v>
      </c>
      <c r="F16" s="7">
        <f t="shared" si="0"/>
        <v>0.33</v>
      </c>
      <c r="G16" s="6">
        <f>ROUND(SUM('Dietary-Cafeteria'!M111:N111),0)</f>
        <v>44500</v>
      </c>
      <c r="H16" s="6">
        <f>ROUND(+'Dietary-Cafeteria'!F111,0)</f>
        <v>147767</v>
      </c>
      <c r="I16" s="7">
        <f t="shared" si="1"/>
        <v>0.3</v>
      </c>
      <c r="J16" s="7"/>
      <c r="K16" s="11">
        <f t="shared" si="2"/>
        <v>-0.0909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ROUND(SUM('Dietary-Cafeteria'!M12:N12),0)</f>
        <v>47282</v>
      </c>
      <c r="E17" s="6">
        <f>ROUND(+'Dietary-Cafeteria'!F12,0)</f>
        <v>0</v>
      </c>
      <c r="F17" s="7">
        <f t="shared" si="0"/>
      </c>
      <c r="G17" s="6">
        <f>ROUND(SUM('Dietary-Cafeteria'!M112:N112),0)</f>
        <v>63596</v>
      </c>
      <c r="H17" s="6">
        <f>ROUND(+'Dietary-Cafeteria'!F112,0)</f>
        <v>125689</v>
      </c>
      <c r="I17" s="7">
        <f t="shared" si="1"/>
        <v>0.51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ROUND(SUM('Dietary-Cafeteria'!M13:N13),0)</f>
        <v>19753</v>
      </c>
      <c r="E18" s="6">
        <f>ROUND(+'Dietary-Cafeteria'!F13,0)</f>
        <v>27402</v>
      </c>
      <c r="F18" s="7">
        <f t="shared" si="0"/>
        <v>0.72</v>
      </c>
      <c r="G18" s="6">
        <f>ROUND(SUM('Dietary-Cafeteria'!M113:N113),0)</f>
        <v>22073</v>
      </c>
      <c r="H18" s="6">
        <f>ROUND(+'Dietary-Cafeteria'!F113,0)</f>
        <v>23249</v>
      </c>
      <c r="I18" s="7">
        <f t="shared" si="1"/>
        <v>0.95</v>
      </c>
      <c r="J18" s="7"/>
      <c r="K18" s="11">
        <f t="shared" si="2"/>
        <v>0.3194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ROUND(SUM('Dietary-Cafeteria'!M14:N14),0)</f>
        <v>124086</v>
      </c>
      <c r="E19" s="6">
        <f>ROUND(+'Dietary-Cafeteria'!F14,0)</f>
        <v>624977</v>
      </c>
      <c r="F19" s="7">
        <f t="shared" si="0"/>
        <v>0.2</v>
      </c>
      <c r="G19" s="6">
        <f>ROUND(SUM('Dietary-Cafeteria'!M114:N114),0)</f>
        <v>118364</v>
      </c>
      <c r="H19" s="6">
        <f>ROUND(+'Dietary-Cafeteria'!F114,0)</f>
        <v>625956</v>
      </c>
      <c r="I19" s="7">
        <f t="shared" si="1"/>
        <v>0.19</v>
      </c>
      <c r="J19" s="7"/>
      <c r="K19" s="11">
        <f t="shared" si="2"/>
        <v>-0.05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ROUND(SUM('Dietary-Cafeteria'!M15:N15),0)</f>
        <v>311402</v>
      </c>
      <c r="E20" s="6">
        <f>ROUND(+'Dietary-Cafeteria'!F15,0)</f>
        <v>1219473</v>
      </c>
      <c r="F20" s="7">
        <f t="shared" si="0"/>
        <v>0.26</v>
      </c>
      <c r="G20" s="6">
        <f>ROUND(SUM('Dietary-Cafeteria'!M115:N115),0)</f>
        <v>230816</v>
      </c>
      <c r="H20" s="6">
        <f>ROUND(+'Dietary-Cafeteria'!F115,0)</f>
        <v>1219234</v>
      </c>
      <c r="I20" s="7">
        <f t="shared" si="1"/>
        <v>0.19</v>
      </c>
      <c r="J20" s="7"/>
      <c r="K20" s="11">
        <f t="shared" si="2"/>
        <v>-0.2692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ROUND(SUM('Dietary-Cafeteria'!M16:N16),0)</f>
        <v>199564</v>
      </c>
      <c r="E21" s="6">
        <f>ROUND(+'Dietary-Cafeteria'!F16,0)</f>
        <v>984494</v>
      </c>
      <c r="F21" s="7">
        <f t="shared" si="0"/>
        <v>0.2</v>
      </c>
      <c r="G21" s="6">
        <f>ROUND(SUM('Dietary-Cafeteria'!M116:N116),0)</f>
        <v>221252</v>
      </c>
      <c r="H21" s="6">
        <f>ROUND(+'Dietary-Cafeteria'!F116,0)</f>
        <v>828789</v>
      </c>
      <c r="I21" s="7">
        <f t="shared" si="1"/>
        <v>0.27</v>
      </c>
      <c r="J21" s="7"/>
      <c r="K21" s="11">
        <f t="shared" si="2"/>
        <v>0.35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ROUND(SUM('Dietary-Cafeteria'!M17:N17),0)</f>
        <v>113897</v>
      </c>
      <c r="E22" s="6">
        <f>ROUND(+'Dietary-Cafeteria'!F17,0)</f>
        <v>15577</v>
      </c>
      <c r="F22" s="7">
        <f t="shared" si="0"/>
        <v>7.31</v>
      </c>
      <c r="G22" s="6">
        <f>ROUND(SUM('Dietary-Cafeteria'!M117:N117),0)</f>
        <v>62000</v>
      </c>
      <c r="H22" s="6">
        <f>ROUND(+'Dietary-Cafeteria'!F117,0)</f>
        <v>18303</v>
      </c>
      <c r="I22" s="7">
        <f t="shared" si="1"/>
        <v>3.39</v>
      </c>
      <c r="J22" s="7"/>
      <c r="K22" s="11">
        <f t="shared" si="2"/>
        <v>-0.5363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ROUND(SUM('Dietary-Cafeteria'!M18:N18),0)</f>
        <v>56176</v>
      </c>
      <c r="E23" s="6">
        <f>ROUND(+'Dietary-Cafeteria'!F18,0)</f>
        <v>108492</v>
      </c>
      <c r="F23" s="7">
        <f t="shared" si="0"/>
        <v>0.52</v>
      </c>
      <c r="G23" s="6">
        <f>ROUND(SUM('Dietary-Cafeteria'!M118:N118),0)</f>
        <v>135935</v>
      </c>
      <c r="H23" s="6">
        <f>ROUND(+'Dietary-Cafeteria'!F118,0)</f>
        <v>133327</v>
      </c>
      <c r="I23" s="7">
        <f t="shared" si="1"/>
        <v>1.02</v>
      </c>
      <c r="J23" s="7"/>
      <c r="K23" s="11">
        <f t="shared" si="2"/>
        <v>0.9615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ROUND(SUM('Dietary-Cafeteria'!M19:N19),0)</f>
        <v>137648</v>
      </c>
      <c r="E24" s="6">
        <f>ROUND(+'Dietary-Cafeteria'!F19,0)</f>
        <v>48639</v>
      </c>
      <c r="F24" s="7">
        <f t="shared" si="0"/>
        <v>2.83</v>
      </c>
      <c r="G24" s="6">
        <f>ROUND(SUM('Dietary-Cafeteria'!M119:N119),0)</f>
        <v>139149</v>
      </c>
      <c r="H24" s="6">
        <f>ROUND(+'Dietary-Cafeteria'!F119,0)</f>
        <v>45807</v>
      </c>
      <c r="I24" s="7">
        <f t="shared" si="1"/>
        <v>3.04</v>
      </c>
      <c r="J24" s="7"/>
      <c r="K24" s="11">
        <f t="shared" si="2"/>
        <v>0.0742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ROUND(SUM('Dietary-Cafeteria'!M20:N20),0)</f>
        <v>75047</v>
      </c>
      <c r="E25" s="6">
        <f>ROUND(+'Dietary-Cafeteria'!F20,0)</f>
        <v>339019</v>
      </c>
      <c r="F25" s="7">
        <f t="shared" si="0"/>
        <v>0.22</v>
      </c>
      <c r="G25" s="6">
        <f>ROUND(SUM('Dietary-Cafeteria'!M120:N120),0)</f>
        <v>51193</v>
      </c>
      <c r="H25" s="6">
        <f>ROUND(+'Dietary-Cafeteria'!F120,0)</f>
        <v>341396</v>
      </c>
      <c r="I25" s="7">
        <f t="shared" si="1"/>
        <v>0.15</v>
      </c>
      <c r="J25" s="7"/>
      <c r="K25" s="11">
        <f t="shared" si="2"/>
        <v>-0.3182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ROUND(SUM('Dietary-Cafeteria'!M21:N21),0)</f>
        <v>93561</v>
      </c>
      <c r="E26" s="6">
        <f>ROUND(+'Dietary-Cafeteria'!F21,0)</f>
        <v>80851</v>
      </c>
      <c r="F26" s="7">
        <f t="shared" si="0"/>
        <v>1.16</v>
      </c>
      <c r="G26" s="6">
        <f>ROUND(SUM('Dietary-Cafeteria'!M121:N121),0)</f>
        <v>97503</v>
      </c>
      <c r="H26" s="6">
        <f>ROUND(+'Dietary-Cafeteria'!F121,0)</f>
        <v>79821</v>
      </c>
      <c r="I26" s="7">
        <f t="shared" si="1"/>
        <v>1.22</v>
      </c>
      <c r="J26" s="7"/>
      <c r="K26" s="11">
        <f t="shared" si="2"/>
        <v>0.0517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ROUND(SUM('Dietary-Cafeteria'!M22:N22),0)</f>
        <v>26468</v>
      </c>
      <c r="E27" s="6">
        <f>ROUND(+'Dietary-Cafeteria'!F22,0)</f>
        <v>75962</v>
      </c>
      <c r="F27" s="7">
        <f t="shared" si="0"/>
        <v>0.35</v>
      </c>
      <c r="G27" s="6">
        <f>ROUND(SUM('Dietary-Cafeteria'!M122:N122),0)</f>
        <v>27587</v>
      </c>
      <c r="H27" s="6">
        <f>ROUND(+'Dietary-Cafeteria'!F122,0)</f>
        <v>83196</v>
      </c>
      <c r="I27" s="7">
        <f t="shared" si="1"/>
        <v>0.33</v>
      </c>
      <c r="J27" s="7"/>
      <c r="K27" s="11">
        <f t="shared" si="2"/>
        <v>-0.0571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ROUND(SUM('Dietary-Cafeteria'!M23:N23),0)</f>
        <v>22467</v>
      </c>
      <c r="E28" s="6">
        <f>ROUND(+'Dietary-Cafeteria'!F23,0)</f>
        <v>46771</v>
      </c>
      <c r="F28" s="7">
        <f t="shared" si="0"/>
        <v>0.48</v>
      </c>
      <c r="G28" s="6">
        <f>ROUND(SUM('Dietary-Cafeteria'!M123:N123),0)</f>
        <v>20394</v>
      </c>
      <c r="H28" s="6">
        <f>ROUND(+'Dietary-Cafeteria'!F123,0)</f>
        <v>44295</v>
      </c>
      <c r="I28" s="7">
        <f t="shared" si="1"/>
        <v>0.46</v>
      </c>
      <c r="J28" s="7"/>
      <c r="K28" s="11">
        <f t="shared" si="2"/>
        <v>-0.0417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ROUND(SUM('Dietary-Cafeteria'!M24:N24),0)</f>
        <v>159354</v>
      </c>
      <c r="E29" s="6">
        <f>ROUND(+'Dietary-Cafeteria'!F24,0)</f>
        <v>63633</v>
      </c>
      <c r="F29" s="7">
        <f t="shared" si="0"/>
        <v>2.5</v>
      </c>
      <c r="G29" s="6">
        <f>ROUND(SUM('Dietary-Cafeteria'!M124:N124),0)</f>
        <v>145459</v>
      </c>
      <c r="H29" s="6">
        <f>ROUND(+'Dietary-Cafeteria'!F124,0)</f>
        <v>51798</v>
      </c>
      <c r="I29" s="7">
        <f t="shared" si="1"/>
        <v>2.81</v>
      </c>
      <c r="J29" s="7"/>
      <c r="K29" s="11">
        <f t="shared" si="2"/>
        <v>0.124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ROUND(SUM('Dietary-Cafeteria'!M25:N25),0)</f>
        <v>24874</v>
      </c>
      <c r="E30" s="6">
        <f>ROUND(+'Dietary-Cafeteria'!F25,0)</f>
        <v>29101</v>
      </c>
      <c r="F30" s="7">
        <f t="shared" si="0"/>
        <v>0.85</v>
      </c>
      <c r="G30" s="6">
        <f>ROUND(SUM('Dietary-Cafeteria'!M125:N125),0)</f>
        <v>24111</v>
      </c>
      <c r="H30" s="6">
        <f>ROUND(+'Dietary-Cafeteria'!F125,0)</f>
        <v>26827</v>
      </c>
      <c r="I30" s="7">
        <f t="shared" si="1"/>
        <v>0.9</v>
      </c>
      <c r="J30" s="7"/>
      <c r="K30" s="11">
        <f t="shared" si="2"/>
        <v>0.0588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ROUND(SUM('Dietary-Cafeteria'!M26:N26),0)</f>
        <v>18089</v>
      </c>
      <c r="E31" s="6">
        <f>ROUND(+'Dietary-Cafeteria'!F26,0)</f>
        <v>5301</v>
      </c>
      <c r="F31" s="7">
        <f t="shared" si="0"/>
        <v>3.41</v>
      </c>
      <c r="G31" s="6">
        <f>ROUND(SUM('Dietary-Cafeteria'!M126:N126),0)</f>
        <v>18861</v>
      </c>
      <c r="H31" s="6">
        <f>ROUND(+'Dietary-Cafeteria'!F126,0)</f>
        <v>3732</v>
      </c>
      <c r="I31" s="7">
        <f t="shared" si="1"/>
        <v>5.05</v>
      </c>
      <c r="J31" s="7"/>
      <c r="K31" s="11">
        <f t="shared" si="2"/>
        <v>0.4809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ROUND(SUM('Dietary-Cafeteria'!M27:N27),0)</f>
        <v>249192</v>
      </c>
      <c r="E32" s="6">
        <f>ROUND(+'Dietary-Cafeteria'!F27,0)</f>
        <v>518802</v>
      </c>
      <c r="F32" s="7">
        <f t="shared" si="0"/>
        <v>0.48</v>
      </c>
      <c r="G32" s="6">
        <f>ROUND(SUM('Dietary-Cafeteria'!M127:N127),0)</f>
        <v>251106</v>
      </c>
      <c r="H32" s="6">
        <f>ROUND(+'Dietary-Cafeteria'!F127,0)</f>
        <v>501524</v>
      </c>
      <c r="I32" s="7">
        <f t="shared" si="1"/>
        <v>0.5</v>
      </c>
      <c r="J32" s="7"/>
      <c r="K32" s="11">
        <f t="shared" si="2"/>
        <v>0.0417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ROUND(SUM('Dietary-Cafeteria'!M28:N28),0)</f>
        <v>34815</v>
      </c>
      <c r="E33" s="6">
        <f>ROUND(+'Dietary-Cafeteria'!F28,0)</f>
        <v>61190</v>
      </c>
      <c r="F33" s="7">
        <f t="shared" si="0"/>
        <v>0.57</v>
      </c>
      <c r="G33" s="6">
        <f>ROUND(SUM('Dietary-Cafeteria'!M128:N128),0)</f>
        <v>61726</v>
      </c>
      <c r="H33" s="6">
        <f>ROUND(+'Dietary-Cafeteria'!F128,0)</f>
        <v>57249</v>
      </c>
      <c r="I33" s="7">
        <f t="shared" si="1"/>
        <v>1.08</v>
      </c>
      <c r="J33" s="7"/>
      <c r="K33" s="11">
        <f t="shared" si="2"/>
        <v>0.8947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ROUND(SUM('Dietary-Cafeteria'!M29:N29),0)</f>
        <v>162596</v>
      </c>
      <c r="E34" s="6">
        <f>ROUND(+'Dietary-Cafeteria'!F29,0)</f>
        <v>236254</v>
      </c>
      <c r="F34" s="7">
        <f t="shared" si="0"/>
        <v>0.69</v>
      </c>
      <c r="G34" s="6">
        <f>ROUND(SUM('Dietary-Cafeteria'!M129:N129),0)</f>
        <v>182459</v>
      </c>
      <c r="H34" s="6">
        <f>ROUND(+'Dietary-Cafeteria'!F129,0)</f>
        <v>160396</v>
      </c>
      <c r="I34" s="7">
        <f t="shared" si="1"/>
        <v>1.14</v>
      </c>
      <c r="J34" s="7"/>
      <c r="K34" s="11">
        <f t="shared" si="2"/>
        <v>0.6522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ROUND(SUM('Dietary-Cafeteria'!M30:N30),0)</f>
        <v>25083</v>
      </c>
      <c r="E35" s="6">
        <f>ROUND(+'Dietary-Cafeteria'!F30,0)</f>
        <v>5868</v>
      </c>
      <c r="F35" s="7">
        <f t="shared" si="0"/>
        <v>4.27</v>
      </c>
      <c r="G35" s="6">
        <f>ROUND(SUM('Dietary-Cafeteria'!M130:N130),0)</f>
        <v>24118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ROUND(SUM('Dietary-Cafeteria'!M31:N31),0)</f>
        <v>42965</v>
      </c>
      <c r="E36" s="6">
        <f>ROUND(+'Dietary-Cafeteria'!F31,0)</f>
        <v>25898</v>
      </c>
      <c r="F36" s="7">
        <f t="shared" si="0"/>
        <v>1.66</v>
      </c>
      <c r="G36" s="6">
        <f>ROUND(SUM('Dietary-Cafeteria'!M131:N131),0)</f>
        <v>41676</v>
      </c>
      <c r="H36" s="6">
        <f>ROUND(+'Dietary-Cafeteria'!F131,0)</f>
        <v>23445</v>
      </c>
      <c r="I36" s="7">
        <f t="shared" si="1"/>
        <v>1.78</v>
      </c>
      <c r="J36" s="7"/>
      <c r="K36" s="11">
        <f t="shared" si="2"/>
        <v>0.0723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ROUND(SUM('Dietary-Cafeteria'!M32:N32),0)</f>
        <v>338634</v>
      </c>
      <c r="E37" s="6">
        <f>ROUND(+'Dietary-Cafeteria'!F32,0)</f>
        <v>547656</v>
      </c>
      <c r="F37" s="7">
        <f t="shared" si="0"/>
        <v>0.62</v>
      </c>
      <c r="G37" s="6">
        <f>ROUND(SUM('Dietary-Cafeteria'!M132:N132),0)</f>
        <v>19586</v>
      </c>
      <c r="H37" s="6">
        <f>ROUND(+'Dietary-Cafeteria'!F132,0)</f>
        <v>506856</v>
      </c>
      <c r="I37" s="7">
        <f t="shared" si="1"/>
        <v>0.04</v>
      </c>
      <c r="J37" s="7"/>
      <c r="K37" s="11">
        <f t="shared" si="2"/>
        <v>-0.9355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ROUND(SUM('Dietary-Cafeteria'!M33:N33),0)</f>
        <v>7680</v>
      </c>
      <c r="E38" s="6">
        <f>ROUND(+'Dietary-Cafeteria'!F33,0)</f>
        <v>47125</v>
      </c>
      <c r="F38" s="7">
        <f t="shared" si="0"/>
        <v>0.16</v>
      </c>
      <c r="G38" s="6">
        <f>ROUND(SUM('Dietary-Cafeteria'!M133:N133),0)</f>
        <v>6611</v>
      </c>
      <c r="H38" s="6">
        <f>ROUND(+'Dietary-Cafeteria'!F133,0)</f>
        <v>46364</v>
      </c>
      <c r="I38" s="7">
        <f t="shared" si="1"/>
        <v>0.14</v>
      </c>
      <c r="J38" s="7"/>
      <c r="K38" s="11">
        <f t="shared" si="2"/>
        <v>-0.125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ROUND(SUM('Dietary-Cafeteria'!M34:N34),0)</f>
        <v>385646</v>
      </c>
      <c r="E39" s="6">
        <f>ROUND(+'Dietary-Cafeteria'!F34,0)</f>
        <v>1555827</v>
      </c>
      <c r="F39" s="7">
        <f t="shared" si="0"/>
        <v>0.25</v>
      </c>
      <c r="G39" s="6">
        <f>ROUND(SUM('Dietary-Cafeteria'!M134:N134),0)</f>
        <v>439240</v>
      </c>
      <c r="H39" s="6">
        <f>ROUND(+'Dietary-Cafeteria'!F134,0)</f>
        <v>1474479</v>
      </c>
      <c r="I39" s="7">
        <f t="shared" si="1"/>
        <v>0.3</v>
      </c>
      <c r="J39" s="7"/>
      <c r="K39" s="11">
        <f t="shared" si="2"/>
        <v>0.2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ROUND(SUM('Dietary-Cafeteria'!M35:N35),0)</f>
        <v>64129</v>
      </c>
      <c r="E40" s="6">
        <f>ROUND(+'Dietary-Cafeteria'!F35,0)</f>
        <v>21780</v>
      </c>
      <c r="F40" s="7">
        <f t="shared" si="0"/>
        <v>2.94</v>
      </c>
      <c r="G40" s="6">
        <f>ROUND(SUM('Dietary-Cafeteria'!M135:N135),0)</f>
        <v>66034</v>
      </c>
      <c r="H40" s="6">
        <f>ROUND(+'Dietary-Cafeteria'!F135,0)</f>
        <v>22017</v>
      </c>
      <c r="I40" s="7">
        <f t="shared" si="1"/>
        <v>3</v>
      </c>
      <c r="J40" s="7"/>
      <c r="K40" s="11">
        <f t="shared" si="2"/>
        <v>0.0204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ROUND(SUM('Dietary-Cafeteria'!M36:N36),0)</f>
        <v>12184</v>
      </c>
      <c r="E41" s="6">
        <f>ROUND(+'Dietary-Cafeteria'!F36,0)</f>
        <v>6263</v>
      </c>
      <c r="F41" s="7">
        <f t="shared" si="0"/>
        <v>1.95</v>
      </c>
      <c r="G41" s="6">
        <f>ROUND(SUM('Dietary-Cafeteria'!M136:N136),0)</f>
        <v>22154</v>
      </c>
      <c r="H41" s="6">
        <f>ROUND(+'Dietary-Cafeteria'!F136,0)</f>
        <v>8683</v>
      </c>
      <c r="I41" s="7">
        <f t="shared" si="1"/>
        <v>2.55</v>
      </c>
      <c r="J41" s="7"/>
      <c r="K41" s="11">
        <f t="shared" si="2"/>
        <v>0.3077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ROUND(SUM('Dietary-Cafeteria'!M37:N37),0)</f>
        <v>208986</v>
      </c>
      <c r="E42" s="6">
        <f>ROUND(+'Dietary-Cafeteria'!F37,0)</f>
        <v>79084</v>
      </c>
      <c r="F42" s="7">
        <f t="shared" si="0"/>
        <v>2.64</v>
      </c>
      <c r="G42" s="6">
        <f>ROUND(SUM('Dietary-Cafeteria'!M137:N137),0)</f>
        <v>193008</v>
      </c>
      <c r="H42" s="6">
        <f>ROUND(+'Dietary-Cafeteria'!F137,0)</f>
        <v>70961</v>
      </c>
      <c r="I42" s="7">
        <f t="shared" si="1"/>
        <v>2.72</v>
      </c>
      <c r="J42" s="7"/>
      <c r="K42" s="11">
        <f t="shared" si="2"/>
        <v>0.0303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ROUND(SUM('Dietary-Cafeteria'!M38:N38),0)</f>
        <v>50080</v>
      </c>
      <c r="E43" s="6">
        <f>ROUND(+'Dietary-Cafeteria'!F38,0)</f>
        <v>52001</v>
      </c>
      <c r="F43" s="7">
        <f t="shared" si="0"/>
        <v>0.96</v>
      </c>
      <c r="G43" s="6">
        <f>ROUND(SUM('Dietary-Cafeteria'!M138:N138),0)</f>
        <v>57891</v>
      </c>
      <c r="H43" s="6">
        <f>ROUND(+'Dietary-Cafeteria'!F138,0)</f>
        <v>48791</v>
      </c>
      <c r="I43" s="7">
        <f t="shared" si="1"/>
        <v>1.19</v>
      </c>
      <c r="J43" s="7"/>
      <c r="K43" s="11">
        <f t="shared" si="2"/>
        <v>0.2396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ROUND(SUM('Dietary-Cafeteria'!M39:N39),0)</f>
        <v>38844</v>
      </c>
      <c r="E44" s="6">
        <f>ROUND(+'Dietary-Cafeteria'!F39,0)</f>
        <v>145004</v>
      </c>
      <c r="F44" s="7">
        <f t="shared" si="0"/>
        <v>0.27</v>
      </c>
      <c r="G44" s="6">
        <f>ROUND(SUM('Dietary-Cafeteria'!M139:N139),0)</f>
        <v>38618</v>
      </c>
      <c r="H44" s="6">
        <f>ROUND(+'Dietary-Cafeteria'!F139,0)</f>
        <v>150753</v>
      </c>
      <c r="I44" s="7">
        <f t="shared" si="1"/>
        <v>0.26</v>
      </c>
      <c r="J44" s="7"/>
      <c r="K44" s="11">
        <f t="shared" si="2"/>
        <v>-0.037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ROUND(SUM('Dietary-Cafeteria'!M40:N40),0)</f>
        <v>22544</v>
      </c>
      <c r="E45" s="6">
        <f>ROUND(+'Dietary-Cafeteria'!F40,0)</f>
        <v>93159</v>
      </c>
      <c r="F45" s="7">
        <f t="shared" si="0"/>
        <v>0.24</v>
      </c>
      <c r="G45" s="6">
        <f>ROUND(SUM('Dietary-Cafeteria'!M140:N140),0)</f>
        <v>20376</v>
      </c>
      <c r="H45" s="6">
        <f>ROUND(+'Dietary-Cafeteria'!F140,0)</f>
        <v>99065</v>
      </c>
      <c r="I45" s="7">
        <f t="shared" si="1"/>
        <v>0.21</v>
      </c>
      <c r="J45" s="7"/>
      <c r="K45" s="11">
        <f t="shared" si="2"/>
        <v>-0.125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ROUND(SUM('Dietary-Cafeteria'!M41:N41),0)</f>
        <v>0</v>
      </c>
      <c r="E46" s="6">
        <f>ROUND(+'Dietary-Cafeteria'!F41,0)</f>
        <v>27055</v>
      </c>
      <c r="F46" s="7">
        <f t="shared" si="0"/>
      </c>
      <c r="G46" s="6">
        <f>ROUND(SUM('Dietary-Cafeteria'!M141:N141),0)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ROUND(SUM('Dietary-Cafeteria'!M42:N42),0)</f>
        <v>5242</v>
      </c>
      <c r="E47" s="6">
        <f>ROUND(+'Dietary-Cafeteria'!F42,0)</f>
        <v>1364</v>
      </c>
      <c r="F47" s="7">
        <f t="shared" si="0"/>
        <v>3.84</v>
      </c>
      <c r="G47" s="6">
        <f>ROUND(SUM('Dietary-Cafeteria'!M142:N142),0)</f>
        <v>4384</v>
      </c>
      <c r="H47" s="6">
        <f>ROUND(+'Dietary-Cafeteria'!F142,0)</f>
        <v>1016</v>
      </c>
      <c r="I47" s="7">
        <f t="shared" si="1"/>
        <v>4.31</v>
      </c>
      <c r="J47" s="7"/>
      <c r="K47" s="11">
        <f t="shared" si="2"/>
        <v>0.1224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ROUND(SUM('Dietary-Cafeteria'!M43:N43),0)</f>
        <v>10065</v>
      </c>
      <c r="E48" s="6">
        <f>ROUND(+'Dietary-Cafeteria'!F43,0)</f>
        <v>32305</v>
      </c>
      <c r="F48" s="7">
        <f t="shared" si="0"/>
        <v>0.31</v>
      </c>
      <c r="G48" s="6">
        <f>ROUND(SUM('Dietary-Cafeteria'!M143:N143),0)</f>
        <v>9982</v>
      </c>
      <c r="H48" s="6">
        <f>ROUND(+'Dietary-Cafeteria'!F143,0)</f>
        <v>33820</v>
      </c>
      <c r="I48" s="7">
        <f t="shared" si="1"/>
        <v>0.3</v>
      </c>
      <c r="J48" s="7"/>
      <c r="K48" s="11">
        <f t="shared" si="2"/>
        <v>-0.0323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ROUND(SUM('Dietary-Cafeteria'!M44:N44),0)</f>
        <v>280541</v>
      </c>
      <c r="E49" s="6">
        <f>ROUND(+'Dietary-Cafeteria'!F44,0)</f>
        <v>227710</v>
      </c>
      <c r="F49" s="7">
        <f t="shared" si="0"/>
        <v>1.23</v>
      </c>
      <c r="G49" s="6">
        <f>ROUND(SUM('Dietary-Cafeteria'!M144:N144),0)</f>
        <v>90973</v>
      </c>
      <c r="H49" s="6">
        <f>ROUND(+'Dietary-Cafeteria'!F144,0)</f>
        <v>449875</v>
      </c>
      <c r="I49" s="7">
        <f t="shared" si="1"/>
        <v>0.2</v>
      </c>
      <c r="J49" s="7"/>
      <c r="K49" s="11">
        <f t="shared" si="2"/>
        <v>-0.8374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ROUND(SUM('Dietary-Cafeteria'!M45:N45),0)</f>
        <v>626269</v>
      </c>
      <c r="E50" s="6">
        <f>ROUND(+'Dietary-Cafeteria'!F45,0)</f>
        <v>1513622</v>
      </c>
      <c r="F50" s="7">
        <f t="shared" si="0"/>
        <v>0.41</v>
      </c>
      <c r="G50" s="6">
        <f>ROUND(SUM('Dietary-Cafeteria'!M145:N145),0)</f>
        <v>676954</v>
      </c>
      <c r="H50" s="6">
        <f>ROUND(+'Dietary-Cafeteria'!F145,0)</f>
        <v>1456628</v>
      </c>
      <c r="I50" s="7">
        <f t="shared" si="1"/>
        <v>0.46</v>
      </c>
      <c r="J50" s="7"/>
      <c r="K50" s="11">
        <f t="shared" si="2"/>
        <v>0.122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ROUND(SUM('Dietary-Cafeteria'!M46:N46),0)</f>
        <v>10068</v>
      </c>
      <c r="E51" s="6">
        <f>ROUND(+'Dietary-Cafeteria'!F46,0)</f>
        <v>20125</v>
      </c>
      <c r="F51" s="7">
        <f t="shared" si="0"/>
        <v>0.5</v>
      </c>
      <c r="G51" s="6">
        <f>ROUND(SUM('Dietary-Cafeteria'!M146:N146),0)</f>
        <v>10919</v>
      </c>
      <c r="H51" s="6">
        <f>ROUND(+'Dietary-Cafeteria'!F146,0)</f>
        <v>21569</v>
      </c>
      <c r="I51" s="7">
        <f t="shared" si="1"/>
        <v>0.51</v>
      </c>
      <c r="J51" s="7"/>
      <c r="K51" s="11">
        <f t="shared" si="2"/>
        <v>0.02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ROUND(SUM('Dietary-Cafeteria'!M47:N47),0)</f>
        <v>186695</v>
      </c>
      <c r="E52" s="6">
        <f>ROUND(+'Dietary-Cafeteria'!F47,0)</f>
        <v>632579</v>
      </c>
      <c r="F52" s="7">
        <f t="shared" si="0"/>
        <v>0.3</v>
      </c>
      <c r="G52" s="6">
        <f>ROUND(SUM('Dietary-Cafeteria'!M147:N147),0)</f>
        <v>233413</v>
      </c>
      <c r="H52" s="6">
        <f>ROUND(+'Dietary-Cafeteria'!F147,0)</f>
        <v>589449</v>
      </c>
      <c r="I52" s="7">
        <f t="shared" si="1"/>
        <v>0.4</v>
      </c>
      <c r="J52" s="7"/>
      <c r="K52" s="11">
        <f t="shared" si="2"/>
        <v>0.3333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ROUND(SUM('Dietary-Cafeteria'!M48:N48),0)</f>
        <v>424389</v>
      </c>
      <c r="E53" s="6">
        <f>ROUND(+'Dietary-Cafeteria'!F48,0)</f>
        <v>1305157</v>
      </c>
      <c r="F53" s="7">
        <f t="shared" si="0"/>
        <v>0.33</v>
      </c>
      <c r="G53" s="6">
        <f>ROUND(SUM('Dietary-Cafeteria'!M148:N148),0)</f>
        <v>472245</v>
      </c>
      <c r="H53" s="6">
        <f>ROUND(+'Dietary-Cafeteria'!F148,0)</f>
        <v>1738110</v>
      </c>
      <c r="I53" s="7">
        <f t="shared" si="1"/>
        <v>0.27</v>
      </c>
      <c r="J53" s="7"/>
      <c r="K53" s="11">
        <f t="shared" si="2"/>
        <v>-0.1818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ROUND(SUM('Dietary-Cafeteria'!M49:N49),0)</f>
        <v>83436</v>
      </c>
      <c r="E54" s="6">
        <f>ROUND(+'Dietary-Cafeteria'!F49,0)</f>
        <v>153106</v>
      </c>
      <c r="F54" s="7">
        <f t="shared" si="0"/>
        <v>0.54</v>
      </c>
      <c r="G54" s="6">
        <f>ROUND(SUM('Dietary-Cafeteria'!M149:N149),0)</f>
        <v>94419</v>
      </c>
      <c r="H54" s="6">
        <f>ROUND(+'Dietary-Cafeteria'!F149,0)</f>
        <v>257543</v>
      </c>
      <c r="I54" s="7">
        <f t="shared" si="1"/>
        <v>0.37</v>
      </c>
      <c r="J54" s="7"/>
      <c r="K54" s="11">
        <f t="shared" si="2"/>
        <v>-0.3148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ROUND(SUM('Dietary-Cafeteria'!M50:N50),0)</f>
        <v>78974</v>
      </c>
      <c r="E55" s="6">
        <f>ROUND(+'Dietary-Cafeteria'!F50,0)</f>
        <v>133961</v>
      </c>
      <c r="F55" s="7">
        <f t="shared" si="0"/>
        <v>0.59</v>
      </c>
      <c r="G55" s="6">
        <f>ROUND(SUM('Dietary-Cafeteria'!M150:N150),0)</f>
        <v>88494</v>
      </c>
      <c r="H55" s="6">
        <f>ROUND(+'Dietary-Cafeteria'!F150,0)</f>
        <v>152351</v>
      </c>
      <c r="I55" s="7">
        <f t="shared" si="1"/>
        <v>0.58</v>
      </c>
      <c r="J55" s="7"/>
      <c r="K55" s="11">
        <f t="shared" si="2"/>
        <v>-0.0169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ROUND(SUM('Dietary-Cafeteria'!M51:N51),0)</f>
        <v>21860</v>
      </c>
      <c r="E56" s="6">
        <f>ROUND(+'Dietary-Cafeteria'!F51,0)</f>
        <v>61983</v>
      </c>
      <c r="F56" s="7">
        <f t="shared" si="0"/>
        <v>0.35</v>
      </c>
      <c r="G56" s="6">
        <f>ROUND(SUM('Dietary-Cafeteria'!M151:N151),0)</f>
        <v>20731</v>
      </c>
      <c r="H56" s="6">
        <f>ROUND(+'Dietary-Cafeteria'!F151,0)</f>
        <v>58080</v>
      </c>
      <c r="I56" s="7">
        <f t="shared" si="1"/>
        <v>0.36</v>
      </c>
      <c r="J56" s="7"/>
      <c r="K56" s="11">
        <f t="shared" si="2"/>
        <v>0.0286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ROUND(SUM('Dietary-Cafeteria'!M52:N52),0)</f>
        <v>267037</v>
      </c>
      <c r="E57" s="6">
        <f>ROUND(+'Dietary-Cafeteria'!F52,0)</f>
        <v>259622</v>
      </c>
      <c r="F57" s="7">
        <f t="shared" si="0"/>
        <v>1.03</v>
      </c>
      <c r="G57" s="6">
        <f>ROUND(SUM('Dietary-Cafeteria'!M152:N152),0)</f>
        <v>296584</v>
      </c>
      <c r="H57" s="6">
        <f>ROUND(+'Dietary-Cafeteria'!F152,0)</f>
        <v>249278</v>
      </c>
      <c r="I57" s="7">
        <f t="shared" si="1"/>
        <v>1.19</v>
      </c>
      <c r="J57" s="7"/>
      <c r="K57" s="11">
        <f t="shared" si="2"/>
        <v>0.1553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ROUND(SUM('Dietary-Cafeteria'!M53:N53),0)</f>
        <v>149113</v>
      </c>
      <c r="E58" s="6">
        <f>ROUND(+'Dietary-Cafeteria'!F53,0)</f>
        <v>628298</v>
      </c>
      <c r="F58" s="7">
        <f t="shared" si="0"/>
        <v>0.24</v>
      </c>
      <c r="G58" s="6">
        <f>ROUND(SUM('Dietary-Cafeteria'!M153:N153),0)</f>
        <v>165289</v>
      </c>
      <c r="H58" s="6">
        <f>ROUND(+'Dietary-Cafeteria'!F153,0)</f>
        <v>618636</v>
      </c>
      <c r="I58" s="7">
        <f t="shared" si="1"/>
        <v>0.27</v>
      </c>
      <c r="J58" s="7"/>
      <c r="K58" s="11">
        <f t="shared" si="2"/>
        <v>0.125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ROUND(SUM('Dietary-Cafeteria'!M54:N54),0)</f>
        <v>95876</v>
      </c>
      <c r="E59" s="6">
        <f>ROUND(+'Dietary-Cafeteria'!F54,0)</f>
        <v>12675</v>
      </c>
      <c r="F59" s="7">
        <f t="shared" si="0"/>
        <v>7.56</v>
      </c>
      <c r="G59" s="6">
        <f>ROUND(SUM('Dietary-Cafeteria'!M154:N154),0)</f>
        <v>106358</v>
      </c>
      <c r="H59" s="6">
        <f>ROUND(+'Dietary-Cafeteria'!F154,0)</f>
        <v>13348</v>
      </c>
      <c r="I59" s="7">
        <f t="shared" si="1"/>
        <v>7.97</v>
      </c>
      <c r="J59" s="7"/>
      <c r="K59" s="11">
        <f t="shared" si="2"/>
        <v>0.0542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ROUND(SUM('Dietary-Cafeteria'!M55:N55),0)</f>
        <v>21700</v>
      </c>
      <c r="E60" s="6">
        <f>ROUND(+'Dietary-Cafeteria'!F55,0)</f>
        <v>61678</v>
      </c>
      <c r="F60" s="7">
        <f t="shared" si="0"/>
        <v>0.35</v>
      </c>
      <c r="G60" s="6">
        <f>ROUND(SUM('Dietary-Cafeteria'!M155:N155),0)</f>
        <v>21823</v>
      </c>
      <c r="H60" s="6">
        <f>ROUND(+'Dietary-Cafeteria'!F155,0)</f>
        <v>72115</v>
      </c>
      <c r="I60" s="7">
        <f t="shared" si="1"/>
        <v>0.3</v>
      </c>
      <c r="J60" s="7"/>
      <c r="K60" s="11">
        <f t="shared" si="2"/>
        <v>-0.1429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ROUND(SUM('Dietary-Cafeteria'!M56:N56),0)</f>
        <v>287719</v>
      </c>
      <c r="E61" s="6">
        <f>ROUND(+'Dietary-Cafeteria'!F56,0)</f>
        <v>651909</v>
      </c>
      <c r="F61" s="7">
        <f t="shared" si="0"/>
        <v>0.44</v>
      </c>
      <c r="G61" s="6">
        <f>ROUND(SUM('Dietary-Cafeteria'!M156:N156),0)</f>
        <v>277464</v>
      </c>
      <c r="H61" s="6">
        <f>ROUND(+'Dietary-Cafeteria'!F156,0)</f>
        <v>671864</v>
      </c>
      <c r="I61" s="7">
        <f t="shared" si="1"/>
        <v>0.41</v>
      </c>
      <c r="J61" s="7"/>
      <c r="K61" s="11">
        <f t="shared" si="2"/>
        <v>-0.0682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ROUND(SUM('Dietary-Cafeteria'!M57:N57),0)</f>
        <v>201266</v>
      </c>
      <c r="E62" s="6">
        <f>ROUND(+'Dietary-Cafeteria'!F57,0)</f>
        <v>844712</v>
      </c>
      <c r="F62" s="7">
        <f t="shared" si="0"/>
        <v>0.24</v>
      </c>
      <c r="G62" s="6">
        <f>ROUND(SUM('Dietary-Cafeteria'!M157:N157),0)</f>
        <v>135614</v>
      </c>
      <c r="H62" s="6">
        <f>ROUND(+'Dietary-Cafeteria'!F157,0)</f>
        <v>986446</v>
      </c>
      <c r="I62" s="7">
        <f t="shared" si="1"/>
        <v>0.14</v>
      </c>
      <c r="J62" s="7"/>
      <c r="K62" s="11">
        <f t="shared" si="2"/>
        <v>-0.4167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ROUND(SUM('Dietary-Cafeteria'!M58:N58),0)</f>
        <v>10201</v>
      </c>
      <c r="E63" s="6">
        <f>ROUND(+'Dietary-Cafeteria'!F58,0)</f>
        <v>14743</v>
      </c>
      <c r="F63" s="7">
        <f t="shared" si="0"/>
        <v>0.69</v>
      </c>
      <c r="G63" s="6">
        <f>ROUND(SUM('Dietary-Cafeteria'!M158:N158),0)</f>
        <v>8883</v>
      </c>
      <c r="H63" s="6">
        <f>ROUND(+'Dietary-Cafeteria'!F158,0)</f>
        <v>13168</v>
      </c>
      <c r="I63" s="7">
        <f t="shared" si="1"/>
        <v>0.67</v>
      </c>
      <c r="J63" s="7"/>
      <c r="K63" s="11">
        <f t="shared" si="2"/>
        <v>-0.029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ROUND(SUM('Dietary-Cafeteria'!M59:N59),0)</f>
        <v>22035</v>
      </c>
      <c r="E64" s="6">
        <f>ROUND(+'Dietary-Cafeteria'!F59,0)</f>
        <v>18123</v>
      </c>
      <c r="F64" s="7">
        <f t="shared" si="0"/>
        <v>1.22</v>
      </c>
      <c r="G64" s="6">
        <f>ROUND(SUM('Dietary-Cafeteria'!M159:N159),0)</f>
        <v>22713</v>
      </c>
      <c r="H64" s="6">
        <f>ROUND(+'Dietary-Cafeteria'!F159,0)</f>
        <v>18625</v>
      </c>
      <c r="I64" s="7">
        <f t="shared" si="1"/>
        <v>1.22</v>
      </c>
      <c r="J64" s="7"/>
      <c r="K64" s="11">
        <f t="shared" si="2"/>
        <v>0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ROUND(SUM('Dietary-Cafeteria'!M60:N60),0)</f>
        <v>14421</v>
      </c>
      <c r="E65" s="6">
        <f>ROUND(+'Dietary-Cafeteria'!F60,0)</f>
        <v>32330</v>
      </c>
      <c r="F65" s="7">
        <f t="shared" si="0"/>
        <v>0.45</v>
      </c>
      <c r="G65" s="6">
        <f>ROUND(SUM('Dietary-Cafeteria'!M160:N160),0)</f>
        <v>4391</v>
      </c>
      <c r="H65" s="6">
        <f>ROUND(+'Dietary-Cafeteria'!F160,0)</f>
        <v>69336</v>
      </c>
      <c r="I65" s="7">
        <f t="shared" si="1"/>
        <v>0.06</v>
      </c>
      <c r="J65" s="7"/>
      <c r="K65" s="11">
        <f t="shared" si="2"/>
        <v>-0.8667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ROUND(SUM('Dietary-Cafeteria'!M61:N61),0)</f>
        <v>57414</v>
      </c>
      <c r="E66" s="6">
        <f>ROUND(+'Dietary-Cafeteria'!F61,0)</f>
        <v>31575</v>
      </c>
      <c r="F66" s="7">
        <f t="shared" si="0"/>
        <v>1.82</v>
      </c>
      <c r="G66" s="6">
        <f>ROUND(SUM('Dietary-Cafeteria'!M161:N161),0)</f>
        <v>73826</v>
      </c>
      <c r="H66" s="6">
        <f>ROUND(+'Dietary-Cafeteria'!F161,0)</f>
        <v>30533</v>
      </c>
      <c r="I66" s="7">
        <f t="shared" si="1"/>
        <v>2.42</v>
      </c>
      <c r="J66" s="7"/>
      <c r="K66" s="11">
        <f t="shared" si="2"/>
        <v>0.3297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ROUND(SUM('Dietary-Cafeteria'!M62:N62),0)</f>
        <v>34270</v>
      </c>
      <c r="E67" s="6">
        <f>ROUND(+'Dietary-Cafeteria'!F62,0)</f>
        <v>20219</v>
      </c>
      <c r="F67" s="7">
        <f t="shared" si="0"/>
        <v>1.69</v>
      </c>
      <c r="G67" s="6">
        <f>ROUND(SUM('Dietary-Cafeteria'!M162:N162),0)</f>
        <v>47904</v>
      </c>
      <c r="H67" s="6">
        <f>ROUND(+'Dietary-Cafeteria'!F162,0)</f>
        <v>11392</v>
      </c>
      <c r="I67" s="7">
        <f t="shared" si="1"/>
        <v>4.21</v>
      </c>
      <c r="J67" s="7"/>
      <c r="K67" s="11">
        <f t="shared" si="2"/>
        <v>1.4911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ROUND(SUM('Dietary-Cafeteria'!M63:N63),0)</f>
        <v>309761</v>
      </c>
      <c r="E68" s="6">
        <f>ROUND(+'Dietary-Cafeteria'!F63,0)</f>
        <v>826511</v>
      </c>
      <c r="F68" s="7">
        <f t="shared" si="0"/>
        <v>0.37</v>
      </c>
      <c r="G68" s="6">
        <f>ROUND(SUM('Dietary-Cafeteria'!M163:N163),0)</f>
        <v>297504</v>
      </c>
      <c r="H68" s="6">
        <f>ROUND(+'Dietary-Cafeteria'!F163,0)</f>
        <v>838389</v>
      </c>
      <c r="I68" s="7">
        <f t="shared" si="1"/>
        <v>0.35</v>
      </c>
      <c r="J68" s="7"/>
      <c r="K68" s="11">
        <f t="shared" si="2"/>
        <v>-0.0541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ROUND(SUM('Dietary-Cafeteria'!M64:N64),0)</f>
        <v>98122</v>
      </c>
      <c r="E69" s="6">
        <f>ROUND(+'Dietary-Cafeteria'!F64,0)</f>
        <v>24218</v>
      </c>
      <c r="F69" s="7">
        <f t="shared" si="0"/>
        <v>4.05</v>
      </c>
      <c r="G69" s="6">
        <f>ROUND(SUM('Dietary-Cafeteria'!M164:N164),0)</f>
        <v>93999</v>
      </c>
      <c r="H69" s="6">
        <f>ROUND(+'Dietary-Cafeteria'!F164,0)</f>
        <v>22028</v>
      </c>
      <c r="I69" s="7">
        <f t="shared" si="1"/>
        <v>4.27</v>
      </c>
      <c r="J69" s="7"/>
      <c r="K69" s="11">
        <f t="shared" si="2"/>
        <v>0.0543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ROUND(SUM('Dietary-Cafeteria'!M65:N65),0)</f>
        <v>31747</v>
      </c>
      <c r="E70" s="6">
        <f>ROUND(+'Dietary-Cafeteria'!F65,0)</f>
        <v>67959</v>
      </c>
      <c r="F70" s="7">
        <f t="shared" si="0"/>
        <v>0.47</v>
      </c>
      <c r="G70" s="6">
        <f>ROUND(SUM('Dietary-Cafeteria'!M165:N165),0)</f>
        <v>41457</v>
      </c>
      <c r="H70" s="6">
        <f>ROUND(+'Dietary-Cafeteria'!F165,0)</f>
        <v>68181</v>
      </c>
      <c r="I70" s="7">
        <f t="shared" si="1"/>
        <v>0.61</v>
      </c>
      <c r="J70" s="7"/>
      <c r="K70" s="11">
        <f t="shared" si="2"/>
        <v>0.2979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ROUND(SUM('Dietary-Cafeteria'!M66:N66),0)</f>
        <v>24477</v>
      </c>
      <c r="E71" s="6">
        <f>ROUND(+'Dietary-Cafeteria'!F66,0)</f>
        <v>2039</v>
      </c>
      <c r="F71" s="7">
        <f t="shared" si="0"/>
        <v>12</v>
      </c>
      <c r="G71" s="6">
        <f>ROUND(SUM('Dietary-Cafeteria'!M166:N166),0)</f>
        <v>27060</v>
      </c>
      <c r="H71" s="6">
        <f>ROUND(+'Dietary-Cafeteria'!F166,0)</f>
        <v>4100</v>
      </c>
      <c r="I71" s="7">
        <f t="shared" si="1"/>
        <v>6.6</v>
      </c>
      <c r="J71" s="7"/>
      <c r="K71" s="11">
        <f t="shared" si="2"/>
        <v>-0.45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ROUND(SUM('Dietary-Cafeteria'!M67:N67),0)</f>
        <v>391098</v>
      </c>
      <c r="E72" s="6">
        <f>ROUND(+'Dietary-Cafeteria'!F67,0)</f>
        <v>790715</v>
      </c>
      <c r="F72" s="7">
        <f t="shared" si="0"/>
        <v>0.49</v>
      </c>
      <c r="G72" s="6">
        <f>ROUND(SUM('Dietary-Cafeteria'!M167:N167),0)</f>
        <v>360989</v>
      </c>
      <c r="H72" s="6">
        <f>ROUND(+'Dietary-Cafeteria'!F167,0)</f>
        <v>762807</v>
      </c>
      <c r="I72" s="7">
        <f t="shared" si="1"/>
        <v>0.47</v>
      </c>
      <c r="J72" s="7"/>
      <c r="K72" s="11">
        <f t="shared" si="2"/>
        <v>-0.0408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ROUND(SUM('Dietary-Cafeteria'!M68:N68),0)</f>
        <v>111919</v>
      </c>
      <c r="E73" s="6">
        <f>ROUND(+'Dietary-Cafeteria'!F68,0)</f>
        <v>618803</v>
      </c>
      <c r="F73" s="7">
        <f t="shared" si="0"/>
        <v>0.18</v>
      </c>
      <c r="G73" s="6">
        <f>ROUND(SUM('Dietary-Cafeteria'!M168:N168),0)</f>
        <v>114868</v>
      </c>
      <c r="H73" s="6">
        <f>ROUND(+'Dietary-Cafeteria'!F168,0)</f>
        <v>719011</v>
      </c>
      <c r="I73" s="7">
        <f t="shared" si="1"/>
        <v>0.16</v>
      </c>
      <c r="J73" s="7"/>
      <c r="K73" s="11">
        <f t="shared" si="2"/>
        <v>-0.1111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ROUND(SUM('Dietary-Cafeteria'!M69:N69),0)</f>
        <v>294380</v>
      </c>
      <c r="E74" s="6">
        <f>ROUND(+'Dietary-Cafeteria'!F69,0)</f>
        <v>617152</v>
      </c>
      <c r="F74" s="7">
        <f t="shared" si="0"/>
        <v>0.48</v>
      </c>
      <c r="G74" s="6">
        <f>ROUND(SUM('Dietary-Cafeteria'!M169:N169),0)</f>
        <v>843204</v>
      </c>
      <c r="H74" s="6">
        <f>ROUND(+'Dietary-Cafeteria'!F169,0)</f>
        <v>639650</v>
      </c>
      <c r="I74" s="7">
        <f t="shared" si="1"/>
        <v>1.32</v>
      </c>
      <c r="J74" s="7"/>
      <c r="K74" s="11">
        <f t="shared" si="2"/>
        <v>1.75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ROUND(SUM('Dietary-Cafeteria'!M70:N70),0)</f>
        <v>261338</v>
      </c>
      <c r="E75" s="6">
        <f>ROUND(+'Dietary-Cafeteria'!F70,0)</f>
        <v>688831</v>
      </c>
      <c r="F75" s="7">
        <f aca="true" t="shared" si="3" ref="F75:F106">IF(D75=0,"",IF(E75=0,"",ROUND(D75/E75,2)))</f>
        <v>0.38</v>
      </c>
      <c r="G75" s="6">
        <f>ROUND(SUM('Dietary-Cafeteria'!M170:N170),0)</f>
        <v>270426</v>
      </c>
      <c r="H75" s="6">
        <f>ROUND(+'Dietary-Cafeteria'!F170,0)</f>
        <v>835411</v>
      </c>
      <c r="I75" s="7">
        <f aca="true" t="shared" si="4" ref="I75:I106">IF(G75=0,"",IF(H75=0,"",ROUND(G75/H75,2)))</f>
        <v>0.32</v>
      </c>
      <c r="J75" s="7"/>
      <c r="K75" s="11">
        <f aca="true" t="shared" si="5" ref="K75:K106">IF(D75=0,"",IF(E75=0,"",IF(G75=0,"",IF(H75=0,"",ROUND(I75/F75-1,4)))))</f>
        <v>-0.1579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ROUND(SUM('Dietary-Cafeteria'!M71:N71),0)</f>
        <v>16365</v>
      </c>
      <c r="E76" s="6">
        <f>ROUND(+'Dietary-Cafeteria'!F71,0)</f>
        <v>40185</v>
      </c>
      <c r="F76" s="7">
        <f t="shared" si="3"/>
        <v>0.41</v>
      </c>
      <c r="G76" s="6">
        <f>ROUND(SUM('Dietary-Cafeteria'!M171:N171),0)</f>
        <v>18634</v>
      </c>
      <c r="H76" s="6">
        <f>ROUND(+'Dietary-Cafeteria'!F171,0)</f>
        <v>43355</v>
      </c>
      <c r="I76" s="7">
        <f t="shared" si="4"/>
        <v>0.43</v>
      </c>
      <c r="J76" s="7"/>
      <c r="K76" s="11">
        <f t="shared" si="5"/>
        <v>0.0488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ROUND(SUM('Dietary-Cafeteria'!M72:N72),0)</f>
        <v>13480</v>
      </c>
      <c r="E77" s="6">
        <f>ROUND(+'Dietary-Cafeteria'!F72,0)</f>
        <v>13277</v>
      </c>
      <c r="F77" s="7">
        <f t="shared" si="3"/>
        <v>1.02</v>
      </c>
      <c r="G77" s="6">
        <f>ROUND(SUM('Dietary-Cafeteria'!M172:N172),0)</f>
        <v>15251</v>
      </c>
      <c r="H77" s="6">
        <f>ROUND(+'Dietary-Cafeteria'!F172,0)</f>
        <v>12207</v>
      </c>
      <c r="I77" s="7">
        <f t="shared" si="4"/>
        <v>1.25</v>
      </c>
      <c r="J77" s="7"/>
      <c r="K77" s="11">
        <f t="shared" si="5"/>
        <v>0.2255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ROUND(SUM('Dietary-Cafeteria'!M73:N73),0)</f>
        <v>115476</v>
      </c>
      <c r="E78" s="6">
        <f>ROUND(+'Dietary-Cafeteria'!F73,0)</f>
        <v>408610</v>
      </c>
      <c r="F78" s="7">
        <f t="shared" si="3"/>
        <v>0.28</v>
      </c>
      <c r="G78" s="6">
        <f>ROUND(SUM('Dietary-Cafeteria'!M173:N173),0)</f>
        <v>119702</v>
      </c>
      <c r="H78" s="6">
        <f>ROUND(+'Dietary-Cafeteria'!F173,0)</f>
        <v>389970</v>
      </c>
      <c r="I78" s="7">
        <f t="shared" si="4"/>
        <v>0.31</v>
      </c>
      <c r="J78" s="7"/>
      <c r="K78" s="11">
        <f t="shared" si="5"/>
        <v>0.1071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ROUND(SUM('Dietary-Cafeteria'!M74:N74),0)</f>
        <v>6238</v>
      </c>
      <c r="E79" s="6">
        <f>ROUND(+'Dietary-Cafeteria'!F74,0)</f>
        <v>45881</v>
      </c>
      <c r="F79" s="7">
        <f t="shared" si="3"/>
        <v>0.14</v>
      </c>
      <c r="G79" s="6">
        <f>ROUND(SUM('Dietary-Cafeteria'!M174:N174),0)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ROUND(SUM('Dietary-Cafeteria'!M75:N75),0)</f>
        <v>956480</v>
      </c>
      <c r="E80" s="6">
        <f>ROUND(+'Dietary-Cafeteria'!F75,0)</f>
        <v>1155050</v>
      </c>
      <c r="F80" s="7">
        <f t="shared" si="3"/>
        <v>0.83</v>
      </c>
      <c r="G80" s="6">
        <f>ROUND(SUM('Dietary-Cafeteria'!M175:N175),0)</f>
        <v>1043761</v>
      </c>
      <c r="H80" s="6">
        <f>ROUND(+'Dietary-Cafeteria'!F175,0)</f>
        <v>1177039</v>
      </c>
      <c r="I80" s="7">
        <f t="shared" si="4"/>
        <v>0.89</v>
      </c>
      <c r="J80" s="7"/>
      <c r="K80" s="11">
        <f t="shared" si="5"/>
        <v>0.0723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ROUND(SUM('Dietary-Cafeteria'!M76:N76),0)</f>
        <v>133707</v>
      </c>
      <c r="E81" s="6">
        <f>ROUND(+'Dietary-Cafeteria'!F76,0)</f>
        <v>396291</v>
      </c>
      <c r="F81" s="7">
        <f t="shared" si="3"/>
        <v>0.34</v>
      </c>
      <c r="G81" s="6">
        <f>ROUND(SUM('Dietary-Cafeteria'!M176:N176),0)</f>
        <v>132348</v>
      </c>
      <c r="H81" s="6">
        <f>ROUND(+'Dietary-Cafeteria'!F176,0)</f>
        <v>123912</v>
      </c>
      <c r="I81" s="7">
        <f t="shared" si="4"/>
        <v>1.07</v>
      </c>
      <c r="J81" s="7"/>
      <c r="K81" s="11">
        <f t="shared" si="5"/>
        <v>2.1471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ROUND(SUM('Dietary-Cafeteria'!M77:N77),0)</f>
        <v>53290</v>
      </c>
      <c r="E82" s="6">
        <f>ROUND(+'Dietary-Cafeteria'!F77,0)</f>
        <v>50480</v>
      </c>
      <c r="F82" s="7">
        <f t="shared" si="3"/>
        <v>1.06</v>
      </c>
      <c r="G82" s="6">
        <f>ROUND(SUM('Dietary-Cafeteria'!M177:N177),0)</f>
        <v>49730</v>
      </c>
      <c r="H82" s="6">
        <f>ROUND(+'Dietary-Cafeteria'!F177,0)</f>
        <v>53347</v>
      </c>
      <c r="I82" s="7">
        <f t="shared" si="4"/>
        <v>0.93</v>
      </c>
      <c r="J82" s="7"/>
      <c r="K82" s="11">
        <f t="shared" si="5"/>
        <v>-0.1226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ROUND(SUM('Dietary-Cafeteria'!M78:N78),0)</f>
        <v>80648</v>
      </c>
      <c r="E83" s="6">
        <f>ROUND(+'Dietary-Cafeteria'!F78,0)</f>
        <v>214479</v>
      </c>
      <c r="F83" s="7">
        <f t="shared" si="3"/>
        <v>0.38</v>
      </c>
      <c r="G83" s="6">
        <f>ROUND(SUM('Dietary-Cafeteria'!M178:N178),0)</f>
        <v>95829</v>
      </c>
      <c r="H83" s="6">
        <f>ROUND(+'Dietary-Cafeteria'!F178,0)</f>
        <v>211861</v>
      </c>
      <c r="I83" s="7">
        <f t="shared" si="4"/>
        <v>0.45</v>
      </c>
      <c r="J83" s="7"/>
      <c r="K83" s="11">
        <f t="shared" si="5"/>
        <v>0.1842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ROUND(SUM('Dietary-Cafeteria'!M79:N79),0)</f>
        <v>289157</v>
      </c>
      <c r="E84" s="6">
        <f>ROUND(+'Dietary-Cafeteria'!F79,0)</f>
        <v>949140</v>
      </c>
      <c r="F84" s="7">
        <f t="shared" si="3"/>
        <v>0.3</v>
      </c>
      <c r="G84" s="6">
        <f>ROUND(SUM('Dietary-Cafeteria'!M179:N179),0)</f>
        <v>350610</v>
      </c>
      <c r="H84" s="6">
        <f>ROUND(+'Dietary-Cafeteria'!F179,0)</f>
        <v>1064440</v>
      </c>
      <c r="I84" s="7">
        <f t="shared" si="4"/>
        <v>0.33</v>
      </c>
      <c r="J84" s="7"/>
      <c r="K84" s="11">
        <f t="shared" si="5"/>
        <v>0.1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ROUND(SUM('Dietary-Cafeteria'!M80:N80),0)</f>
        <v>16811</v>
      </c>
      <c r="E85" s="6">
        <f>ROUND(+'Dietary-Cafeteria'!F80,0)</f>
        <v>809</v>
      </c>
      <c r="F85" s="7">
        <f t="shared" si="3"/>
        <v>20.78</v>
      </c>
      <c r="G85" s="6">
        <f>ROUND(SUM('Dietary-Cafeteria'!M180:N180),0)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ROUND(SUM('Dietary-Cafeteria'!M81:N81),0)</f>
        <v>65060</v>
      </c>
      <c r="E86" s="6">
        <f>ROUND(+'Dietary-Cafeteria'!F81,0)</f>
        <v>34890</v>
      </c>
      <c r="F86" s="7">
        <f t="shared" si="3"/>
        <v>1.86</v>
      </c>
      <c r="G86" s="6">
        <f>ROUND(SUM('Dietary-Cafeteria'!M181:N181),0)</f>
        <v>60822</v>
      </c>
      <c r="H86" s="6">
        <f>ROUND(+'Dietary-Cafeteria'!F181,0)</f>
        <v>48611</v>
      </c>
      <c r="I86" s="7">
        <f t="shared" si="4"/>
        <v>1.25</v>
      </c>
      <c r="J86" s="7"/>
      <c r="K86" s="11">
        <f t="shared" si="5"/>
        <v>-0.328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ROUND(SUM('Dietary-Cafeteria'!M82:N82),0)</f>
        <v>136217</v>
      </c>
      <c r="E87" s="6">
        <f>ROUND(+'Dietary-Cafeteria'!F82,0)</f>
        <v>126267</v>
      </c>
      <c r="F87" s="7">
        <f t="shared" si="3"/>
        <v>1.08</v>
      </c>
      <c r="G87" s="6">
        <f>ROUND(SUM('Dietary-Cafeteria'!M182:N182),0)</f>
        <v>159660</v>
      </c>
      <c r="H87" s="6">
        <f>ROUND(+'Dietary-Cafeteria'!F182,0)</f>
        <v>128709</v>
      </c>
      <c r="I87" s="7">
        <f t="shared" si="4"/>
        <v>1.24</v>
      </c>
      <c r="J87" s="7"/>
      <c r="K87" s="11">
        <f t="shared" si="5"/>
        <v>0.1481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ROUND(SUM('Dietary-Cafeteria'!M83:N83),0)</f>
        <v>185</v>
      </c>
      <c r="E88" s="6">
        <f>ROUND(+'Dietary-Cafeteria'!F83,0)</f>
        <v>369</v>
      </c>
      <c r="F88" s="7">
        <f t="shared" si="3"/>
        <v>0.5</v>
      </c>
      <c r="G88" s="6">
        <f>ROUND(SUM('Dietary-Cafeteria'!M183:N183),0)</f>
        <v>329</v>
      </c>
      <c r="H88" s="6">
        <f>ROUND(+'Dietary-Cafeteria'!F183,0)</f>
        <v>931</v>
      </c>
      <c r="I88" s="7">
        <f t="shared" si="4"/>
        <v>0.35</v>
      </c>
      <c r="J88" s="7"/>
      <c r="K88" s="11">
        <f t="shared" si="5"/>
        <v>-0.3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ROUND(SUM('Dietary-Cafeteria'!M84:N84),0)</f>
        <v>116427</v>
      </c>
      <c r="E89" s="6">
        <f>ROUND(+'Dietary-Cafeteria'!F84,0)</f>
        <v>77312</v>
      </c>
      <c r="F89" s="7">
        <f t="shared" si="3"/>
        <v>1.51</v>
      </c>
      <c r="G89" s="6">
        <f>ROUND(SUM('Dietary-Cafeteria'!M184:N184),0)</f>
        <v>109923</v>
      </c>
      <c r="H89" s="6">
        <f>ROUND(+'Dietary-Cafeteria'!F184,0)</f>
        <v>87037</v>
      </c>
      <c r="I89" s="7">
        <f t="shared" si="4"/>
        <v>1.26</v>
      </c>
      <c r="J89" s="7"/>
      <c r="K89" s="11">
        <f t="shared" si="5"/>
        <v>-0.1656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ROUND(SUM('Dietary-Cafeteria'!M85:N85),0)</f>
        <v>2556</v>
      </c>
      <c r="E90" s="6">
        <f>ROUND(+'Dietary-Cafeteria'!F85,0)</f>
        <v>15376</v>
      </c>
      <c r="F90" s="7">
        <f t="shared" si="3"/>
        <v>0.17</v>
      </c>
      <c r="G90" s="6">
        <f>ROUND(SUM('Dietary-Cafeteria'!M185:N185),0)</f>
        <v>41585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ROUND(SUM('Dietary-Cafeteria'!M86:N86),0)</f>
        <v>30599</v>
      </c>
      <c r="E91" s="6">
        <f>ROUND(+'Dietary-Cafeteria'!F86,0)</f>
        <v>53891</v>
      </c>
      <c r="F91" s="7">
        <f t="shared" si="3"/>
        <v>0.57</v>
      </c>
      <c r="G91" s="6">
        <f>ROUND(SUM('Dietary-Cafeteria'!M186:N186),0)</f>
        <v>25395</v>
      </c>
      <c r="H91" s="6">
        <f>ROUND(+'Dietary-Cafeteria'!F186,0)</f>
        <v>60728</v>
      </c>
      <c r="I91" s="7">
        <f t="shared" si="4"/>
        <v>0.42</v>
      </c>
      <c r="J91" s="7"/>
      <c r="K91" s="11">
        <f t="shared" si="5"/>
        <v>-0.2632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ROUND(SUM('Dietary-Cafeteria'!M87:N87),0)</f>
        <v>29232</v>
      </c>
      <c r="E92" s="6">
        <f>ROUND(+'Dietary-Cafeteria'!F87,0)</f>
        <v>6576</v>
      </c>
      <c r="F92" s="7">
        <f t="shared" si="3"/>
        <v>4.45</v>
      </c>
      <c r="G92" s="6">
        <f>ROUND(SUM('Dietary-Cafeteria'!M187:N187),0)</f>
        <v>13558</v>
      </c>
      <c r="H92" s="6">
        <f>ROUND(+'Dietary-Cafeteria'!F187,0)</f>
        <v>20049</v>
      </c>
      <c r="I92" s="7">
        <f t="shared" si="4"/>
        <v>0.68</v>
      </c>
      <c r="J92" s="7"/>
      <c r="K92" s="11">
        <f t="shared" si="5"/>
        <v>-0.8472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ROUND(SUM('Dietary-Cafeteria'!M88:N88),0)</f>
        <v>103666</v>
      </c>
      <c r="E93" s="6">
        <f>ROUND(+'Dietary-Cafeteria'!F88,0)</f>
        <v>103985</v>
      </c>
      <c r="F93" s="7">
        <f t="shared" si="3"/>
        <v>1</v>
      </c>
      <c r="G93" s="6">
        <f>ROUND(SUM('Dietary-Cafeteria'!M188:N188),0)</f>
        <v>133286</v>
      </c>
      <c r="H93" s="6">
        <f>ROUND(+'Dietary-Cafeteria'!F188,0)</f>
        <v>108857</v>
      </c>
      <c r="I93" s="7">
        <f t="shared" si="4"/>
        <v>1.22</v>
      </c>
      <c r="J93" s="7"/>
      <c r="K93" s="11">
        <f t="shared" si="5"/>
        <v>0.22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ROUND(SUM('Dietary-Cafeteria'!M89:N89),0)</f>
        <v>30351</v>
      </c>
      <c r="E94" s="6">
        <f>ROUND(+'Dietary-Cafeteria'!F89,0)</f>
        <v>142169</v>
      </c>
      <c r="F94" s="7">
        <f t="shared" si="3"/>
        <v>0.21</v>
      </c>
      <c r="G94" s="6">
        <f>ROUND(SUM('Dietary-Cafeteria'!M189:N189),0)</f>
        <v>28389</v>
      </c>
      <c r="H94" s="6">
        <f>ROUND(+'Dietary-Cafeteria'!F189,0)</f>
        <v>150887</v>
      </c>
      <c r="I94" s="7">
        <f t="shared" si="4"/>
        <v>0.19</v>
      </c>
      <c r="J94" s="7"/>
      <c r="K94" s="11">
        <f t="shared" si="5"/>
        <v>-0.0952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ROUND(SUM('Dietary-Cafeteria'!M90:N90),0)</f>
        <v>30244</v>
      </c>
      <c r="E95" s="6">
        <f>ROUND(+'Dietary-Cafeteria'!F90,0)</f>
        <v>18403</v>
      </c>
      <c r="F95" s="7">
        <f t="shared" si="3"/>
        <v>1.64</v>
      </c>
      <c r="G95" s="6">
        <f>ROUND(SUM('Dietary-Cafeteria'!M190:N190),0)</f>
        <v>31965</v>
      </c>
      <c r="H95" s="6">
        <f>ROUND(+'Dietary-Cafeteria'!F190,0)</f>
        <v>19228</v>
      </c>
      <c r="I95" s="7">
        <f t="shared" si="4"/>
        <v>1.66</v>
      </c>
      <c r="J95" s="7"/>
      <c r="K95" s="11">
        <f t="shared" si="5"/>
        <v>0.0122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ROUND(SUM('Dietary-Cafeteria'!M91:N91),0)</f>
        <v>73967</v>
      </c>
      <c r="E96" s="6">
        <f>ROUND(+'Dietary-Cafeteria'!F91,0)</f>
        <v>270219</v>
      </c>
      <c r="F96" s="7">
        <f t="shared" si="3"/>
        <v>0.27</v>
      </c>
      <c r="G96" s="6">
        <f>ROUND(SUM('Dietary-Cafeteria'!M191:N191),0)</f>
        <v>99309</v>
      </c>
      <c r="H96" s="6">
        <f>ROUND(+'Dietary-Cafeteria'!F191,0)</f>
        <v>415464</v>
      </c>
      <c r="I96" s="7">
        <f t="shared" si="4"/>
        <v>0.24</v>
      </c>
      <c r="J96" s="7"/>
      <c r="K96" s="11">
        <f t="shared" si="5"/>
        <v>-0.1111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ROUND(SUM('Dietary-Cafeteria'!M92:N92),0)</f>
        <v>0</v>
      </c>
      <c r="E97" s="6">
        <f>ROUND(+'Dietary-Cafeteria'!F92,0)</f>
        <v>5145</v>
      </c>
      <c r="F97" s="7">
        <f t="shared" si="3"/>
      </c>
      <c r="G97" s="6">
        <f>ROUND(SUM('Dietary-Cafeteria'!M192:N192),0)</f>
        <v>0</v>
      </c>
      <c r="H97" s="6">
        <f>ROUND(+'Dietary-Cafeteria'!F192,0)</f>
        <v>5675</v>
      </c>
      <c r="I97" s="7">
        <f t="shared" si="4"/>
      </c>
      <c r="J97" s="7"/>
      <c r="K97" s="11">
        <f t="shared" si="5"/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ROUND(SUM('Dietary-Cafeteria'!M93:N93),0)</f>
        <v>160091</v>
      </c>
      <c r="E98" s="6">
        <f>ROUND(+'Dietary-Cafeteria'!F93,0)</f>
        <v>17308</v>
      </c>
      <c r="F98" s="7">
        <f t="shared" si="3"/>
        <v>9.25</v>
      </c>
      <c r="G98" s="6">
        <f>ROUND(SUM('Dietary-Cafeteria'!M193:N193),0)</f>
        <v>180452</v>
      </c>
      <c r="H98" s="6">
        <f>ROUND(+'Dietary-Cafeteria'!F193,0)</f>
        <v>16144</v>
      </c>
      <c r="I98" s="7">
        <f t="shared" si="4"/>
        <v>11.18</v>
      </c>
      <c r="J98" s="7"/>
      <c r="K98" s="11">
        <f t="shared" si="5"/>
        <v>0.2086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ROUND(SUM('Dietary-Cafeteria'!M94:N94),0)</f>
        <v>12408</v>
      </c>
      <c r="E99" s="6">
        <f>ROUND(+'Dietary-Cafeteria'!F94,0)</f>
        <v>8916</v>
      </c>
      <c r="F99" s="7">
        <f t="shared" si="3"/>
        <v>1.39</v>
      </c>
      <c r="G99" s="6">
        <f>ROUND(SUM('Dietary-Cafeteria'!M194:N194),0)</f>
        <v>3998</v>
      </c>
      <c r="H99" s="6">
        <f>ROUND(+'Dietary-Cafeteria'!F194,0)</f>
        <v>8574</v>
      </c>
      <c r="I99" s="7">
        <f t="shared" si="4"/>
        <v>0.47</v>
      </c>
      <c r="J99" s="7"/>
      <c r="K99" s="11">
        <f t="shared" si="5"/>
        <v>-0.6619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ROUND(SUM('Dietary-Cafeteria'!M95:N95),0)</f>
        <v>107730</v>
      </c>
      <c r="E100" s="6">
        <f>ROUND(+'Dietary-Cafeteria'!F95,0)</f>
        <v>71238</v>
      </c>
      <c r="F100" s="7">
        <f t="shared" si="3"/>
        <v>1.51</v>
      </c>
      <c r="G100" s="6">
        <f>ROUND(SUM('Dietary-Cafeteria'!M195:N195),0)</f>
        <v>113496</v>
      </c>
      <c r="H100" s="6">
        <f>ROUND(+'Dietary-Cafeteria'!F195,0)</f>
        <v>67092</v>
      </c>
      <c r="I100" s="7">
        <f t="shared" si="4"/>
        <v>1.69</v>
      </c>
      <c r="J100" s="7"/>
      <c r="K100" s="11">
        <f t="shared" si="5"/>
        <v>0.1192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ROUND(SUM('Dietary-Cafeteria'!M96:N96),0)</f>
        <v>233534</v>
      </c>
      <c r="E101" s="6">
        <f>ROUND(+'Dietary-Cafeteria'!F96,0)</f>
        <v>330865</v>
      </c>
      <c r="F101" s="7">
        <f t="shared" si="3"/>
        <v>0.71</v>
      </c>
      <c r="G101" s="6">
        <f>ROUND(SUM('Dietary-Cafeteria'!M196:N196),0)</f>
        <v>238623</v>
      </c>
      <c r="H101" s="6">
        <f>ROUND(+'Dietary-Cafeteria'!F196,0)</f>
        <v>304903</v>
      </c>
      <c r="I101" s="7">
        <f t="shared" si="4"/>
        <v>0.78</v>
      </c>
      <c r="J101" s="7"/>
      <c r="K101" s="11">
        <f t="shared" si="5"/>
        <v>0.0986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ROUND(SUM('Dietary-Cafeteria'!M97:N97),0)</f>
        <v>561859</v>
      </c>
      <c r="E102" s="6">
        <f>ROUND(+'Dietary-Cafeteria'!F97,0)</f>
        <v>297311</v>
      </c>
      <c r="F102" s="7">
        <f t="shared" si="3"/>
        <v>1.89</v>
      </c>
      <c r="G102" s="6">
        <f>ROUND(SUM('Dietary-Cafeteria'!M197:N197),0)</f>
        <v>559219</v>
      </c>
      <c r="H102" s="6">
        <f>ROUND(+'Dietary-Cafeteria'!F197,0)</f>
        <v>325986</v>
      </c>
      <c r="I102" s="7">
        <f t="shared" si="4"/>
        <v>1.72</v>
      </c>
      <c r="J102" s="7"/>
      <c r="K102" s="11">
        <f t="shared" si="5"/>
        <v>-0.0899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ROUND(SUM('Dietary-Cafeteria'!M98:N98),0)</f>
        <v>0</v>
      </c>
      <c r="E103" s="6">
        <f>ROUND(+'Dietary-Cafeteria'!F98,0)</f>
        <v>0</v>
      </c>
      <c r="F103" s="7">
        <f t="shared" si="3"/>
      </c>
      <c r="G103" s="6">
        <f>ROUND(SUM('Dietary-Cafeteria'!M198:N198),0)</f>
        <v>72688</v>
      </c>
      <c r="H103" s="6">
        <f>ROUND(+'Dietary-Cafeteria'!F198,0)</f>
        <v>30362</v>
      </c>
      <c r="I103" s="7">
        <f t="shared" si="4"/>
        <v>2.39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ROUND(SUM('Dietary-Cafeteria'!M99:N99),0)</f>
        <v>22163</v>
      </c>
      <c r="E104" s="6">
        <f>ROUND(+'Dietary-Cafeteria'!F99,0)</f>
        <v>72795</v>
      </c>
      <c r="F104" s="7">
        <f t="shared" si="3"/>
        <v>0.3</v>
      </c>
      <c r="G104" s="6">
        <f>ROUND(SUM('Dietary-Cafeteria'!M199:N199),0)</f>
        <v>26427</v>
      </c>
      <c r="H104" s="6">
        <f>ROUND(+'Dietary-Cafeteria'!F199,0)</f>
        <v>72078</v>
      </c>
      <c r="I104" s="7">
        <f t="shared" si="4"/>
        <v>0.37</v>
      </c>
      <c r="J104" s="7"/>
      <c r="K104" s="11">
        <f t="shared" si="5"/>
        <v>0.2333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ROUND(SUM('Dietary-Cafeteria'!M100:N100),0)</f>
        <v>0</v>
      </c>
      <c r="E105" s="6">
        <f>ROUND(+'Dietary-Cafeteria'!F100,0)</f>
        <v>0</v>
      </c>
      <c r="F105" s="7">
        <f t="shared" si="3"/>
      </c>
      <c r="G105" s="6">
        <f>ROUND(SUM('Dietary-Cafeteria'!M200:N200),0)</f>
        <v>12601</v>
      </c>
      <c r="H105" s="6">
        <f>ROUND(+'Dietary-Cafeteria'!F200,0)</f>
        <v>40831</v>
      </c>
      <c r="I105" s="7">
        <f t="shared" si="4"/>
        <v>0.31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ROUND(SUM('Dietary-Cafeteria'!M101:N101),0)</f>
        <v>0</v>
      </c>
      <c r="E106" s="6">
        <f>ROUND(+'Dietary-Cafeteria'!F101,0)</f>
        <v>54456</v>
      </c>
      <c r="F106" s="7">
        <f t="shared" si="3"/>
      </c>
      <c r="G106" s="6">
        <f>ROUND(SUM('Dietary-Cafeteria'!M201:N201),0)</f>
        <v>0</v>
      </c>
      <c r="H106" s="6">
        <f>ROUND(+'Dietary-Cafeteria'!F201,0)</f>
        <v>53823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4">
      <selection activeCell="K101" sqref="K101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5.875" style="0" bestFit="1" customWidth="1"/>
    <col min="7" max="7" width="10.87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10.00390625" style="0" bestFit="1" customWidth="1"/>
  </cols>
  <sheetData>
    <row r="1" spans="1:10" ht="1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390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ROUND(+'Dietary-Cafeteria'!O5,0)</f>
        <v>-877298</v>
      </c>
      <c r="E10" s="6">
        <f>ROUND(+'Dietary-Cafeteria'!F5,0)</f>
        <v>1836966</v>
      </c>
      <c r="F10" s="7">
        <f>IF(D10=0,"",IF(E10=0,"",ROUND(D10/E10,2)))</f>
        <v>-0.48</v>
      </c>
      <c r="G10" s="6">
        <f>ROUND(+'Dietary-Cafeteria'!O105,0)</f>
        <v>-690291</v>
      </c>
      <c r="H10" s="6">
        <f>ROUND(+'Dietary-Cafeteria'!F105,0)</f>
        <v>1620635</v>
      </c>
      <c r="I10" s="7">
        <f>IF(G10=0,"",IF(H10=0,"",ROUND(G10/H10,2)))</f>
        <v>-0.43</v>
      </c>
      <c r="J10" s="7"/>
      <c r="K10" s="11">
        <f>IF(D10=0,"",IF(E10=0,"",IF(G10=0,"",IF(H10=0,"",ROUND(I10/F10-1,4)))))</f>
        <v>-0.1042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ROUND(+'Dietary-Cafeteria'!O6,0)</f>
        <v>-356221</v>
      </c>
      <c r="E11" s="6">
        <f>ROUND(+'Dietary-Cafeteria'!F6,0)</f>
        <v>966550</v>
      </c>
      <c r="F11" s="7">
        <f aca="true" t="shared" si="0" ref="F11:F74">IF(D11=0,"",IF(E11=0,"",ROUND(D11/E11,2)))</f>
        <v>-0.37</v>
      </c>
      <c r="G11" s="6">
        <f>ROUND(+'Dietary-Cafeteria'!O106,0)</f>
        <v>-382378</v>
      </c>
      <c r="H11" s="6">
        <f>ROUND(+'Dietary-Cafeteria'!F106,0)</f>
        <v>861785</v>
      </c>
      <c r="I11" s="7">
        <f aca="true" t="shared" si="1" ref="I11:I74">IF(G11=0,"",IF(H11=0,"",ROUND(G11/H11,2)))</f>
        <v>-0.44</v>
      </c>
      <c r="J11" s="7"/>
      <c r="K11" s="11">
        <f aca="true" t="shared" si="2" ref="K11:K74">IF(D11=0,"",IF(E11=0,"",IF(G11=0,"",IF(H11=0,"",ROUND(I11/F11-1,4)))))</f>
        <v>0.1892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ROUND(+'Dietary-Cafeteria'!O7,0)</f>
        <v>14739</v>
      </c>
      <c r="E12" s="6">
        <f>ROUND(+'Dietary-Cafeteria'!F7,0)</f>
        <v>12034</v>
      </c>
      <c r="F12" s="7">
        <f t="shared" si="0"/>
        <v>1.22</v>
      </c>
      <c r="G12" s="6">
        <f>ROUND(+'Dietary-Cafeteria'!O107,0)</f>
        <v>8514</v>
      </c>
      <c r="H12" s="6">
        <f>ROUND(+'Dietary-Cafeteria'!F107,0)</f>
        <v>5164</v>
      </c>
      <c r="I12" s="7">
        <f t="shared" si="1"/>
        <v>1.65</v>
      </c>
      <c r="J12" s="7"/>
      <c r="K12" s="11">
        <f t="shared" si="2"/>
        <v>0.3525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ROUND(+'Dietary-Cafeteria'!O8,0)</f>
        <v>859678</v>
      </c>
      <c r="E13" s="6">
        <f>ROUND(+'Dietary-Cafeteria'!F8,0)</f>
        <v>1000919</v>
      </c>
      <c r="F13" s="7">
        <f t="shared" si="0"/>
        <v>0.86</v>
      </c>
      <c r="G13" s="6">
        <f>ROUND(+'Dietary-Cafeteria'!O108,0)</f>
        <v>850519</v>
      </c>
      <c r="H13" s="6">
        <f>ROUND(+'Dietary-Cafeteria'!F108,0)</f>
        <v>1059648</v>
      </c>
      <c r="I13" s="7">
        <f t="shared" si="1"/>
        <v>0.8</v>
      </c>
      <c r="J13" s="7"/>
      <c r="K13" s="11">
        <f t="shared" si="2"/>
        <v>-0.0698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ROUND(+'Dietary-Cafeteria'!O9,0)</f>
        <v>68136</v>
      </c>
      <c r="E14" s="6">
        <f>ROUND(+'Dietary-Cafeteria'!F9,0)</f>
        <v>0</v>
      </c>
      <c r="F14" s="7">
        <f t="shared" si="0"/>
      </c>
      <c r="G14" s="6">
        <f>ROUND(+'Dietary-Cafeteria'!O109,0)</f>
        <v>126503</v>
      </c>
      <c r="H14" s="6">
        <f>ROUND(+'Dietary-Cafeteria'!F109,0)</f>
        <v>204106</v>
      </c>
      <c r="I14" s="7">
        <f t="shared" si="1"/>
        <v>0.62</v>
      </c>
      <c r="J14" s="7"/>
      <c r="K14" s="11">
        <f t="shared" si="2"/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ROUND(+'Dietary-Cafeteria'!O10,0)</f>
        <v>192134</v>
      </c>
      <c r="E15" s="6">
        <f>ROUND(+'Dietary-Cafeteria'!F10,0)</f>
        <v>22024</v>
      </c>
      <c r="F15" s="7">
        <f t="shared" si="0"/>
        <v>8.72</v>
      </c>
      <c r="G15" s="6">
        <f>ROUND(+'Dietary-Cafeteria'!O110,0)</f>
        <v>0</v>
      </c>
      <c r="H15" s="6">
        <f>ROUND(+'Dietary-Cafeteria'!F110,0)</f>
        <v>47689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ROUND(+'Dietary-Cafeteria'!O11,0)</f>
        <v>2726</v>
      </c>
      <c r="E16" s="6">
        <f>ROUND(+'Dietary-Cafeteria'!F11,0)</f>
        <v>131512</v>
      </c>
      <c r="F16" s="7">
        <f t="shared" si="0"/>
        <v>0.02</v>
      </c>
      <c r="G16" s="6">
        <f>ROUND(+'Dietary-Cafeteria'!O111,0)</f>
        <v>1439</v>
      </c>
      <c r="H16" s="6">
        <f>ROUND(+'Dietary-Cafeteria'!F111,0)</f>
        <v>147767</v>
      </c>
      <c r="I16" s="7">
        <f t="shared" si="1"/>
        <v>0.01</v>
      </c>
      <c r="J16" s="7"/>
      <c r="K16" s="11">
        <f t="shared" si="2"/>
        <v>-0.5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ROUND(+'Dietary-Cafeteria'!O12,0)</f>
        <v>723</v>
      </c>
      <c r="E17" s="6">
        <f>ROUND(+'Dietary-Cafeteria'!F12,0)</f>
        <v>0</v>
      </c>
      <c r="F17" s="7">
        <f t="shared" si="0"/>
      </c>
      <c r="G17" s="6">
        <f>ROUND(+'Dietary-Cafeteria'!O112,0)</f>
        <v>-525432</v>
      </c>
      <c r="H17" s="6">
        <f>ROUND(+'Dietary-Cafeteria'!F112,0)</f>
        <v>125689</v>
      </c>
      <c r="I17" s="7">
        <f t="shared" si="1"/>
        <v>-4.18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ROUND(+'Dietary-Cafeteria'!O13,0)</f>
        <v>2621</v>
      </c>
      <c r="E18" s="6">
        <f>ROUND(+'Dietary-Cafeteria'!F13,0)</f>
        <v>27402</v>
      </c>
      <c r="F18" s="7">
        <f t="shared" si="0"/>
        <v>0.1</v>
      </c>
      <c r="G18" s="6">
        <f>ROUND(+'Dietary-Cafeteria'!O113,0)</f>
        <v>4145</v>
      </c>
      <c r="H18" s="6">
        <f>ROUND(+'Dietary-Cafeteria'!F113,0)</f>
        <v>23249</v>
      </c>
      <c r="I18" s="7">
        <f t="shared" si="1"/>
        <v>0.18</v>
      </c>
      <c r="J18" s="7"/>
      <c r="K18" s="11">
        <f t="shared" si="2"/>
        <v>0.8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ROUND(+'Dietary-Cafeteria'!O14,0)</f>
        <v>4697</v>
      </c>
      <c r="E19" s="6">
        <f>ROUND(+'Dietary-Cafeteria'!F14,0)</f>
        <v>624977</v>
      </c>
      <c r="F19" s="7">
        <f t="shared" si="0"/>
        <v>0.01</v>
      </c>
      <c r="G19" s="6">
        <f>ROUND(+'Dietary-Cafeteria'!O114,0)</f>
        <v>2873</v>
      </c>
      <c r="H19" s="6">
        <f>ROUND(+'Dietary-Cafeteria'!F114,0)</f>
        <v>625956</v>
      </c>
      <c r="I19" s="7">
        <f t="shared" si="1"/>
        <v>0</v>
      </c>
      <c r="J19" s="7"/>
      <c r="K19" s="11">
        <f t="shared" si="2"/>
        <v>-1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ROUND(+'Dietary-Cafeteria'!O15,0)</f>
        <v>-268008</v>
      </c>
      <c r="E20" s="6">
        <f>ROUND(+'Dietary-Cafeteria'!F15,0)</f>
        <v>1219473</v>
      </c>
      <c r="F20" s="7">
        <f t="shared" si="0"/>
        <v>-0.22</v>
      </c>
      <c r="G20" s="6">
        <f>ROUND(+'Dietary-Cafeteria'!O115,0)</f>
        <v>-336400</v>
      </c>
      <c r="H20" s="6">
        <f>ROUND(+'Dietary-Cafeteria'!F115,0)</f>
        <v>1219234</v>
      </c>
      <c r="I20" s="7">
        <f t="shared" si="1"/>
        <v>-0.28</v>
      </c>
      <c r="J20" s="7"/>
      <c r="K20" s="11">
        <f t="shared" si="2"/>
        <v>0.2727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ROUND(+'Dietary-Cafeteria'!O16,0)</f>
        <v>192835</v>
      </c>
      <c r="E21" s="6">
        <f>ROUND(+'Dietary-Cafeteria'!F16,0)</f>
        <v>984494</v>
      </c>
      <c r="F21" s="7">
        <f t="shared" si="0"/>
        <v>0.2</v>
      </c>
      <c r="G21" s="6">
        <f>ROUND(+'Dietary-Cafeteria'!O116,0)</f>
        <v>129521</v>
      </c>
      <c r="H21" s="6">
        <f>ROUND(+'Dietary-Cafeteria'!F116,0)</f>
        <v>828789</v>
      </c>
      <c r="I21" s="7">
        <f t="shared" si="1"/>
        <v>0.16</v>
      </c>
      <c r="J21" s="7"/>
      <c r="K21" s="11">
        <f t="shared" si="2"/>
        <v>-0.2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ROUND(+'Dietary-Cafeteria'!O17,0)</f>
        <v>508</v>
      </c>
      <c r="E22" s="6">
        <f>ROUND(+'Dietary-Cafeteria'!F17,0)</f>
        <v>15577</v>
      </c>
      <c r="F22" s="7">
        <f t="shared" si="0"/>
        <v>0.03</v>
      </c>
      <c r="G22" s="6">
        <f>ROUND(+'Dietary-Cafeteria'!O117,0)</f>
        <v>5515</v>
      </c>
      <c r="H22" s="6">
        <f>ROUND(+'Dietary-Cafeteria'!F117,0)</f>
        <v>18303</v>
      </c>
      <c r="I22" s="7">
        <f t="shared" si="1"/>
        <v>0.3</v>
      </c>
      <c r="J22" s="7"/>
      <c r="K22" s="11">
        <f t="shared" si="2"/>
        <v>9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ROUND(+'Dietary-Cafeteria'!O18,0)</f>
        <v>1758</v>
      </c>
      <c r="E23" s="6">
        <f>ROUND(+'Dietary-Cafeteria'!F18,0)</f>
        <v>108492</v>
      </c>
      <c r="F23" s="7">
        <f t="shared" si="0"/>
        <v>0.02</v>
      </c>
      <c r="G23" s="6">
        <f>ROUND(+'Dietary-Cafeteria'!O118,0)</f>
        <v>2180</v>
      </c>
      <c r="H23" s="6">
        <f>ROUND(+'Dietary-Cafeteria'!F118,0)</f>
        <v>133327</v>
      </c>
      <c r="I23" s="7">
        <f t="shared" si="1"/>
        <v>0.02</v>
      </c>
      <c r="J23" s="7"/>
      <c r="K23" s="11">
        <f t="shared" si="2"/>
        <v>0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ROUND(+'Dietary-Cafeteria'!O19,0)</f>
        <v>22909</v>
      </c>
      <c r="E24" s="6">
        <f>ROUND(+'Dietary-Cafeteria'!F19,0)</f>
        <v>48639</v>
      </c>
      <c r="F24" s="7">
        <f t="shared" si="0"/>
        <v>0.47</v>
      </c>
      <c r="G24" s="6">
        <f>ROUND(+'Dietary-Cafeteria'!O119,0)</f>
        <v>25205</v>
      </c>
      <c r="H24" s="6">
        <f>ROUND(+'Dietary-Cafeteria'!F119,0)</f>
        <v>45807</v>
      </c>
      <c r="I24" s="7">
        <f t="shared" si="1"/>
        <v>0.55</v>
      </c>
      <c r="J24" s="7"/>
      <c r="K24" s="11">
        <f t="shared" si="2"/>
        <v>0.1702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ROUND(+'Dietary-Cafeteria'!O20,0)</f>
        <v>774</v>
      </c>
      <c r="E25" s="6">
        <f>ROUND(+'Dietary-Cafeteria'!F20,0)</f>
        <v>339019</v>
      </c>
      <c r="F25" s="7">
        <f t="shared" si="0"/>
        <v>0</v>
      </c>
      <c r="G25" s="6">
        <f>ROUND(+'Dietary-Cafeteria'!O120,0)</f>
        <v>1319</v>
      </c>
      <c r="H25" s="6">
        <f>ROUND(+'Dietary-Cafeteria'!F120,0)</f>
        <v>341396</v>
      </c>
      <c r="I25" s="7">
        <f t="shared" si="1"/>
        <v>0</v>
      </c>
      <c r="J25" s="7"/>
      <c r="K25" s="11" t="e">
        <f t="shared" si="2"/>
        <v>#DIV/0!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ROUND(+'Dietary-Cafeteria'!O21,0)</f>
        <v>-101808</v>
      </c>
      <c r="E26" s="6">
        <f>ROUND(+'Dietary-Cafeteria'!F21,0)</f>
        <v>80851</v>
      </c>
      <c r="F26" s="7">
        <f t="shared" si="0"/>
        <v>-1.26</v>
      </c>
      <c r="G26" s="6">
        <f>ROUND(+'Dietary-Cafeteria'!O121,0)</f>
        <v>-100653</v>
      </c>
      <c r="H26" s="6">
        <f>ROUND(+'Dietary-Cafeteria'!F121,0)</f>
        <v>79821</v>
      </c>
      <c r="I26" s="7">
        <f t="shared" si="1"/>
        <v>-1.26</v>
      </c>
      <c r="J26" s="7"/>
      <c r="K26" s="11">
        <f t="shared" si="2"/>
        <v>0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ROUND(+'Dietary-Cafeteria'!O22,0)</f>
        <v>470</v>
      </c>
      <c r="E27" s="6">
        <f>ROUND(+'Dietary-Cafeteria'!F22,0)</f>
        <v>75962</v>
      </c>
      <c r="F27" s="7">
        <f t="shared" si="0"/>
        <v>0.01</v>
      </c>
      <c r="G27" s="6">
        <f>ROUND(+'Dietary-Cafeteria'!O122,0)</f>
        <v>670</v>
      </c>
      <c r="H27" s="6">
        <f>ROUND(+'Dietary-Cafeteria'!F122,0)</f>
        <v>83196</v>
      </c>
      <c r="I27" s="7">
        <f t="shared" si="1"/>
        <v>0.01</v>
      </c>
      <c r="J27" s="7"/>
      <c r="K27" s="11">
        <f t="shared" si="2"/>
        <v>0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ROUND(+'Dietary-Cafeteria'!O23,0)</f>
        <v>7842</v>
      </c>
      <c r="E28" s="6">
        <f>ROUND(+'Dietary-Cafeteria'!F23,0)</f>
        <v>46771</v>
      </c>
      <c r="F28" s="7">
        <f t="shared" si="0"/>
        <v>0.17</v>
      </c>
      <c r="G28" s="6">
        <f>ROUND(+'Dietary-Cafeteria'!O123,0)</f>
        <v>5627</v>
      </c>
      <c r="H28" s="6">
        <f>ROUND(+'Dietary-Cafeteria'!F123,0)</f>
        <v>44295</v>
      </c>
      <c r="I28" s="7">
        <f t="shared" si="1"/>
        <v>0.13</v>
      </c>
      <c r="J28" s="7"/>
      <c r="K28" s="11">
        <f t="shared" si="2"/>
        <v>-0.2353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ROUND(+'Dietary-Cafeteria'!O24,0)</f>
        <v>1241</v>
      </c>
      <c r="E29" s="6">
        <f>ROUND(+'Dietary-Cafeteria'!F24,0)</f>
        <v>63633</v>
      </c>
      <c r="F29" s="7">
        <f t="shared" si="0"/>
        <v>0.02</v>
      </c>
      <c r="G29" s="6">
        <f>ROUND(+'Dietary-Cafeteria'!O124,0)</f>
        <v>2190</v>
      </c>
      <c r="H29" s="6">
        <f>ROUND(+'Dietary-Cafeteria'!F124,0)</f>
        <v>51798</v>
      </c>
      <c r="I29" s="7">
        <f t="shared" si="1"/>
        <v>0.04</v>
      </c>
      <c r="J29" s="7"/>
      <c r="K29" s="11">
        <f t="shared" si="2"/>
        <v>1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ROUND(+'Dietary-Cafeteria'!O25,0)</f>
        <v>1819</v>
      </c>
      <c r="E30" s="6">
        <f>ROUND(+'Dietary-Cafeteria'!F25,0)</f>
        <v>29101</v>
      </c>
      <c r="F30" s="7">
        <f t="shared" si="0"/>
        <v>0.06</v>
      </c>
      <c r="G30" s="6">
        <f>ROUND(+'Dietary-Cafeteria'!O125,0)</f>
        <v>1450</v>
      </c>
      <c r="H30" s="6">
        <f>ROUND(+'Dietary-Cafeteria'!F125,0)</f>
        <v>26827</v>
      </c>
      <c r="I30" s="7">
        <f t="shared" si="1"/>
        <v>0.05</v>
      </c>
      <c r="J30" s="7"/>
      <c r="K30" s="11">
        <f t="shared" si="2"/>
        <v>-0.1667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ROUND(+'Dietary-Cafeteria'!O26,0)</f>
        <v>2694</v>
      </c>
      <c r="E31" s="6">
        <f>ROUND(+'Dietary-Cafeteria'!F26,0)</f>
        <v>5301</v>
      </c>
      <c r="F31" s="7">
        <f t="shared" si="0"/>
        <v>0.51</v>
      </c>
      <c r="G31" s="6">
        <f>ROUND(+'Dietary-Cafeteria'!O126,0)</f>
        <v>5144</v>
      </c>
      <c r="H31" s="6">
        <f>ROUND(+'Dietary-Cafeteria'!F126,0)</f>
        <v>3732</v>
      </c>
      <c r="I31" s="7">
        <f t="shared" si="1"/>
        <v>1.38</v>
      </c>
      <c r="J31" s="7"/>
      <c r="K31" s="11">
        <f t="shared" si="2"/>
        <v>1.7059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ROUND(+'Dietary-Cafeteria'!O27,0)</f>
        <v>16501</v>
      </c>
      <c r="E32" s="6">
        <f>ROUND(+'Dietary-Cafeteria'!F27,0)</f>
        <v>518802</v>
      </c>
      <c r="F32" s="7">
        <f t="shared" si="0"/>
        <v>0.03</v>
      </c>
      <c r="G32" s="6">
        <f>ROUND(+'Dietary-Cafeteria'!O127,0)</f>
        <v>28111</v>
      </c>
      <c r="H32" s="6">
        <f>ROUND(+'Dietary-Cafeteria'!F127,0)</f>
        <v>501524</v>
      </c>
      <c r="I32" s="7">
        <f t="shared" si="1"/>
        <v>0.06</v>
      </c>
      <c r="J32" s="7"/>
      <c r="K32" s="11">
        <f t="shared" si="2"/>
        <v>1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ROUND(+'Dietary-Cafeteria'!O28,0)</f>
        <v>1604</v>
      </c>
      <c r="E33" s="6">
        <f>ROUND(+'Dietary-Cafeteria'!F28,0)</f>
        <v>61190</v>
      </c>
      <c r="F33" s="7">
        <f t="shared" si="0"/>
        <v>0.03</v>
      </c>
      <c r="G33" s="6">
        <f>ROUND(+'Dietary-Cafeteria'!O128,0)</f>
        <v>2943</v>
      </c>
      <c r="H33" s="6">
        <f>ROUND(+'Dietary-Cafeteria'!F128,0)</f>
        <v>57249</v>
      </c>
      <c r="I33" s="7">
        <f t="shared" si="1"/>
        <v>0.05</v>
      </c>
      <c r="J33" s="7"/>
      <c r="K33" s="11">
        <f t="shared" si="2"/>
        <v>0.6667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ROUND(+'Dietary-Cafeteria'!O29,0)</f>
        <v>0</v>
      </c>
      <c r="E34" s="6">
        <f>ROUND(+'Dietary-Cafeteria'!F29,0)</f>
        <v>236254</v>
      </c>
      <c r="F34" s="7">
        <f t="shared" si="0"/>
      </c>
      <c r="G34" s="6">
        <f>ROUND(+'Dietary-Cafeteria'!O129,0)</f>
        <v>459</v>
      </c>
      <c r="H34" s="6">
        <f>ROUND(+'Dietary-Cafeteria'!F129,0)</f>
        <v>160396</v>
      </c>
      <c r="I34" s="7">
        <f t="shared" si="1"/>
        <v>0</v>
      </c>
      <c r="J34" s="7"/>
      <c r="K34" s="11">
        <f t="shared" si="2"/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ROUND(+'Dietary-Cafeteria'!O30,0)</f>
        <v>229</v>
      </c>
      <c r="E35" s="6">
        <f>ROUND(+'Dietary-Cafeteria'!F30,0)</f>
        <v>5868</v>
      </c>
      <c r="F35" s="7">
        <f t="shared" si="0"/>
        <v>0.04</v>
      </c>
      <c r="G35" s="6">
        <f>ROUND(+'Dietary-Cafeteria'!O130,0)</f>
        <v>10121</v>
      </c>
      <c r="H35" s="6">
        <f>ROUND(+'Dietary-Cafeteria'!F130,0)</f>
        <v>0</v>
      </c>
      <c r="I35" s="7">
        <f t="shared" si="1"/>
      </c>
      <c r="J35" s="7"/>
      <c r="K35" s="11">
        <f t="shared" si="2"/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ROUND(+'Dietary-Cafeteria'!O31,0)</f>
        <v>595</v>
      </c>
      <c r="E36" s="6">
        <f>ROUND(+'Dietary-Cafeteria'!F31,0)</f>
        <v>25898</v>
      </c>
      <c r="F36" s="7">
        <f t="shared" si="0"/>
        <v>0.02</v>
      </c>
      <c r="G36" s="6">
        <f>ROUND(+'Dietary-Cafeteria'!O131,0)</f>
        <v>842</v>
      </c>
      <c r="H36" s="6">
        <f>ROUND(+'Dietary-Cafeteria'!F131,0)</f>
        <v>23445</v>
      </c>
      <c r="I36" s="7">
        <f t="shared" si="1"/>
        <v>0.04</v>
      </c>
      <c r="J36" s="7"/>
      <c r="K36" s="11">
        <f t="shared" si="2"/>
        <v>1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ROUND(+'Dietary-Cafeteria'!O32,0)</f>
        <v>-206847</v>
      </c>
      <c r="E37" s="6">
        <f>ROUND(+'Dietary-Cafeteria'!F32,0)</f>
        <v>547656</v>
      </c>
      <c r="F37" s="7">
        <f t="shared" si="0"/>
        <v>-0.38</v>
      </c>
      <c r="G37" s="6">
        <f>ROUND(+'Dietary-Cafeteria'!O132,0)</f>
        <v>-206721</v>
      </c>
      <c r="H37" s="6">
        <f>ROUND(+'Dietary-Cafeteria'!F132,0)</f>
        <v>506856</v>
      </c>
      <c r="I37" s="7">
        <f t="shared" si="1"/>
        <v>-0.41</v>
      </c>
      <c r="J37" s="7"/>
      <c r="K37" s="11">
        <f t="shared" si="2"/>
        <v>0.0789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ROUND(+'Dietary-Cafeteria'!O33,0)</f>
        <v>1310</v>
      </c>
      <c r="E38" s="6">
        <f>ROUND(+'Dietary-Cafeteria'!F33,0)</f>
        <v>47125</v>
      </c>
      <c r="F38" s="7">
        <f t="shared" si="0"/>
        <v>0.03</v>
      </c>
      <c r="G38" s="6">
        <f>ROUND(+'Dietary-Cafeteria'!O133,0)</f>
        <v>483</v>
      </c>
      <c r="H38" s="6">
        <f>ROUND(+'Dietary-Cafeteria'!F133,0)</f>
        <v>46364</v>
      </c>
      <c r="I38" s="7">
        <f t="shared" si="1"/>
        <v>0.01</v>
      </c>
      <c r="J38" s="7"/>
      <c r="K38" s="11">
        <f t="shared" si="2"/>
        <v>-0.6667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ROUND(+'Dietary-Cafeteria'!O34,0)</f>
        <v>16708</v>
      </c>
      <c r="E39" s="6">
        <f>ROUND(+'Dietary-Cafeteria'!F34,0)</f>
        <v>1555827</v>
      </c>
      <c r="F39" s="7">
        <f t="shared" si="0"/>
        <v>0.01</v>
      </c>
      <c r="G39" s="6">
        <f>ROUND(+'Dietary-Cafeteria'!O134,0)</f>
        <v>11828</v>
      </c>
      <c r="H39" s="6">
        <f>ROUND(+'Dietary-Cafeteria'!F134,0)</f>
        <v>1474479</v>
      </c>
      <c r="I39" s="7">
        <f t="shared" si="1"/>
        <v>0.01</v>
      </c>
      <c r="J39" s="7"/>
      <c r="K39" s="11">
        <f t="shared" si="2"/>
        <v>0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ROUND(+'Dietary-Cafeteria'!O35,0)</f>
        <v>680</v>
      </c>
      <c r="E40" s="6">
        <f>ROUND(+'Dietary-Cafeteria'!F35,0)</f>
        <v>21780</v>
      </c>
      <c r="F40" s="7">
        <f t="shared" si="0"/>
        <v>0.03</v>
      </c>
      <c r="G40" s="6">
        <f>ROUND(+'Dietary-Cafeteria'!O135,0)</f>
        <v>1137</v>
      </c>
      <c r="H40" s="6">
        <f>ROUND(+'Dietary-Cafeteria'!F135,0)</f>
        <v>22017</v>
      </c>
      <c r="I40" s="7">
        <f t="shared" si="1"/>
        <v>0.05</v>
      </c>
      <c r="J40" s="7"/>
      <c r="K40" s="11">
        <f t="shared" si="2"/>
        <v>0.6667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ROUND(+'Dietary-Cafeteria'!O36,0)</f>
        <v>0</v>
      </c>
      <c r="E41" s="6">
        <f>ROUND(+'Dietary-Cafeteria'!F36,0)</f>
        <v>6263</v>
      </c>
      <c r="F41" s="7">
        <f t="shared" si="0"/>
      </c>
      <c r="G41" s="6">
        <f>ROUND(+'Dietary-Cafeteria'!O136,0)</f>
        <v>37</v>
      </c>
      <c r="H41" s="6">
        <f>ROUND(+'Dietary-Cafeteria'!F136,0)</f>
        <v>8683</v>
      </c>
      <c r="I41" s="7">
        <f t="shared" si="1"/>
        <v>0</v>
      </c>
      <c r="J41" s="7"/>
      <c r="K41" s="11">
        <f t="shared" si="2"/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ROUND(+'Dietary-Cafeteria'!O37,0)</f>
        <v>-619101</v>
      </c>
      <c r="E42" s="6">
        <f>ROUND(+'Dietary-Cafeteria'!F37,0)</f>
        <v>79084</v>
      </c>
      <c r="F42" s="7">
        <f t="shared" si="0"/>
        <v>-7.83</v>
      </c>
      <c r="G42" s="6">
        <f>ROUND(+'Dietary-Cafeteria'!O137,0)</f>
        <v>-551530</v>
      </c>
      <c r="H42" s="6">
        <f>ROUND(+'Dietary-Cafeteria'!F137,0)</f>
        <v>70961</v>
      </c>
      <c r="I42" s="7">
        <f t="shared" si="1"/>
        <v>-7.77</v>
      </c>
      <c r="J42" s="7"/>
      <c r="K42" s="11">
        <f t="shared" si="2"/>
        <v>-0.0077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ROUND(+'Dietary-Cafeteria'!O38,0)</f>
        <v>379</v>
      </c>
      <c r="E43" s="6">
        <f>ROUND(+'Dietary-Cafeteria'!F38,0)</f>
        <v>52001</v>
      </c>
      <c r="F43" s="7">
        <f t="shared" si="0"/>
        <v>0.01</v>
      </c>
      <c r="G43" s="6">
        <f>ROUND(+'Dietary-Cafeteria'!O138,0)</f>
        <v>238</v>
      </c>
      <c r="H43" s="6">
        <f>ROUND(+'Dietary-Cafeteria'!F138,0)</f>
        <v>48791</v>
      </c>
      <c r="I43" s="7">
        <f t="shared" si="1"/>
        <v>0</v>
      </c>
      <c r="J43" s="7"/>
      <c r="K43" s="11">
        <f t="shared" si="2"/>
        <v>-1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ROUND(+'Dietary-Cafeteria'!O39,0)</f>
        <v>971</v>
      </c>
      <c r="E44" s="6">
        <f>ROUND(+'Dietary-Cafeteria'!F39,0)</f>
        <v>145004</v>
      </c>
      <c r="F44" s="7">
        <f t="shared" si="0"/>
        <v>0.01</v>
      </c>
      <c r="G44" s="6">
        <f>ROUND(+'Dietary-Cafeteria'!O139,0)</f>
        <v>993</v>
      </c>
      <c r="H44" s="6">
        <f>ROUND(+'Dietary-Cafeteria'!F139,0)</f>
        <v>150753</v>
      </c>
      <c r="I44" s="7">
        <f t="shared" si="1"/>
        <v>0.01</v>
      </c>
      <c r="J44" s="7"/>
      <c r="K44" s="11">
        <f t="shared" si="2"/>
        <v>0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ROUND(+'Dietary-Cafeteria'!O40,0)</f>
        <v>957</v>
      </c>
      <c r="E45" s="6">
        <f>ROUND(+'Dietary-Cafeteria'!F40,0)</f>
        <v>93159</v>
      </c>
      <c r="F45" s="7">
        <f t="shared" si="0"/>
        <v>0.01</v>
      </c>
      <c r="G45" s="6">
        <f>ROUND(+'Dietary-Cafeteria'!O140,0)</f>
        <v>773</v>
      </c>
      <c r="H45" s="6">
        <f>ROUND(+'Dietary-Cafeteria'!F140,0)</f>
        <v>99065</v>
      </c>
      <c r="I45" s="7">
        <f t="shared" si="1"/>
        <v>0.01</v>
      </c>
      <c r="J45" s="7"/>
      <c r="K45" s="11">
        <f t="shared" si="2"/>
        <v>0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ROUND(+'Dietary-Cafeteria'!O41,0)</f>
        <v>11602</v>
      </c>
      <c r="E46" s="6">
        <f>ROUND(+'Dietary-Cafeteria'!F41,0)</f>
        <v>27055</v>
      </c>
      <c r="F46" s="7">
        <f t="shared" si="0"/>
        <v>0.43</v>
      </c>
      <c r="G46" s="6">
        <f>ROUND(+'Dietary-Cafeteria'!O141,0)</f>
        <v>0</v>
      </c>
      <c r="H46" s="6">
        <f>ROUND(+'Dietary-Cafeteria'!F141,0)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ROUND(+'Dietary-Cafeteria'!O42,0)</f>
        <v>1204</v>
      </c>
      <c r="E47" s="6">
        <f>ROUND(+'Dietary-Cafeteria'!F42,0)</f>
        <v>1364</v>
      </c>
      <c r="F47" s="7">
        <f t="shared" si="0"/>
        <v>0.88</v>
      </c>
      <c r="G47" s="6">
        <f>ROUND(+'Dietary-Cafeteria'!O142,0)</f>
        <v>930</v>
      </c>
      <c r="H47" s="6">
        <f>ROUND(+'Dietary-Cafeteria'!F142,0)</f>
        <v>1016</v>
      </c>
      <c r="I47" s="7">
        <f t="shared" si="1"/>
        <v>0.92</v>
      </c>
      <c r="J47" s="7"/>
      <c r="K47" s="11">
        <f t="shared" si="2"/>
        <v>0.0455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ROUND(+'Dietary-Cafeteria'!O43,0)</f>
        <v>1870</v>
      </c>
      <c r="E48" s="6">
        <f>ROUND(+'Dietary-Cafeteria'!F43,0)</f>
        <v>32305</v>
      </c>
      <c r="F48" s="7">
        <f t="shared" si="0"/>
        <v>0.06</v>
      </c>
      <c r="G48" s="6">
        <f>ROUND(+'Dietary-Cafeteria'!O143,0)</f>
        <v>2296</v>
      </c>
      <c r="H48" s="6">
        <f>ROUND(+'Dietary-Cafeteria'!F143,0)</f>
        <v>33820</v>
      </c>
      <c r="I48" s="7">
        <f t="shared" si="1"/>
        <v>0.07</v>
      </c>
      <c r="J48" s="7"/>
      <c r="K48" s="11">
        <f t="shared" si="2"/>
        <v>0.1667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ROUND(+'Dietary-Cafeteria'!O44,0)</f>
        <v>3046</v>
      </c>
      <c r="E49" s="6">
        <f>ROUND(+'Dietary-Cafeteria'!F44,0)</f>
        <v>227710</v>
      </c>
      <c r="F49" s="7">
        <f t="shared" si="0"/>
        <v>0.01</v>
      </c>
      <c r="G49" s="6">
        <f>ROUND(+'Dietary-Cafeteria'!O144,0)</f>
        <v>1227</v>
      </c>
      <c r="H49" s="6">
        <f>ROUND(+'Dietary-Cafeteria'!F144,0)</f>
        <v>449875</v>
      </c>
      <c r="I49" s="7">
        <f t="shared" si="1"/>
        <v>0</v>
      </c>
      <c r="J49" s="7"/>
      <c r="K49" s="11">
        <f t="shared" si="2"/>
        <v>-1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ROUND(+'Dietary-Cafeteria'!O45,0)</f>
        <v>1111</v>
      </c>
      <c r="E50" s="6">
        <f>ROUND(+'Dietary-Cafeteria'!F45,0)</f>
        <v>1513622</v>
      </c>
      <c r="F50" s="7">
        <f t="shared" si="0"/>
        <v>0</v>
      </c>
      <c r="G50" s="6">
        <f>ROUND(+'Dietary-Cafeteria'!O145,0)</f>
        <v>-593</v>
      </c>
      <c r="H50" s="6">
        <f>ROUND(+'Dietary-Cafeteria'!F145,0)</f>
        <v>1456628</v>
      </c>
      <c r="I50" s="7">
        <f t="shared" si="1"/>
        <v>0</v>
      </c>
      <c r="J50" s="7"/>
      <c r="K50" s="11" t="e">
        <f t="shared" si="2"/>
        <v>#DIV/0!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ROUND(+'Dietary-Cafeteria'!O46,0)</f>
        <v>2874</v>
      </c>
      <c r="E51" s="6">
        <f>ROUND(+'Dietary-Cafeteria'!F46,0)</f>
        <v>20125</v>
      </c>
      <c r="F51" s="7">
        <f t="shared" si="0"/>
        <v>0.14</v>
      </c>
      <c r="G51" s="6">
        <f>ROUND(+'Dietary-Cafeteria'!O146,0)</f>
        <v>5084</v>
      </c>
      <c r="H51" s="6">
        <f>ROUND(+'Dietary-Cafeteria'!F146,0)</f>
        <v>21569</v>
      </c>
      <c r="I51" s="7">
        <f t="shared" si="1"/>
        <v>0.24</v>
      </c>
      <c r="J51" s="7"/>
      <c r="K51" s="11">
        <f t="shared" si="2"/>
        <v>0.7143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ROUND(+'Dietary-Cafeteria'!O47,0)</f>
        <v>130212</v>
      </c>
      <c r="E52" s="6">
        <f>ROUND(+'Dietary-Cafeteria'!F47,0)</f>
        <v>632579</v>
      </c>
      <c r="F52" s="7">
        <f t="shared" si="0"/>
        <v>0.21</v>
      </c>
      <c r="G52" s="6">
        <f>ROUND(+'Dietary-Cafeteria'!O147,0)</f>
        <v>125998</v>
      </c>
      <c r="H52" s="6">
        <f>ROUND(+'Dietary-Cafeteria'!F147,0)</f>
        <v>589449</v>
      </c>
      <c r="I52" s="7">
        <f t="shared" si="1"/>
        <v>0.21</v>
      </c>
      <c r="J52" s="7"/>
      <c r="K52" s="11">
        <f t="shared" si="2"/>
        <v>0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ROUND(+'Dietary-Cafeteria'!O48,0)</f>
        <v>11135</v>
      </c>
      <c r="E53" s="6">
        <f>ROUND(+'Dietary-Cafeteria'!F48,0)</f>
        <v>1305157</v>
      </c>
      <c r="F53" s="7">
        <f t="shared" si="0"/>
        <v>0.01</v>
      </c>
      <c r="G53" s="6">
        <f>ROUND(+'Dietary-Cafeteria'!O148,0)</f>
        <v>19564</v>
      </c>
      <c r="H53" s="6">
        <f>ROUND(+'Dietary-Cafeteria'!F148,0)</f>
        <v>1738110</v>
      </c>
      <c r="I53" s="7">
        <f t="shared" si="1"/>
        <v>0.01</v>
      </c>
      <c r="J53" s="7"/>
      <c r="K53" s="11">
        <f t="shared" si="2"/>
        <v>0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ROUND(+'Dietary-Cafeteria'!O49,0)</f>
        <v>17595</v>
      </c>
      <c r="E54" s="6">
        <f>ROUND(+'Dietary-Cafeteria'!F49,0)</f>
        <v>153106</v>
      </c>
      <c r="F54" s="7">
        <f t="shared" si="0"/>
        <v>0.11</v>
      </c>
      <c r="G54" s="6">
        <f>ROUND(+'Dietary-Cafeteria'!O149,0)</f>
        <v>12760</v>
      </c>
      <c r="H54" s="6">
        <f>ROUND(+'Dietary-Cafeteria'!F149,0)</f>
        <v>257543</v>
      </c>
      <c r="I54" s="7">
        <f t="shared" si="1"/>
        <v>0.05</v>
      </c>
      <c r="J54" s="7"/>
      <c r="K54" s="11">
        <f t="shared" si="2"/>
        <v>-0.5455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ROUND(+'Dietary-Cafeteria'!O50,0)</f>
        <v>1655</v>
      </c>
      <c r="E55" s="6">
        <f>ROUND(+'Dietary-Cafeteria'!F50,0)</f>
        <v>133961</v>
      </c>
      <c r="F55" s="7">
        <f t="shared" si="0"/>
        <v>0.01</v>
      </c>
      <c r="G55" s="6">
        <f>ROUND(+'Dietary-Cafeteria'!O150,0)</f>
        <v>3877</v>
      </c>
      <c r="H55" s="6">
        <f>ROUND(+'Dietary-Cafeteria'!F150,0)</f>
        <v>152351</v>
      </c>
      <c r="I55" s="7">
        <f t="shared" si="1"/>
        <v>0.03</v>
      </c>
      <c r="J55" s="7"/>
      <c r="K55" s="11">
        <f t="shared" si="2"/>
        <v>2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ROUND(+'Dietary-Cafeteria'!O51,0)</f>
        <v>3959</v>
      </c>
      <c r="E56" s="6">
        <f>ROUND(+'Dietary-Cafeteria'!F51,0)</f>
        <v>61983</v>
      </c>
      <c r="F56" s="7">
        <f t="shared" si="0"/>
        <v>0.06</v>
      </c>
      <c r="G56" s="6">
        <f>ROUND(+'Dietary-Cafeteria'!O151,0)</f>
        <v>2963</v>
      </c>
      <c r="H56" s="6">
        <f>ROUND(+'Dietary-Cafeteria'!F151,0)</f>
        <v>58080</v>
      </c>
      <c r="I56" s="7">
        <f t="shared" si="1"/>
        <v>0.05</v>
      </c>
      <c r="J56" s="7"/>
      <c r="K56" s="11">
        <f t="shared" si="2"/>
        <v>-0.1667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ROUND(+'Dietary-Cafeteria'!O52,0)</f>
        <v>2234</v>
      </c>
      <c r="E57" s="6">
        <f>ROUND(+'Dietary-Cafeteria'!F52,0)</f>
        <v>259622</v>
      </c>
      <c r="F57" s="7">
        <f t="shared" si="0"/>
        <v>0.01</v>
      </c>
      <c r="G57" s="6">
        <f>ROUND(+'Dietary-Cafeteria'!O152,0)</f>
        <v>570</v>
      </c>
      <c r="H57" s="6">
        <f>ROUND(+'Dietary-Cafeteria'!F152,0)</f>
        <v>249278</v>
      </c>
      <c r="I57" s="7">
        <f t="shared" si="1"/>
        <v>0</v>
      </c>
      <c r="J57" s="7"/>
      <c r="K57" s="11">
        <f t="shared" si="2"/>
        <v>-1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ROUND(+'Dietary-Cafeteria'!O53,0)</f>
        <v>7443</v>
      </c>
      <c r="E58" s="6">
        <f>ROUND(+'Dietary-Cafeteria'!F53,0)</f>
        <v>628298</v>
      </c>
      <c r="F58" s="7">
        <f t="shared" si="0"/>
        <v>0.01</v>
      </c>
      <c r="G58" s="6">
        <f>ROUND(+'Dietary-Cafeteria'!O153,0)</f>
        <v>30013</v>
      </c>
      <c r="H58" s="6">
        <f>ROUND(+'Dietary-Cafeteria'!F153,0)</f>
        <v>618636</v>
      </c>
      <c r="I58" s="7">
        <f t="shared" si="1"/>
        <v>0.05</v>
      </c>
      <c r="J58" s="7"/>
      <c r="K58" s="11">
        <f t="shared" si="2"/>
        <v>4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ROUND(+'Dietary-Cafeteria'!O54,0)</f>
        <v>4868</v>
      </c>
      <c r="E59" s="6">
        <f>ROUND(+'Dietary-Cafeteria'!F54,0)</f>
        <v>12675</v>
      </c>
      <c r="F59" s="7">
        <f t="shared" si="0"/>
        <v>0.38</v>
      </c>
      <c r="G59" s="6">
        <f>ROUND(+'Dietary-Cafeteria'!O154,0)</f>
        <v>4340</v>
      </c>
      <c r="H59" s="6">
        <f>ROUND(+'Dietary-Cafeteria'!F154,0)</f>
        <v>13348</v>
      </c>
      <c r="I59" s="7">
        <f t="shared" si="1"/>
        <v>0.33</v>
      </c>
      <c r="J59" s="7"/>
      <c r="K59" s="11">
        <f t="shared" si="2"/>
        <v>-0.1316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ROUND(+'Dietary-Cafeteria'!O55,0)</f>
        <v>177</v>
      </c>
      <c r="E60" s="6">
        <f>ROUND(+'Dietary-Cafeteria'!F55,0)</f>
        <v>61678</v>
      </c>
      <c r="F60" s="7">
        <f t="shared" si="0"/>
        <v>0</v>
      </c>
      <c r="G60" s="6">
        <f>ROUND(+'Dietary-Cafeteria'!O155,0)</f>
        <v>-587</v>
      </c>
      <c r="H60" s="6">
        <f>ROUND(+'Dietary-Cafeteria'!F155,0)</f>
        <v>72115</v>
      </c>
      <c r="I60" s="7">
        <f t="shared" si="1"/>
        <v>-0.01</v>
      </c>
      <c r="J60" s="7"/>
      <c r="K60" s="11" t="e">
        <f t="shared" si="2"/>
        <v>#DIV/0!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ROUND(+'Dietary-Cafeteria'!O56,0)</f>
        <v>23573</v>
      </c>
      <c r="E61" s="6">
        <f>ROUND(+'Dietary-Cafeteria'!F56,0)</f>
        <v>651909</v>
      </c>
      <c r="F61" s="7">
        <f t="shared" si="0"/>
        <v>0.04</v>
      </c>
      <c r="G61" s="6">
        <f>ROUND(+'Dietary-Cafeteria'!O156,0)</f>
        <v>20335</v>
      </c>
      <c r="H61" s="6">
        <f>ROUND(+'Dietary-Cafeteria'!F156,0)</f>
        <v>671864</v>
      </c>
      <c r="I61" s="7">
        <f t="shared" si="1"/>
        <v>0.03</v>
      </c>
      <c r="J61" s="7"/>
      <c r="K61" s="11">
        <f t="shared" si="2"/>
        <v>-0.25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ROUND(+'Dietary-Cafeteria'!O57,0)</f>
        <v>111902</v>
      </c>
      <c r="E62" s="6">
        <f>ROUND(+'Dietary-Cafeteria'!F57,0)</f>
        <v>844712</v>
      </c>
      <c r="F62" s="7">
        <f t="shared" si="0"/>
        <v>0.13</v>
      </c>
      <c r="G62" s="6">
        <f>ROUND(+'Dietary-Cafeteria'!O157,0)</f>
        <v>118143</v>
      </c>
      <c r="H62" s="6">
        <f>ROUND(+'Dietary-Cafeteria'!F157,0)</f>
        <v>986446</v>
      </c>
      <c r="I62" s="7">
        <f t="shared" si="1"/>
        <v>0.12</v>
      </c>
      <c r="J62" s="7"/>
      <c r="K62" s="11">
        <f t="shared" si="2"/>
        <v>-0.0769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ROUND(+'Dietary-Cafeteria'!O58,0)</f>
        <v>-150</v>
      </c>
      <c r="E63" s="6">
        <f>ROUND(+'Dietary-Cafeteria'!F58,0)</f>
        <v>14743</v>
      </c>
      <c r="F63" s="7">
        <f t="shared" si="0"/>
        <v>-0.01</v>
      </c>
      <c r="G63" s="6">
        <f>ROUND(+'Dietary-Cafeteria'!O158,0)</f>
        <v>-141</v>
      </c>
      <c r="H63" s="6">
        <f>ROUND(+'Dietary-Cafeteria'!F158,0)</f>
        <v>13168</v>
      </c>
      <c r="I63" s="7">
        <f t="shared" si="1"/>
        <v>-0.01</v>
      </c>
      <c r="J63" s="7"/>
      <c r="K63" s="11">
        <f t="shared" si="2"/>
        <v>0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ROUND(+'Dietary-Cafeteria'!O59,0)</f>
        <v>903</v>
      </c>
      <c r="E64" s="6">
        <f>ROUND(+'Dietary-Cafeteria'!F59,0)</f>
        <v>18123</v>
      </c>
      <c r="F64" s="7">
        <f t="shared" si="0"/>
        <v>0.05</v>
      </c>
      <c r="G64" s="6">
        <f>ROUND(+'Dietary-Cafeteria'!O159,0)</f>
        <v>1808</v>
      </c>
      <c r="H64" s="6">
        <f>ROUND(+'Dietary-Cafeteria'!F159,0)</f>
        <v>18625</v>
      </c>
      <c r="I64" s="7">
        <f t="shared" si="1"/>
        <v>0.1</v>
      </c>
      <c r="J64" s="7"/>
      <c r="K64" s="11">
        <f t="shared" si="2"/>
        <v>1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ROUND(+'Dietary-Cafeteria'!O60,0)</f>
        <v>1040</v>
      </c>
      <c r="E65" s="6">
        <f>ROUND(+'Dietary-Cafeteria'!F60,0)</f>
        <v>32330</v>
      </c>
      <c r="F65" s="7">
        <f t="shared" si="0"/>
        <v>0.03</v>
      </c>
      <c r="G65" s="6">
        <f>ROUND(+'Dietary-Cafeteria'!O160,0)</f>
        <v>1340</v>
      </c>
      <c r="H65" s="6">
        <f>ROUND(+'Dietary-Cafeteria'!F160,0)</f>
        <v>69336</v>
      </c>
      <c r="I65" s="7">
        <f t="shared" si="1"/>
        <v>0.02</v>
      </c>
      <c r="J65" s="7"/>
      <c r="K65" s="11">
        <f t="shared" si="2"/>
        <v>-0.3333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ROUND(+'Dietary-Cafeteria'!O61,0)</f>
        <v>4171</v>
      </c>
      <c r="E66" s="6">
        <f>ROUND(+'Dietary-Cafeteria'!F61,0)</f>
        <v>31575</v>
      </c>
      <c r="F66" s="7">
        <f t="shared" si="0"/>
        <v>0.13</v>
      </c>
      <c r="G66" s="6">
        <f>ROUND(+'Dietary-Cafeteria'!O161,0)</f>
        <v>726</v>
      </c>
      <c r="H66" s="6">
        <f>ROUND(+'Dietary-Cafeteria'!F161,0)</f>
        <v>30533</v>
      </c>
      <c r="I66" s="7">
        <f t="shared" si="1"/>
        <v>0.02</v>
      </c>
      <c r="J66" s="7"/>
      <c r="K66" s="11">
        <f t="shared" si="2"/>
        <v>-0.8462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ROUND(+'Dietary-Cafeteria'!O62,0)</f>
        <v>-33002</v>
      </c>
      <c r="E67" s="6">
        <f>ROUND(+'Dietary-Cafeteria'!F62,0)</f>
        <v>20219</v>
      </c>
      <c r="F67" s="7">
        <f t="shared" si="0"/>
        <v>-1.63</v>
      </c>
      <c r="G67" s="6">
        <f>ROUND(+'Dietary-Cafeteria'!O162,0)</f>
        <v>-31416</v>
      </c>
      <c r="H67" s="6">
        <f>ROUND(+'Dietary-Cafeteria'!F162,0)</f>
        <v>11392</v>
      </c>
      <c r="I67" s="7">
        <f t="shared" si="1"/>
        <v>-2.76</v>
      </c>
      <c r="J67" s="7"/>
      <c r="K67" s="11">
        <f t="shared" si="2"/>
        <v>0.6933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ROUND(+'Dietary-Cafeteria'!O63,0)</f>
        <v>-767</v>
      </c>
      <c r="E68" s="6">
        <f>ROUND(+'Dietary-Cafeteria'!F63,0)</f>
        <v>826511</v>
      </c>
      <c r="F68" s="7">
        <f t="shared" si="0"/>
        <v>0</v>
      </c>
      <c r="G68" s="6">
        <f>ROUND(+'Dietary-Cafeteria'!O163,0)</f>
        <v>4920</v>
      </c>
      <c r="H68" s="6">
        <f>ROUND(+'Dietary-Cafeteria'!F163,0)</f>
        <v>838389</v>
      </c>
      <c r="I68" s="7">
        <f t="shared" si="1"/>
        <v>0.01</v>
      </c>
      <c r="J68" s="7"/>
      <c r="K68" s="11" t="e">
        <f t="shared" si="2"/>
        <v>#DIV/0!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ROUND(+'Dietary-Cafeteria'!O64,0)</f>
        <v>2657</v>
      </c>
      <c r="E69" s="6">
        <f>ROUND(+'Dietary-Cafeteria'!F64,0)</f>
        <v>24218</v>
      </c>
      <c r="F69" s="7">
        <f t="shared" si="0"/>
        <v>0.11</v>
      </c>
      <c r="G69" s="6">
        <f>ROUND(+'Dietary-Cafeteria'!O164,0)</f>
        <v>88</v>
      </c>
      <c r="H69" s="6">
        <f>ROUND(+'Dietary-Cafeteria'!F164,0)</f>
        <v>22028</v>
      </c>
      <c r="I69" s="7">
        <f t="shared" si="1"/>
        <v>0</v>
      </c>
      <c r="J69" s="7"/>
      <c r="K69" s="11">
        <f t="shared" si="2"/>
        <v>-1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ROUND(+'Dietary-Cafeteria'!O65,0)</f>
        <v>553</v>
      </c>
      <c r="E70" s="6">
        <f>ROUND(+'Dietary-Cafeteria'!F65,0)</f>
        <v>67959</v>
      </c>
      <c r="F70" s="7">
        <f t="shared" si="0"/>
        <v>0.01</v>
      </c>
      <c r="G70" s="6">
        <f>ROUND(+'Dietary-Cafeteria'!O165,0)</f>
        <v>1200</v>
      </c>
      <c r="H70" s="6">
        <f>ROUND(+'Dietary-Cafeteria'!F165,0)</f>
        <v>68181</v>
      </c>
      <c r="I70" s="7">
        <f t="shared" si="1"/>
        <v>0.02</v>
      </c>
      <c r="J70" s="7"/>
      <c r="K70" s="11">
        <f t="shared" si="2"/>
        <v>1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ROUND(+'Dietary-Cafeteria'!O66,0)</f>
        <v>1137</v>
      </c>
      <c r="E71" s="6">
        <f>ROUND(+'Dietary-Cafeteria'!F66,0)</f>
        <v>2039</v>
      </c>
      <c r="F71" s="7">
        <f t="shared" si="0"/>
        <v>0.56</v>
      </c>
      <c r="G71" s="6">
        <f>ROUND(+'Dietary-Cafeteria'!O166,0)</f>
        <v>4967</v>
      </c>
      <c r="H71" s="6">
        <f>ROUND(+'Dietary-Cafeteria'!F166,0)</f>
        <v>4100</v>
      </c>
      <c r="I71" s="7">
        <f t="shared" si="1"/>
        <v>1.21</v>
      </c>
      <c r="J71" s="7"/>
      <c r="K71" s="11">
        <f t="shared" si="2"/>
        <v>1.1607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ROUND(+'Dietary-Cafeteria'!O67,0)</f>
        <v>-261157</v>
      </c>
      <c r="E72" s="6">
        <f>ROUND(+'Dietary-Cafeteria'!F67,0)</f>
        <v>790715</v>
      </c>
      <c r="F72" s="7">
        <f t="shared" si="0"/>
        <v>-0.33</v>
      </c>
      <c r="G72" s="6">
        <f>ROUND(+'Dietary-Cafeteria'!O167,0)</f>
        <v>-215015</v>
      </c>
      <c r="H72" s="6">
        <f>ROUND(+'Dietary-Cafeteria'!F167,0)</f>
        <v>762807</v>
      </c>
      <c r="I72" s="7">
        <f t="shared" si="1"/>
        <v>-0.28</v>
      </c>
      <c r="J72" s="7"/>
      <c r="K72" s="11">
        <f t="shared" si="2"/>
        <v>-0.1515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ROUND(+'Dietary-Cafeteria'!O68,0)</f>
        <v>14470</v>
      </c>
      <c r="E73" s="6">
        <f>ROUND(+'Dietary-Cafeteria'!F68,0)</f>
        <v>618803</v>
      </c>
      <c r="F73" s="7">
        <f t="shared" si="0"/>
        <v>0.02</v>
      </c>
      <c r="G73" s="6">
        <f>ROUND(+'Dietary-Cafeteria'!O168,0)</f>
        <v>10633</v>
      </c>
      <c r="H73" s="6">
        <f>ROUND(+'Dietary-Cafeteria'!F168,0)</f>
        <v>719011</v>
      </c>
      <c r="I73" s="7">
        <f t="shared" si="1"/>
        <v>0.01</v>
      </c>
      <c r="J73" s="7"/>
      <c r="K73" s="11">
        <f t="shared" si="2"/>
        <v>-0.5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ROUND(+'Dietary-Cafeteria'!O69,0)</f>
        <v>13661</v>
      </c>
      <c r="E74" s="6">
        <f>ROUND(+'Dietary-Cafeteria'!F69,0)</f>
        <v>617152</v>
      </c>
      <c r="F74" s="7">
        <f t="shared" si="0"/>
        <v>0.02</v>
      </c>
      <c r="G74" s="6">
        <f>ROUND(+'Dietary-Cafeteria'!O169,0)</f>
        <v>6324</v>
      </c>
      <c r="H74" s="6">
        <f>ROUND(+'Dietary-Cafeteria'!F169,0)</f>
        <v>639650</v>
      </c>
      <c r="I74" s="7">
        <f t="shared" si="1"/>
        <v>0.01</v>
      </c>
      <c r="J74" s="7"/>
      <c r="K74" s="11">
        <f t="shared" si="2"/>
        <v>-0.5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ROUND(+'Dietary-Cafeteria'!O70,0)</f>
        <v>23453</v>
      </c>
      <c r="E75" s="6">
        <f>ROUND(+'Dietary-Cafeteria'!F70,0)</f>
        <v>688831</v>
      </c>
      <c r="F75" s="7">
        <f aca="true" t="shared" si="3" ref="F75:F106">IF(D75=0,"",IF(E75=0,"",ROUND(D75/E75,2)))</f>
        <v>0.03</v>
      </c>
      <c r="G75" s="6">
        <f>ROUND(+'Dietary-Cafeteria'!O170,0)</f>
        <v>29358</v>
      </c>
      <c r="H75" s="6">
        <f>ROUND(+'Dietary-Cafeteria'!F170,0)</f>
        <v>835411</v>
      </c>
      <c r="I75" s="7">
        <f aca="true" t="shared" si="4" ref="I75:I106">IF(G75=0,"",IF(H75=0,"",ROUND(G75/H75,2)))</f>
        <v>0.04</v>
      </c>
      <c r="J75" s="7"/>
      <c r="K75" s="11">
        <f aca="true" t="shared" si="5" ref="K75:K106">IF(D75=0,"",IF(E75=0,"",IF(G75=0,"",IF(H75=0,"",ROUND(I75/F75-1,4)))))</f>
        <v>0.3333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ROUND(+'Dietary-Cafeteria'!O71,0)</f>
        <v>5531</v>
      </c>
      <c r="E76" s="6">
        <f>ROUND(+'Dietary-Cafeteria'!F71,0)</f>
        <v>40185</v>
      </c>
      <c r="F76" s="7">
        <f t="shared" si="3"/>
        <v>0.14</v>
      </c>
      <c r="G76" s="6">
        <f>ROUND(+'Dietary-Cafeteria'!O171,0)</f>
        <v>3912</v>
      </c>
      <c r="H76" s="6">
        <f>ROUND(+'Dietary-Cafeteria'!F171,0)</f>
        <v>43355</v>
      </c>
      <c r="I76" s="7">
        <f t="shared" si="4"/>
        <v>0.09</v>
      </c>
      <c r="J76" s="7"/>
      <c r="K76" s="11">
        <f t="shared" si="5"/>
        <v>-0.3571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ROUND(+'Dietary-Cafeteria'!O72,0)</f>
        <v>655</v>
      </c>
      <c r="E77" s="6">
        <f>ROUND(+'Dietary-Cafeteria'!F72,0)</f>
        <v>13277</v>
      </c>
      <c r="F77" s="7">
        <f t="shared" si="3"/>
        <v>0.05</v>
      </c>
      <c r="G77" s="6">
        <f>ROUND(+'Dietary-Cafeteria'!O172,0)</f>
        <v>0</v>
      </c>
      <c r="H77" s="6">
        <f>ROUND(+'Dietary-Cafeteria'!F172,0)</f>
        <v>12207</v>
      </c>
      <c r="I77" s="7">
        <f t="shared" si="4"/>
      </c>
      <c r="J77" s="7"/>
      <c r="K77" s="11">
        <f t="shared" si="5"/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ROUND(+'Dietary-Cafeteria'!O73,0)</f>
        <v>7959</v>
      </c>
      <c r="E78" s="6">
        <f>ROUND(+'Dietary-Cafeteria'!F73,0)</f>
        <v>408610</v>
      </c>
      <c r="F78" s="7">
        <f t="shared" si="3"/>
        <v>0.02</v>
      </c>
      <c r="G78" s="6">
        <f>ROUND(+'Dietary-Cafeteria'!O173,0)</f>
        <v>9414</v>
      </c>
      <c r="H78" s="6">
        <f>ROUND(+'Dietary-Cafeteria'!F173,0)</f>
        <v>389970</v>
      </c>
      <c r="I78" s="7">
        <f t="shared" si="4"/>
        <v>0.02</v>
      </c>
      <c r="J78" s="7"/>
      <c r="K78" s="11">
        <f t="shared" si="5"/>
        <v>0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ROUND(+'Dietary-Cafeteria'!O74,0)</f>
        <v>91003</v>
      </c>
      <c r="E79" s="6">
        <f>ROUND(+'Dietary-Cafeteria'!F74,0)</f>
        <v>45881</v>
      </c>
      <c r="F79" s="7">
        <f t="shared" si="3"/>
        <v>1.98</v>
      </c>
      <c r="G79" s="6">
        <f>ROUND(+'Dietary-Cafeteria'!O174,0)</f>
        <v>0</v>
      </c>
      <c r="H79" s="6">
        <f>ROUND(+'Dietary-Cafeteria'!F174,0)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ROUND(+'Dietary-Cafeteria'!O75,0)</f>
        <v>40520</v>
      </c>
      <c r="E80" s="6">
        <f>ROUND(+'Dietary-Cafeteria'!F75,0)</f>
        <v>1155050</v>
      </c>
      <c r="F80" s="7">
        <f t="shared" si="3"/>
        <v>0.04</v>
      </c>
      <c r="G80" s="6">
        <f>ROUND(+'Dietary-Cafeteria'!O175,0)</f>
        <v>64188</v>
      </c>
      <c r="H80" s="6">
        <f>ROUND(+'Dietary-Cafeteria'!F175,0)</f>
        <v>1177039</v>
      </c>
      <c r="I80" s="7">
        <f t="shared" si="4"/>
        <v>0.05</v>
      </c>
      <c r="J80" s="7"/>
      <c r="K80" s="11">
        <f t="shared" si="5"/>
        <v>0.25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ROUND(+'Dietary-Cafeteria'!O76,0)</f>
        <v>859</v>
      </c>
      <c r="E81" s="6">
        <f>ROUND(+'Dietary-Cafeteria'!F76,0)</f>
        <v>396291</v>
      </c>
      <c r="F81" s="7">
        <f t="shared" si="3"/>
        <v>0</v>
      </c>
      <c r="G81" s="6">
        <f>ROUND(+'Dietary-Cafeteria'!O176,0)</f>
        <v>1466</v>
      </c>
      <c r="H81" s="6">
        <f>ROUND(+'Dietary-Cafeteria'!F176,0)</f>
        <v>123912</v>
      </c>
      <c r="I81" s="7">
        <f t="shared" si="4"/>
        <v>0.01</v>
      </c>
      <c r="J81" s="7"/>
      <c r="K81" s="11" t="e">
        <f t="shared" si="5"/>
        <v>#DIV/0!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ROUND(+'Dietary-Cafeteria'!O77,0)</f>
        <v>8254</v>
      </c>
      <c r="E82" s="6">
        <f>ROUND(+'Dietary-Cafeteria'!F77,0)</f>
        <v>50480</v>
      </c>
      <c r="F82" s="7">
        <f t="shared" si="3"/>
        <v>0.16</v>
      </c>
      <c r="G82" s="6">
        <f>ROUND(+'Dietary-Cafeteria'!O177,0)</f>
        <v>11210</v>
      </c>
      <c r="H82" s="6">
        <f>ROUND(+'Dietary-Cafeteria'!F177,0)</f>
        <v>53347</v>
      </c>
      <c r="I82" s="7">
        <f t="shared" si="4"/>
        <v>0.21</v>
      </c>
      <c r="J82" s="7"/>
      <c r="K82" s="11">
        <f t="shared" si="5"/>
        <v>0.3125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ROUND(+'Dietary-Cafeteria'!O78,0)</f>
        <v>2459</v>
      </c>
      <c r="E83" s="6">
        <f>ROUND(+'Dietary-Cafeteria'!F78,0)</f>
        <v>214479</v>
      </c>
      <c r="F83" s="7">
        <f t="shared" si="3"/>
        <v>0.01</v>
      </c>
      <c r="G83" s="6">
        <f>ROUND(+'Dietary-Cafeteria'!O178,0)</f>
        <v>721</v>
      </c>
      <c r="H83" s="6">
        <f>ROUND(+'Dietary-Cafeteria'!F178,0)</f>
        <v>211861</v>
      </c>
      <c r="I83" s="7">
        <f t="shared" si="4"/>
        <v>0</v>
      </c>
      <c r="J83" s="7"/>
      <c r="K83" s="11">
        <f t="shared" si="5"/>
        <v>-1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ROUND(+'Dietary-Cafeteria'!O79,0)</f>
        <v>9425</v>
      </c>
      <c r="E84" s="6">
        <f>ROUND(+'Dietary-Cafeteria'!F79,0)</f>
        <v>949140</v>
      </c>
      <c r="F84" s="7">
        <f t="shared" si="3"/>
        <v>0.01</v>
      </c>
      <c r="G84" s="6">
        <f>ROUND(+'Dietary-Cafeteria'!O179,0)</f>
        <v>903</v>
      </c>
      <c r="H84" s="6">
        <f>ROUND(+'Dietary-Cafeteria'!F179,0)</f>
        <v>1064440</v>
      </c>
      <c r="I84" s="7">
        <f t="shared" si="4"/>
        <v>0</v>
      </c>
      <c r="J84" s="7"/>
      <c r="K84" s="11">
        <f t="shared" si="5"/>
        <v>-1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ROUND(+'Dietary-Cafeteria'!O80,0)</f>
        <v>0</v>
      </c>
      <c r="E85" s="6">
        <f>ROUND(+'Dietary-Cafeteria'!F80,0)</f>
        <v>809</v>
      </c>
      <c r="F85" s="7">
        <f t="shared" si="3"/>
      </c>
      <c r="G85" s="6">
        <f>ROUND(+'Dietary-Cafeteria'!O180,0)</f>
        <v>0</v>
      </c>
      <c r="H85" s="6">
        <f>ROUND(+'Dietary-Cafeteria'!F180,0)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ROUND(+'Dietary-Cafeteria'!O81,0)</f>
        <v>376</v>
      </c>
      <c r="E86" s="6">
        <f>ROUND(+'Dietary-Cafeteria'!F81,0)</f>
        <v>34890</v>
      </c>
      <c r="F86" s="7">
        <f t="shared" si="3"/>
        <v>0.01</v>
      </c>
      <c r="G86" s="6">
        <f>ROUND(+'Dietary-Cafeteria'!O181,0)</f>
        <v>1232</v>
      </c>
      <c r="H86" s="6">
        <f>ROUND(+'Dietary-Cafeteria'!F181,0)</f>
        <v>48611</v>
      </c>
      <c r="I86" s="7">
        <f t="shared" si="4"/>
        <v>0.03</v>
      </c>
      <c r="J86" s="7"/>
      <c r="K86" s="11">
        <f t="shared" si="5"/>
        <v>2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ROUND(+'Dietary-Cafeteria'!O82,0)</f>
        <v>5730</v>
      </c>
      <c r="E87" s="6">
        <f>ROUND(+'Dietary-Cafeteria'!F82,0)</f>
        <v>126267</v>
      </c>
      <c r="F87" s="7">
        <f t="shared" si="3"/>
        <v>0.05</v>
      </c>
      <c r="G87" s="6">
        <f>ROUND(+'Dietary-Cafeteria'!O182,0)</f>
        <v>8740</v>
      </c>
      <c r="H87" s="6">
        <f>ROUND(+'Dietary-Cafeteria'!F182,0)</f>
        <v>128709</v>
      </c>
      <c r="I87" s="7">
        <f t="shared" si="4"/>
        <v>0.07</v>
      </c>
      <c r="J87" s="7"/>
      <c r="K87" s="11">
        <f t="shared" si="5"/>
        <v>0.4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ROUND(+'Dietary-Cafeteria'!O83,0)</f>
        <v>78</v>
      </c>
      <c r="E88" s="6">
        <f>ROUND(+'Dietary-Cafeteria'!F83,0)</f>
        <v>369</v>
      </c>
      <c r="F88" s="7">
        <f t="shared" si="3"/>
        <v>0.21</v>
      </c>
      <c r="G88" s="6">
        <f>ROUND(+'Dietary-Cafeteria'!O183,0)</f>
        <v>249</v>
      </c>
      <c r="H88" s="6">
        <f>ROUND(+'Dietary-Cafeteria'!F183,0)</f>
        <v>931</v>
      </c>
      <c r="I88" s="7">
        <f t="shared" si="4"/>
        <v>0.27</v>
      </c>
      <c r="J88" s="7"/>
      <c r="K88" s="11">
        <f t="shared" si="5"/>
        <v>0.2857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ROUND(+'Dietary-Cafeteria'!O84,0)</f>
        <v>5342</v>
      </c>
      <c r="E89" s="6">
        <f>ROUND(+'Dietary-Cafeteria'!F84,0)</f>
        <v>77312</v>
      </c>
      <c r="F89" s="7">
        <f t="shared" si="3"/>
        <v>0.07</v>
      </c>
      <c r="G89" s="6">
        <f>ROUND(+'Dietary-Cafeteria'!O184,0)</f>
        <v>2213</v>
      </c>
      <c r="H89" s="6">
        <f>ROUND(+'Dietary-Cafeteria'!F184,0)</f>
        <v>87037</v>
      </c>
      <c r="I89" s="7">
        <f t="shared" si="4"/>
        <v>0.03</v>
      </c>
      <c r="J89" s="7"/>
      <c r="K89" s="11">
        <f t="shared" si="5"/>
        <v>-0.5714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ROUND(+'Dietary-Cafeteria'!O85,0)</f>
        <v>1880</v>
      </c>
      <c r="E90" s="6">
        <f>ROUND(+'Dietary-Cafeteria'!F85,0)</f>
        <v>15376</v>
      </c>
      <c r="F90" s="7">
        <f t="shared" si="3"/>
        <v>0.12</v>
      </c>
      <c r="G90" s="6">
        <f>ROUND(+'Dietary-Cafeteria'!O185,0)</f>
        <v>3537</v>
      </c>
      <c r="H90" s="6">
        <f>ROUND(+'Dietary-Cafeteria'!F185,0)</f>
        <v>0</v>
      </c>
      <c r="I90" s="7">
        <f t="shared" si="4"/>
      </c>
      <c r="J90" s="7"/>
      <c r="K90" s="11">
        <f t="shared" si="5"/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ROUND(+'Dietary-Cafeteria'!O86,0)</f>
        <v>2893</v>
      </c>
      <c r="E91" s="6">
        <f>ROUND(+'Dietary-Cafeteria'!F86,0)</f>
        <v>53891</v>
      </c>
      <c r="F91" s="7">
        <f t="shared" si="3"/>
        <v>0.05</v>
      </c>
      <c r="G91" s="6">
        <f>ROUND(+'Dietary-Cafeteria'!O186,0)</f>
        <v>320</v>
      </c>
      <c r="H91" s="6">
        <f>ROUND(+'Dietary-Cafeteria'!F186,0)</f>
        <v>60728</v>
      </c>
      <c r="I91" s="7">
        <f t="shared" si="4"/>
        <v>0.01</v>
      </c>
      <c r="J91" s="7"/>
      <c r="K91" s="11">
        <f t="shared" si="5"/>
        <v>-0.8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ROUND(+'Dietary-Cafeteria'!O87,0)</f>
        <v>36</v>
      </c>
      <c r="E92" s="6">
        <f>ROUND(+'Dietary-Cafeteria'!F87,0)</f>
        <v>6576</v>
      </c>
      <c r="F92" s="7">
        <f t="shared" si="3"/>
        <v>0.01</v>
      </c>
      <c r="G92" s="6">
        <f>ROUND(+'Dietary-Cafeteria'!O187,0)</f>
        <v>40452</v>
      </c>
      <c r="H92" s="6">
        <f>ROUND(+'Dietary-Cafeteria'!F187,0)</f>
        <v>20049</v>
      </c>
      <c r="I92" s="7">
        <f t="shared" si="4"/>
        <v>2.02</v>
      </c>
      <c r="J92" s="7"/>
      <c r="K92" s="11">
        <f t="shared" si="5"/>
        <v>201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ROUND(+'Dietary-Cafeteria'!O88,0)</f>
        <v>8531</v>
      </c>
      <c r="E93" s="6">
        <f>ROUND(+'Dietary-Cafeteria'!F88,0)</f>
        <v>103985</v>
      </c>
      <c r="F93" s="7">
        <f t="shared" si="3"/>
        <v>0.08</v>
      </c>
      <c r="G93" s="6">
        <f>ROUND(+'Dietary-Cafeteria'!O188,0)</f>
        <v>5775</v>
      </c>
      <c r="H93" s="6">
        <f>ROUND(+'Dietary-Cafeteria'!F188,0)</f>
        <v>108857</v>
      </c>
      <c r="I93" s="7">
        <f t="shared" si="4"/>
        <v>0.05</v>
      </c>
      <c r="J93" s="7"/>
      <c r="K93" s="11">
        <f t="shared" si="5"/>
        <v>-0.375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ROUND(+'Dietary-Cafeteria'!O89,0)</f>
        <v>333</v>
      </c>
      <c r="E94" s="6">
        <f>ROUND(+'Dietary-Cafeteria'!F89,0)</f>
        <v>142169</v>
      </c>
      <c r="F94" s="7">
        <f t="shared" si="3"/>
        <v>0</v>
      </c>
      <c r="G94" s="6">
        <f>ROUND(+'Dietary-Cafeteria'!O189,0)</f>
        <v>1412</v>
      </c>
      <c r="H94" s="6">
        <f>ROUND(+'Dietary-Cafeteria'!F189,0)</f>
        <v>150887</v>
      </c>
      <c r="I94" s="7">
        <f t="shared" si="4"/>
        <v>0.01</v>
      </c>
      <c r="J94" s="7"/>
      <c r="K94" s="11" t="e">
        <f t="shared" si="5"/>
        <v>#DIV/0!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ROUND(+'Dietary-Cafeteria'!O90,0)</f>
        <v>2833</v>
      </c>
      <c r="E95" s="6">
        <f>ROUND(+'Dietary-Cafeteria'!F90,0)</f>
        <v>18403</v>
      </c>
      <c r="F95" s="7">
        <f t="shared" si="3"/>
        <v>0.15</v>
      </c>
      <c r="G95" s="6">
        <f>ROUND(+'Dietary-Cafeteria'!O190,0)</f>
        <v>899</v>
      </c>
      <c r="H95" s="6">
        <f>ROUND(+'Dietary-Cafeteria'!F190,0)</f>
        <v>19228</v>
      </c>
      <c r="I95" s="7">
        <f t="shared" si="4"/>
        <v>0.05</v>
      </c>
      <c r="J95" s="7"/>
      <c r="K95" s="11">
        <f t="shared" si="5"/>
        <v>-0.6667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ROUND(+'Dietary-Cafeteria'!O91,0)</f>
        <v>29708</v>
      </c>
      <c r="E96" s="6">
        <f>ROUND(+'Dietary-Cafeteria'!F91,0)</f>
        <v>270219</v>
      </c>
      <c r="F96" s="7">
        <f t="shared" si="3"/>
        <v>0.11</v>
      </c>
      <c r="G96" s="6">
        <f>ROUND(+'Dietary-Cafeteria'!O191,0)</f>
        <v>7993</v>
      </c>
      <c r="H96" s="6">
        <f>ROUND(+'Dietary-Cafeteria'!F191,0)</f>
        <v>415464</v>
      </c>
      <c r="I96" s="7">
        <f t="shared" si="4"/>
        <v>0.02</v>
      </c>
      <c r="J96" s="7"/>
      <c r="K96" s="11">
        <f t="shared" si="5"/>
        <v>-0.8182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ROUND(+'Dietary-Cafeteria'!O92,0)</f>
        <v>0</v>
      </c>
      <c r="E97" s="6">
        <f>ROUND(+'Dietary-Cafeteria'!F92,0)</f>
        <v>5145</v>
      </c>
      <c r="F97" s="7">
        <f t="shared" si="3"/>
      </c>
      <c r="G97" s="6">
        <f>ROUND(+'Dietary-Cafeteria'!O192,0)</f>
        <v>0</v>
      </c>
      <c r="H97" s="6">
        <f>ROUND(+'Dietary-Cafeteria'!F192,0)</f>
        <v>5675</v>
      </c>
      <c r="I97" s="7">
        <f t="shared" si="4"/>
      </c>
      <c r="J97" s="7"/>
      <c r="K97" s="11">
        <f t="shared" si="5"/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ROUND(+'Dietary-Cafeteria'!O93,0)</f>
        <v>59573</v>
      </c>
      <c r="E98" s="6">
        <f>ROUND(+'Dietary-Cafeteria'!F93,0)</f>
        <v>17308</v>
      </c>
      <c r="F98" s="7">
        <f t="shared" si="3"/>
        <v>3.44</v>
      </c>
      <c r="G98" s="6">
        <f>ROUND(+'Dietary-Cafeteria'!O193,0)</f>
        <v>75611</v>
      </c>
      <c r="H98" s="6">
        <f>ROUND(+'Dietary-Cafeteria'!F193,0)</f>
        <v>16144</v>
      </c>
      <c r="I98" s="7">
        <f t="shared" si="4"/>
        <v>4.68</v>
      </c>
      <c r="J98" s="7"/>
      <c r="K98" s="11">
        <f t="shared" si="5"/>
        <v>0.3605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ROUND(+'Dietary-Cafeteria'!O94,0)</f>
        <v>914</v>
      </c>
      <c r="E99" s="6">
        <f>ROUND(+'Dietary-Cafeteria'!F94,0)</f>
        <v>8916</v>
      </c>
      <c r="F99" s="7">
        <f t="shared" si="3"/>
        <v>0.1</v>
      </c>
      <c r="G99" s="6">
        <f>ROUND(+'Dietary-Cafeteria'!O194,0)</f>
        <v>1143</v>
      </c>
      <c r="H99" s="6">
        <f>ROUND(+'Dietary-Cafeteria'!F194,0)</f>
        <v>8574</v>
      </c>
      <c r="I99" s="7">
        <f t="shared" si="4"/>
        <v>0.13</v>
      </c>
      <c r="J99" s="7"/>
      <c r="K99" s="11">
        <f t="shared" si="5"/>
        <v>0.3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ROUND(+'Dietary-Cafeteria'!O95,0)</f>
        <v>2901</v>
      </c>
      <c r="E100" s="6">
        <f>ROUND(+'Dietary-Cafeteria'!F95,0)</f>
        <v>71238</v>
      </c>
      <c r="F100" s="7">
        <f t="shared" si="3"/>
        <v>0.04</v>
      </c>
      <c r="G100" s="6">
        <f>ROUND(+'Dietary-Cafeteria'!O195,0)</f>
        <v>5580</v>
      </c>
      <c r="H100" s="6">
        <f>ROUND(+'Dietary-Cafeteria'!F195,0)</f>
        <v>67092</v>
      </c>
      <c r="I100" s="7">
        <f t="shared" si="4"/>
        <v>0.08</v>
      </c>
      <c r="J100" s="7"/>
      <c r="K100" s="11">
        <f t="shared" si="5"/>
        <v>1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ROUND(+'Dietary-Cafeteria'!O96,0)</f>
        <v>1850</v>
      </c>
      <c r="E101" s="6">
        <f>ROUND(+'Dietary-Cafeteria'!F96,0)</f>
        <v>330865</v>
      </c>
      <c r="F101" s="7">
        <f t="shared" si="3"/>
        <v>0.01</v>
      </c>
      <c r="G101" s="6">
        <f>ROUND(+'Dietary-Cafeteria'!O196,0)</f>
        <v>1884</v>
      </c>
      <c r="H101" s="6">
        <f>ROUND(+'Dietary-Cafeteria'!F196,0)</f>
        <v>304903</v>
      </c>
      <c r="I101" s="7">
        <f t="shared" si="4"/>
        <v>0.01</v>
      </c>
      <c r="J101" s="7"/>
      <c r="K101" s="11">
        <f t="shared" si="5"/>
        <v>0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ROUND(+'Dietary-Cafeteria'!O97,0)</f>
        <v>-171198</v>
      </c>
      <c r="E102" s="6">
        <f>ROUND(+'Dietary-Cafeteria'!F97,0)</f>
        <v>297311</v>
      </c>
      <c r="F102" s="7">
        <f t="shared" si="3"/>
        <v>-0.58</v>
      </c>
      <c r="G102" s="6">
        <f>ROUND(+'Dietary-Cafeteria'!O197,0)</f>
        <v>-217761</v>
      </c>
      <c r="H102" s="6">
        <f>ROUND(+'Dietary-Cafeteria'!F197,0)</f>
        <v>325986</v>
      </c>
      <c r="I102" s="7">
        <f t="shared" si="4"/>
        <v>-0.67</v>
      </c>
      <c r="J102" s="7"/>
      <c r="K102" s="11">
        <f t="shared" si="5"/>
        <v>0.1552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ROUND(+'Dietary-Cafeteria'!O98,0)</f>
        <v>0</v>
      </c>
      <c r="E103" s="6">
        <f>ROUND(+'Dietary-Cafeteria'!F98,0)</f>
        <v>0</v>
      </c>
      <c r="F103" s="7">
        <f t="shared" si="3"/>
      </c>
      <c r="G103" s="6">
        <f>ROUND(+'Dietary-Cafeteria'!O198,0)</f>
        <v>14765</v>
      </c>
      <c r="H103" s="6">
        <f>ROUND(+'Dietary-Cafeteria'!F198,0)</f>
        <v>30362</v>
      </c>
      <c r="I103" s="7">
        <f t="shared" si="4"/>
        <v>0.49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ROUND(+'Dietary-Cafeteria'!O99,0)</f>
        <v>11263</v>
      </c>
      <c r="E104" s="6">
        <f>ROUND(+'Dietary-Cafeteria'!F99,0)</f>
        <v>72795</v>
      </c>
      <c r="F104" s="7">
        <f t="shared" si="3"/>
        <v>0.15</v>
      </c>
      <c r="G104" s="6">
        <f>ROUND(+'Dietary-Cafeteria'!O199,0)</f>
        <v>18488</v>
      </c>
      <c r="H104" s="6">
        <f>ROUND(+'Dietary-Cafeteria'!F199,0)</f>
        <v>72078</v>
      </c>
      <c r="I104" s="7">
        <f t="shared" si="4"/>
        <v>0.26</v>
      </c>
      <c r="J104" s="7"/>
      <c r="K104" s="11">
        <f t="shared" si="5"/>
        <v>0.7333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ROUND(+'Dietary-Cafeteria'!O100,0)</f>
        <v>0</v>
      </c>
      <c r="E105" s="6">
        <f>ROUND(+'Dietary-Cafeteria'!F100,0)</f>
        <v>0</v>
      </c>
      <c r="F105" s="7">
        <f t="shared" si="3"/>
      </c>
      <c r="G105" s="6">
        <f>ROUND(+'Dietary-Cafeteria'!O200,0)</f>
        <v>639214</v>
      </c>
      <c r="H105" s="6">
        <f>ROUND(+'Dietary-Cafeteria'!F200,0)</f>
        <v>40831</v>
      </c>
      <c r="I105" s="7">
        <f t="shared" si="4"/>
        <v>15.66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ROUND(+'Dietary-Cafeteria'!O101,0)</f>
        <v>0</v>
      </c>
      <c r="E106" s="6">
        <f>ROUND(+'Dietary-Cafeteria'!F101,0)</f>
        <v>54456</v>
      </c>
      <c r="F106" s="7">
        <f t="shared" si="3"/>
      </c>
      <c r="G106" s="6">
        <f>ROUND(+'Dietary-Cafeteria'!O201,0)</f>
        <v>0</v>
      </c>
      <c r="H106" s="6">
        <f>ROUND(+'Dietary-Cafeteria'!F201,0)</f>
        <v>53823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5">
      <selection activeCell="A107" sqref="A107:IV10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7.00390625" style="0" customWidth="1"/>
    <col min="4" max="4" width="9.25390625" style="0" bestFit="1" customWidth="1"/>
    <col min="5" max="5" width="7.875" style="0" bestFit="1" customWidth="1"/>
    <col min="6" max="6" width="13.00390625" style="0" bestFit="1" customWidth="1"/>
    <col min="7" max="7" width="9.25390625" style="0" bestFit="1" customWidth="1"/>
    <col min="8" max="8" width="7.875" style="0" bestFit="1" customWidth="1"/>
    <col min="9" max="9" width="9.875" style="0" bestFit="1" customWidth="1"/>
    <col min="10" max="10" width="5.875" style="0" customWidth="1"/>
    <col min="11" max="11" width="8.125" style="0" bestFit="1" customWidth="1"/>
  </cols>
  <sheetData>
    <row r="1" spans="1:10" ht="1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392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2">
        <f>ROUND(+'Dietary-Cafeteria'!D5,0)</f>
        <v>2008</v>
      </c>
      <c r="F7" s="2">
        <f>+E7</f>
        <v>2008</v>
      </c>
      <c r="G7" s="10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8" t="s">
        <v>65</v>
      </c>
    </row>
    <row r="10" spans="2:11" ht="12">
      <c r="B10">
        <f>+'Dietary-Cafeteria'!A5</f>
        <v>1</v>
      </c>
      <c r="C10" t="str">
        <f>+'Dietary-Cafeteria'!B5</f>
        <v>SWEDISH HEALTH SERVICES</v>
      </c>
      <c r="D10" s="6">
        <f>ROUND(+'Dietary-Cafeteria'!G5,0)</f>
        <v>9405392</v>
      </c>
      <c r="E10" s="7">
        <f>ROUND(+'Dietary-Cafeteria'!E5,2)</f>
        <v>225</v>
      </c>
      <c r="F10" s="7">
        <f>IF(D10=0,"",IF(E10=0,"",ROUND(D10/E10,2)))</f>
        <v>41801.74</v>
      </c>
      <c r="G10" s="6">
        <f>ROUND(+'Dietary-Cafeteria'!G105,0)</f>
        <v>9038229</v>
      </c>
      <c r="H10" s="7">
        <f>ROUND(+'Dietary-Cafeteria'!E105,2)</f>
        <v>214</v>
      </c>
      <c r="I10" s="7">
        <f>IF(G10=0,"",IF(H10=0,"",ROUND(G10/H10,2)))</f>
        <v>42234.71</v>
      </c>
      <c r="J10" s="7"/>
      <c r="K10" s="11">
        <f>IF(D10=0,"",IF(E10=0,"",IF(G10=0,"",IF(H10=0,"",ROUND(I10/F10-1,4)))))</f>
        <v>0.0104</v>
      </c>
    </row>
    <row r="11" spans="2:11" ht="12">
      <c r="B11">
        <f>+'Dietary-Cafeteria'!A6</f>
        <v>3</v>
      </c>
      <c r="C11" t="str">
        <f>+'Dietary-Cafeteria'!B6</f>
        <v>SWEDISH MEDICAL CENTER CHERRY HILL</v>
      </c>
      <c r="D11" s="6">
        <f>ROUND(+'Dietary-Cafeteria'!G6,0)</f>
        <v>3030368</v>
      </c>
      <c r="E11" s="7">
        <f>ROUND(+'Dietary-Cafeteria'!E6,2)</f>
        <v>77</v>
      </c>
      <c r="F11" s="7">
        <f aca="true" t="shared" si="0" ref="F11:F74">IF(D11=0,"",IF(E11=0,"",ROUND(D11/E11,2)))</f>
        <v>39355.43</v>
      </c>
      <c r="G11" s="6">
        <f>ROUND(+'Dietary-Cafeteria'!G106,0)</f>
        <v>2926657</v>
      </c>
      <c r="H11" s="7">
        <f>ROUND(+'Dietary-Cafeteria'!E106,2)</f>
        <v>73</v>
      </c>
      <c r="I11" s="7">
        <f aca="true" t="shared" si="1" ref="I11:I74">IF(G11=0,"",IF(H11=0,"",ROUND(G11/H11,2)))</f>
        <v>40091.19</v>
      </c>
      <c r="J11" s="7"/>
      <c r="K11" s="11">
        <f aca="true" t="shared" si="2" ref="K11:K74">IF(D11=0,"",IF(E11=0,"",IF(G11=0,"",IF(H11=0,"",ROUND(I11/F11-1,4)))))</f>
        <v>0.0187</v>
      </c>
    </row>
    <row r="12" spans="2:11" ht="12">
      <c r="B12">
        <f>+'Dietary-Cafeteria'!A7</f>
        <v>8</v>
      </c>
      <c r="C12" t="str">
        <f>+'Dietary-Cafeteria'!B7</f>
        <v>KLICKITAT VALLEY HOSPITAL</v>
      </c>
      <c r="D12" s="6">
        <f>ROUND(+'Dietary-Cafeteria'!G7,0)</f>
        <v>245767</v>
      </c>
      <c r="E12" s="7">
        <f>ROUND(+'Dietary-Cafeteria'!E7,2)</f>
        <v>9.38</v>
      </c>
      <c r="F12" s="7">
        <f t="shared" si="0"/>
        <v>26201.17</v>
      </c>
      <c r="G12" s="6">
        <f>ROUND(+'Dietary-Cafeteria'!G107,0)</f>
        <v>270678</v>
      </c>
      <c r="H12" s="7">
        <f>ROUND(+'Dietary-Cafeteria'!E107,2)</f>
        <v>9.88</v>
      </c>
      <c r="I12" s="7">
        <f t="shared" si="1"/>
        <v>27396.56</v>
      </c>
      <c r="J12" s="7"/>
      <c r="K12" s="11">
        <f t="shared" si="2"/>
        <v>0.0456</v>
      </c>
    </row>
    <row r="13" spans="2:11" ht="1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4077179</v>
      </c>
      <c r="E13" s="7">
        <f>ROUND(+'Dietary-Cafeteria'!E8,2)</f>
        <v>99.72</v>
      </c>
      <c r="F13" s="7">
        <f t="shared" si="0"/>
        <v>40886.27</v>
      </c>
      <c r="G13" s="6">
        <f>ROUND(+'Dietary-Cafeteria'!G108,0)</f>
        <v>4325906</v>
      </c>
      <c r="H13" s="7">
        <f>ROUND(+'Dietary-Cafeteria'!E108,2)</f>
        <v>103.3</v>
      </c>
      <c r="I13" s="7">
        <f t="shared" si="1"/>
        <v>41877.12</v>
      </c>
      <c r="J13" s="7"/>
      <c r="K13" s="11">
        <f t="shared" si="2"/>
        <v>0.0242</v>
      </c>
    </row>
    <row r="14" spans="2:11" ht="1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4486750</v>
      </c>
      <c r="E14" s="7">
        <f>ROUND(+'Dietary-Cafeteria'!E9,2)</f>
        <v>100.81</v>
      </c>
      <c r="F14" s="7">
        <f t="shared" si="0"/>
        <v>44506.99</v>
      </c>
      <c r="G14" s="6">
        <f>ROUND(+'Dietary-Cafeteria'!G109,0)</f>
        <v>4732796</v>
      </c>
      <c r="H14" s="7">
        <f>ROUND(+'Dietary-Cafeteria'!E109,2)</f>
        <v>101.15</v>
      </c>
      <c r="I14" s="7">
        <f t="shared" si="1"/>
        <v>46789.88</v>
      </c>
      <c r="J14" s="7"/>
      <c r="K14" s="11">
        <f t="shared" si="2"/>
        <v>0.0513</v>
      </c>
    </row>
    <row r="15" spans="2:11" ht="12">
      <c r="B15">
        <f>+'Dietary-Cafeteria'!A10</f>
        <v>20</v>
      </c>
      <c r="C15" t="str">
        <f>+'Dietary-Cafeteria'!B10</f>
        <v>GROUP HEALTH CENTRAL</v>
      </c>
      <c r="D15" s="6">
        <f>ROUND(+'Dietary-Cafeteria'!G10,0)</f>
        <v>323500</v>
      </c>
      <c r="E15" s="7">
        <f>ROUND(+'Dietary-Cafeteria'!E10,2)</f>
        <v>6.89</v>
      </c>
      <c r="F15" s="7">
        <f t="shared" si="0"/>
        <v>46952.1</v>
      </c>
      <c r="G15" s="6">
        <f>ROUND(+'Dietary-Cafeteria'!G110,0)</f>
        <v>0</v>
      </c>
      <c r="H15" s="7">
        <f>ROUND(+'Dietary-Cafeteria'!E110,2)</f>
        <v>0</v>
      </c>
      <c r="I15" s="7">
        <f t="shared" si="1"/>
      </c>
      <c r="J15" s="7"/>
      <c r="K15" s="11">
        <f t="shared" si="2"/>
      </c>
    </row>
    <row r="16" spans="2:11" ht="12">
      <c r="B16">
        <f>+'Dietary-Cafeteria'!A11</f>
        <v>21</v>
      </c>
      <c r="C16" t="str">
        <f>+'Dietary-Cafeteria'!B11</f>
        <v>NEWPORT COMMUNITY HOSPITAL</v>
      </c>
      <c r="D16" s="6">
        <f>ROUND(+'Dietary-Cafeteria'!G11,0)</f>
        <v>396244</v>
      </c>
      <c r="E16" s="7">
        <f>ROUND(+'Dietary-Cafeteria'!E11,2)</f>
        <v>13.98</v>
      </c>
      <c r="F16" s="7">
        <f t="shared" si="0"/>
        <v>28343.63</v>
      </c>
      <c r="G16" s="6">
        <f>ROUND(+'Dietary-Cafeteria'!G111,0)</f>
        <v>394919</v>
      </c>
      <c r="H16" s="7">
        <f>ROUND(+'Dietary-Cafeteria'!E111,2)</f>
        <v>13.4</v>
      </c>
      <c r="I16" s="7">
        <f t="shared" si="1"/>
        <v>29471.57</v>
      </c>
      <c r="J16" s="7"/>
      <c r="K16" s="11">
        <f t="shared" si="2"/>
        <v>0.0398</v>
      </c>
    </row>
    <row r="17" spans="2:11" ht="1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0</v>
      </c>
      <c r="E17" s="7">
        <f>ROUND(+'Dietary-Cafeteria'!E12,2)</f>
        <v>19.23</v>
      </c>
      <c r="F17" s="7">
        <f t="shared" si="0"/>
      </c>
      <c r="G17" s="6">
        <f>ROUND(+'Dietary-Cafeteria'!G112,0)</f>
        <v>708773</v>
      </c>
      <c r="H17" s="7">
        <f>ROUND(+'Dietary-Cafeteria'!E112,2)</f>
        <v>20.12</v>
      </c>
      <c r="I17" s="7">
        <f t="shared" si="1"/>
        <v>35227.29</v>
      </c>
      <c r="J17" s="7"/>
      <c r="K17" s="11">
        <f t="shared" si="2"/>
      </c>
    </row>
    <row r="18" spans="2:11" ht="12">
      <c r="B18">
        <f>+'Dietary-Cafeteria'!A13</f>
        <v>23</v>
      </c>
      <c r="C18" t="str">
        <f>+'Dietary-Cafeteria'!B13</f>
        <v>OKANOGAN-DOUGLAS DISTRICT HOSPITAL</v>
      </c>
      <c r="D18" s="6">
        <f>ROUND(+'Dietary-Cafeteria'!G13,0)</f>
        <v>137855</v>
      </c>
      <c r="E18" s="7">
        <f>ROUND(+'Dietary-Cafeteria'!E13,2)</f>
        <v>5.24</v>
      </c>
      <c r="F18" s="7">
        <f t="shared" si="0"/>
        <v>26308.21</v>
      </c>
      <c r="G18" s="6">
        <f>ROUND(+'Dietary-Cafeteria'!G113,0)</f>
        <v>130209</v>
      </c>
      <c r="H18" s="7">
        <f>ROUND(+'Dietary-Cafeteria'!E113,2)</f>
        <v>5.22</v>
      </c>
      <c r="I18" s="7">
        <f t="shared" si="1"/>
        <v>24944.25</v>
      </c>
      <c r="J18" s="7"/>
      <c r="K18" s="11">
        <f t="shared" si="2"/>
        <v>-0.0518</v>
      </c>
    </row>
    <row r="19" spans="2:11" ht="12">
      <c r="B19">
        <f>+'Dietary-Cafeteria'!A14</f>
        <v>26</v>
      </c>
      <c r="C19" t="str">
        <f>+'Dietary-Cafeteria'!B14</f>
        <v>PEACEHEALTH SAINT JOHN MEDICAL CENTER</v>
      </c>
      <c r="D19" s="6">
        <f>ROUND(+'Dietary-Cafeteria'!G14,0)</f>
        <v>1198400</v>
      </c>
      <c r="E19" s="7">
        <f>ROUND(+'Dietary-Cafeteria'!E14,2)</f>
        <v>38.6</v>
      </c>
      <c r="F19" s="7">
        <f t="shared" si="0"/>
        <v>31046.63</v>
      </c>
      <c r="G19" s="6">
        <f>ROUND(+'Dietary-Cafeteria'!G114,0)</f>
        <v>1239974</v>
      </c>
      <c r="H19" s="7">
        <f>ROUND(+'Dietary-Cafeteria'!E114,2)</f>
        <v>38.58</v>
      </c>
      <c r="I19" s="7">
        <f t="shared" si="1"/>
        <v>32140.33</v>
      </c>
      <c r="J19" s="7"/>
      <c r="K19" s="11">
        <f t="shared" si="2"/>
        <v>0.0352</v>
      </c>
    </row>
    <row r="20" spans="2:11" ht="1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4593820</v>
      </c>
      <c r="E20" s="7">
        <f>ROUND(+'Dietary-Cafeteria'!E15,2)</f>
        <v>121.92</v>
      </c>
      <c r="F20" s="7">
        <f t="shared" si="0"/>
        <v>37678.97</v>
      </c>
      <c r="G20" s="6">
        <f>ROUND(+'Dietary-Cafeteria'!G115,0)</f>
        <v>4669785</v>
      </c>
      <c r="H20" s="7">
        <f>ROUND(+'Dietary-Cafeteria'!E115,2)</f>
        <v>120.75</v>
      </c>
      <c r="I20" s="7">
        <f t="shared" si="1"/>
        <v>38673.17</v>
      </c>
      <c r="J20" s="7"/>
      <c r="K20" s="11">
        <f t="shared" si="2"/>
        <v>0.0264</v>
      </c>
    </row>
    <row r="21" spans="2:11" ht="12">
      <c r="B21">
        <f>+'Dietary-Cafeteria'!A16</f>
        <v>32</v>
      </c>
      <c r="C21" t="str">
        <f>+'Dietary-Cafeteria'!B16</f>
        <v>SAINT JOSEPH MEDICAL CENTER</v>
      </c>
      <c r="D21" s="6">
        <f>ROUND(+'Dietary-Cafeteria'!G16,0)</f>
        <v>3407022</v>
      </c>
      <c r="E21" s="7">
        <f>ROUND(+'Dietary-Cafeteria'!E16,2)</f>
        <v>105</v>
      </c>
      <c r="F21" s="7">
        <f t="shared" si="0"/>
        <v>32447.83</v>
      </c>
      <c r="G21" s="6">
        <f>ROUND(+'Dietary-Cafeteria'!G116,0)</f>
        <v>3754194</v>
      </c>
      <c r="H21" s="7">
        <f>ROUND(+'Dietary-Cafeteria'!E116,2)</f>
        <v>112</v>
      </c>
      <c r="I21" s="7">
        <f t="shared" si="1"/>
        <v>33519.59</v>
      </c>
      <c r="J21" s="7"/>
      <c r="K21" s="11">
        <f t="shared" si="2"/>
        <v>0.033</v>
      </c>
    </row>
    <row r="22" spans="2:11" ht="12">
      <c r="B22">
        <f>+'Dietary-Cafeteria'!A17</f>
        <v>35</v>
      </c>
      <c r="C22" t="str">
        <f>+'Dietary-Cafeteria'!B17</f>
        <v>ENUMCLAW REGIONAL HOSPITAL</v>
      </c>
      <c r="D22" s="6">
        <f>ROUND(+'Dietary-Cafeteria'!G17,0)</f>
        <v>336887</v>
      </c>
      <c r="E22" s="7">
        <f>ROUND(+'Dietary-Cafeteria'!E17,2)</f>
        <v>8.26</v>
      </c>
      <c r="F22" s="7">
        <f t="shared" si="0"/>
        <v>40785.35</v>
      </c>
      <c r="G22" s="6">
        <f>ROUND(+'Dietary-Cafeteria'!G117,0)</f>
        <v>372948</v>
      </c>
      <c r="H22" s="7">
        <f>ROUND(+'Dietary-Cafeteria'!E117,2)</f>
        <v>9.9</v>
      </c>
      <c r="I22" s="7">
        <f t="shared" si="1"/>
        <v>37671.52</v>
      </c>
      <c r="J22" s="7"/>
      <c r="K22" s="11">
        <f t="shared" si="2"/>
        <v>-0.0763</v>
      </c>
    </row>
    <row r="23" spans="2:11" ht="12">
      <c r="B23">
        <f>+'Dietary-Cafeteria'!A18</f>
        <v>37</v>
      </c>
      <c r="C23" t="str">
        <f>+'Dietary-Cafeteria'!B18</f>
        <v>DEACONESS MEDICAL CENTER</v>
      </c>
      <c r="D23" s="6">
        <f>ROUND(+'Dietary-Cafeteria'!G18,0)</f>
        <v>1665320</v>
      </c>
      <c r="E23" s="7">
        <f>ROUND(+'Dietary-Cafeteria'!E18,2)</f>
        <v>71.11</v>
      </c>
      <c r="F23" s="7">
        <f t="shared" si="0"/>
        <v>23418.93</v>
      </c>
      <c r="G23" s="6">
        <f>ROUND(+'Dietary-Cafeteria'!G118,0)</f>
        <v>2072385</v>
      </c>
      <c r="H23" s="7">
        <f>ROUND(+'Dietary-Cafeteria'!E118,2)</f>
        <v>64.36</v>
      </c>
      <c r="I23" s="7">
        <f t="shared" si="1"/>
        <v>32199.89</v>
      </c>
      <c r="J23" s="7"/>
      <c r="K23" s="11">
        <f t="shared" si="2"/>
        <v>0.375</v>
      </c>
    </row>
    <row r="24" spans="2:11" ht="1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1190470</v>
      </c>
      <c r="E24" s="7">
        <f>ROUND(+'Dietary-Cafeteria'!E19,2)</f>
        <v>38.76</v>
      </c>
      <c r="F24" s="7">
        <f t="shared" si="0"/>
        <v>30713.88</v>
      </c>
      <c r="G24" s="6">
        <f>ROUND(+'Dietary-Cafeteria'!G119,0)</f>
        <v>1204884</v>
      </c>
      <c r="H24" s="7">
        <f>ROUND(+'Dietary-Cafeteria'!E119,2)</f>
        <v>39.9</v>
      </c>
      <c r="I24" s="7">
        <f t="shared" si="1"/>
        <v>30197.59</v>
      </c>
      <c r="J24" s="7"/>
      <c r="K24" s="11">
        <f t="shared" si="2"/>
        <v>-0.0168</v>
      </c>
    </row>
    <row r="25" spans="2:11" ht="12">
      <c r="B25">
        <f>+'Dietary-Cafeteria'!A20</f>
        <v>39</v>
      </c>
      <c r="C25" t="str">
        <f>+'Dietary-Cafeteria'!B20</f>
        <v>KENNEWICK GENERAL HOSPITAL</v>
      </c>
      <c r="D25" s="6">
        <f>ROUND(+'Dietary-Cafeteria'!G20,0)</f>
        <v>816433</v>
      </c>
      <c r="E25" s="7">
        <f>ROUND(+'Dietary-Cafeteria'!E20,2)</f>
        <v>29.9</v>
      </c>
      <c r="F25" s="7">
        <f t="shared" si="0"/>
        <v>27305.45</v>
      </c>
      <c r="G25" s="6">
        <f>ROUND(+'Dietary-Cafeteria'!G120,0)</f>
        <v>831013</v>
      </c>
      <c r="H25" s="7">
        <f>ROUND(+'Dietary-Cafeteria'!E120,2)</f>
        <v>29.5</v>
      </c>
      <c r="I25" s="7">
        <f t="shared" si="1"/>
        <v>28169.93</v>
      </c>
      <c r="J25" s="7"/>
      <c r="K25" s="11">
        <f t="shared" si="2"/>
        <v>0.0317</v>
      </c>
    </row>
    <row r="26" spans="2:11" ht="12">
      <c r="B26">
        <f>+'Dietary-Cafeteria'!A21</f>
        <v>43</v>
      </c>
      <c r="C26" t="str">
        <f>+'Dietary-Cafeteria'!B21</f>
        <v>WALLA WALLA GENERAL HOSPITAL</v>
      </c>
      <c r="D26" s="6">
        <f>ROUND(+'Dietary-Cafeteria'!G21,0)</f>
        <v>506870</v>
      </c>
      <c r="E26" s="7">
        <f>ROUND(+'Dietary-Cafeteria'!E21,2)</f>
        <v>14.05</v>
      </c>
      <c r="F26" s="7">
        <f t="shared" si="0"/>
        <v>36076.16</v>
      </c>
      <c r="G26" s="6">
        <f>ROUND(+'Dietary-Cafeteria'!G121,0)</f>
        <v>488756</v>
      </c>
      <c r="H26" s="7">
        <f>ROUND(+'Dietary-Cafeteria'!E121,2)</f>
        <v>12.85</v>
      </c>
      <c r="I26" s="7">
        <f t="shared" si="1"/>
        <v>38035.49</v>
      </c>
      <c r="J26" s="7"/>
      <c r="K26" s="11">
        <f t="shared" si="2"/>
        <v>0.0543</v>
      </c>
    </row>
    <row r="27" spans="2:11" ht="12">
      <c r="B27">
        <f>+'Dietary-Cafeteria'!A22</f>
        <v>45</v>
      </c>
      <c r="C27" t="str">
        <f>+'Dietary-Cafeteria'!B22</f>
        <v>COLUMBIA BASIN HOSPITAL</v>
      </c>
      <c r="D27" s="6">
        <f>ROUND(+'Dietary-Cafeteria'!G22,0)</f>
        <v>437597</v>
      </c>
      <c r="E27" s="7">
        <f>ROUND(+'Dietary-Cafeteria'!E22,2)</f>
        <v>15.34</v>
      </c>
      <c r="F27" s="7">
        <f t="shared" si="0"/>
        <v>28526.53</v>
      </c>
      <c r="G27" s="6">
        <f>ROUND(+'Dietary-Cafeteria'!G122,0)</f>
        <v>482640</v>
      </c>
      <c r="H27" s="7">
        <f>ROUND(+'Dietary-Cafeteria'!E122,2)</f>
        <v>16.04</v>
      </c>
      <c r="I27" s="7">
        <f t="shared" si="1"/>
        <v>30089.78</v>
      </c>
      <c r="J27" s="7"/>
      <c r="K27" s="11">
        <f t="shared" si="2"/>
        <v>0.0548</v>
      </c>
    </row>
    <row r="28" spans="2:11" ht="12">
      <c r="B28">
        <f>+'Dietary-Cafeteria'!A23</f>
        <v>46</v>
      </c>
      <c r="C28" t="str">
        <f>+'Dietary-Cafeteria'!B23</f>
        <v>PROSSER MEMORIAL HOSPITAL</v>
      </c>
      <c r="D28" s="6">
        <f>ROUND(+'Dietary-Cafeteria'!G23,0)</f>
        <v>250700</v>
      </c>
      <c r="E28" s="7">
        <f>ROUND(+'Dietary-Cafeteria'!E23,2)</f>
        <v>8.03</v>
      </c>
      <c r="F28" s="7">
        <f t="shared" si="0"/>
        <v>31220.42</v>
      </c>
      <c r="G28" s="6">
        <f>ROUND(+'Dietary-Cafeteria'!G123,0)</f>
        <v>264911</v>
      </c>
      <c r="H28" s="7">
        <f>ROUND(+'Dietary-Cafeteria'!E123,2)</f>
        <v>7.74</v>
      </c>
      <c r="I28" s="7">
        <f t="shared" si="1"/>
        <v>34226.23</v>
      </c>
      <c r="J28" s="7"/>
      <c r="K28" s="11">
        <f t="shared" si="2"/>
        <v>0.0963</v>
      </c>
    </row>
    <row r="29" spans="2:11" ht="12">
      <c r="B29">
        <f>+'Dietary-Cafeteria'!A24</f>
        <v>50</v>
      </c>
      <c r="C29" t="str">
        <f>+'Dietary-Cafeteria'!B24</f>
        <v>PROVIDENCE SAINT MARY MEDICAL CENTER</v>
      </c>
      <c r="D29" s="6">
        <f>ROUND(+'Dietary-Cafeteria'!G24,0)</f>
        <v>903401</v>
      </c>
      <c r="E29" s="7">
        <f>ROUND(+'Dietary-Cafeteria'!E24,2)</f>
        <v>28.53</v>
      </c>
      <c r="F29" s="7">
        <f t="shared" si="0"/>
        <v>31664.95</v>
      </c>
      <c r="G29" s="6">
        <f>ROUND(+'Dietary-Cafeteria'!G124,0)</f>
        <v>919379</v>
      </c>
      <c r="H29" s="7">
        <f>ROUND(+'Dietary-Cafeteria'!E124,2)</f>
        <v>26.23</v>
      </c>
      <c r="I29" s="7">
        <f t="shared" si="1"/>
        <v>35050.67</v>
      </c>
      <c r="J29" s="7"/>
      <c r="K29" s="11">
        <f t="shared" si="2"/>
        <v>0.1069</v>
      </c>
    </row>
    <row r="30" spans="2:11" ht="12">
      <c r="B30">
        <f>+'Dietary-Cafeteria'!A25</f>
        <v>54</v>
      </c>
      <c r="C30" t="str">
        <f>+'Dietary-Cafeteria'!B25</f>
        <v>FORKS COMMUNITY HOSPITAL</v>
      </c>
      <c r="D30" s="6">
        <f>ROUND(+'Dietary-Cafeteria'!G25,0)</f>
        <v>325953</v>
      </c>
      <c r="E30" s="7">
        <f>ROUND(+'Dietary-Cafeteria'!E25,2)</f>
        <v>11.63</v>
      </c>
      <c r="F30" s="7">
        <f t="shared" si="0"/>
        <v>28026.91</v>
      </c>
      <c r="G30" s="6">
        <f>ROUND(+'Dietary-Cafeteria'!G125,0)</f>
        <v>328011</v>
      </c>
      <c r="H30" s="7">
        <f>ROUND(+'Dietary-Cafeteria'!E125,2)</f>
        <v>11.49</v>
      </c>
      <c r="I30" s="7">
        <f t="shared" si="1"/>
        <v>28547.52</v>
      </c>
      <c r="J30" s="7"/>
      <c r="K30" s="11">
        <f t="shared" si="2"/>
        <v>0.0186</v>
      </c>
    </row>
    <row r="31" spans="2:11" ht="12">
      <c r="B31">
        <f>+'Dietary-Cafeteria'!A26</f>
        <v>56</v>
      </c>
      <c r="C31" t="str">
        <f>+'Dietary-Cafeteria'!B26</f>
        <v>WILLAPA HARBOR HOSPITAL</v>
      </c>
      <c r="D31" s="6">
        <f>ROUND(+'Dietary-Cafeteria'!G26,0)</f>
        <v>243285</v>
      </c>
      <c r="E31" s="7">
        <f>ROUND(+'Dietary-Cafeteria'!E26,2)</f>
        <v>6.64</v>
      </c>
      <c r="F31" s="7">
        <f t="shared" si="0"/>
        <v>36639.31</v>
      </c>
      <c r="G31" s="6">
        <f>ROUND(+'Dietary-Cafeteria'!G126,0)</f>
        <v>244974</v>
      </c>
      <c r="H31" s="7">
        <f>ROUND(+'Dietary-Cafeteria'!E126,2)</f>
        <v>6.59</v>
      </c>
      <c r="I31" s="7">
        <f t="shared" si="1"/>
        <v>37173.6</v>
      </c>
      <c r="J31" s="7"/>
      <c r="K31" s="11">
        <f t="shared" si="2"/>
        <v>0.0146</v>
      </c>
    </row>
    <row r="32" spans="2:11" ht="12">
      <c r="B32">
        <f>+'Dietary-Cafeteria'!A27</f>
        <v>58</v>
      </c>
      <c r="C32" t="str">
        <f>+'Dietary-Cafeteria'!B27</f>
        <v>YAKIMA VALLEY MEMORIAL HOSPITAL</v>
      </c>
      <c r="D32" s="6">
        <f>ROUND(+'Dietary-Cafeteria'!G27,0)</f>
        <v>1852639</v>
      </c>
      <c r="E32" s="7">
        <f>ROUND(+'Dietary-Cafeteria'!E27,2)</f>
        <v>58.91</v>
      </c>
      <c r="F32" s="7">
        <f t="shared" si="0"/>
        <v>31448.63</v>
      </c>
      <c r="G32" s="6">
        <f>ROUND(+'Dietary-Cafeteria'!G127,0)</f>
        <v>1855719</v>
      </c>
      <c r="H32" s="7">
        <f>ROUND(+'Dietary-Cafeteria'!E127,2)</f>
        <v>58.26</v>
      </c>
      <c r="I32" s="7">
        <f t="shared" si="1"/>
        <v>31852.37</v>
      </c>
      <c r="J32" s="7"/>
      <c r="K32" s="11">
        <f t="shared" si="2"/>
        <v>0.0128</v>
      </c>
    </row>
    <row r="33" spans="2:11" ht="12">
      <c r="B33">
        <f>+'Dietary-Cafeteria'!A28</f>
        <v>63</v>
      </c>
      <c r="C33" t="str">
        <f>+'Dietary-Cafeteria'!B28</f>
        <v>GRAYS HARBOR COMMUNITY HOSPITAL</v>
      </c>
      <c r="D33" s="6">
        <f>ROUND(+'Dietary-Cafeteria'!G28,0)</f>
        <v>897836</v>
      </c>
      <c r="E33" s="7">
        <f>ROUND(+'Dietary-Cafeteria'!E28,2)</f>
        <v>19.05</v>
      </c>
      <c r="F33" s="7">
        <f t="shared" si="0"/>
        <v>47130.5</v>
      </c>
      <c r="G33" s="6">
        <f>ROUND(+'Dietary-Cafeteria'!G128,0)</f>
        <v>957375</v>
      </c>
      <c r="H33" s="7">
        <f>ROUND(+'Dietary-Cafeteria'!E128,2)</f>
        <v>20.02</v>
      </c>
      <c r="I33" s="7">
        <f t="shared" si="1"/>
        <v>47820.93</v>
      </c>
      <c r="J33" s="7"/>
      <c r="K33" s="11">
        <f t="shared" si="2"/>
        <v>0.0146</v>
      </c>
    </row>
    <row r="34" spans="2:11" ht="12">
      <c r="B34">
        <f>+'Dietary-Cafeteria'!A29</f>
        <v>78</v>
      </c>
      <c r="C34" t="str">
        <f>+'Dietary-Cafeteria'!B29</f>
        <v>SAMARITAN HOSPITAL</v>
      </c>
      <c r="D34" s="6">
        <f>ROUND(+'Dietary-Cafeteria'!G29,0)</f>
        <v>697245</v>
      </c>
      <c r="E34" s="7">
        <f>ROUND(+'Dietary-Cafeteria'!E29,2)</f>
        <v>21.45</v>
      </c>
      <c r="F34" s="7">
        <f t="shared" si="0"/>
        <v>32505.59</v>
      </c>
      <c r="G34" s="6">
        <f>ROUND(+'Dietary-Cafeteria'!G129,0)</f>
        <v>733825</v>
      </c>
      <c r="H34" s="7">
        <f>ROUND(+'Dietary-Cafeteria'!E129,2)</f>
        <v>21.79</v>
      </c>
      <c r="I34" s="7">
        <f t="shared" si="1"/>
        <v>33677.15</v>
      </c>
      <c r="J34" s="7"/>
      <c r="K34" s="11">
        <f t="shared" si="2"/>
        <v>0.036</v>
      </c>
    </row>
    <row r="35" spans="2:11" ht="12">
      <c r="B35">
        <f>+'Dietary-Cafeteria'!A30</f>
        <v>79</v>
      </c>
      <c r="C35" t="str">
        <f>+'Dietary-Cafeteria'!B30</f>
        <v>OCEAN BEACH HOSPITAL</v>
      </c>
      <c r="D35" s="6">
        <f>ROUND(+'Dietary-Cafeteria'!G30,0)</f>
        <v>283992</v>
      </c>
      <c r="E35" s="7">
        <f>ROUND(+'Dietary-Cafeteria'!E30,2)</f>
        <v>7.58</v>
      </c>
      <c r="F35" s="7">
        <f t="shared" si="0"/>
        <v>37465.96</v>
      </c>
      <c r="G35" s="6">
        <f>ROUND(+'Dietary-Cafeteria'!G130,0)</f>
        <v>310764</v>
      </c>
      <c r="H35" s="7">
        <f>ROUND(+'Dietary-Cafeteria'!E130,2)</f>
        <v>8</v>
      </c>
      <c r="I35" s="7">
        <f t="shared" si="1"/>
        <v>38845.5</v>
      </c>
      <c r="J35" s="7"/>
      <c r="K35" s="11">
        <f t="shared" si="2"/>
        <v>0.0368</v>
      </c>
    </row>
    <row r="36" spans="2:11" ht="12">
      <c r="B36">
        <f>+'Dietary-Cafeteria'!A31</f>
        <v>80</v>
      </c>
      <c r="C36" t="str">
        <f>+'Dietary-Cafeteria'!B31</f>
        <v>ODESSA MEMORIAL HOSPITAL</v>
      </c>
      <c r="D36" s="6">
        <f>ROUND(+'Dietary-Cafeteria'!G31,0)</f>
        <v>164003</v>
      </c>
      <c r="E36" s="7">
        <f>ROUND(+'Dietary-Cafeteria'!E31,2)</f>
        <v>6.37</v>
      </c>
      <c r="F36" s="7">
        <f t="shared" si="0"/>
        <v>25746.15</v>
      </c>
      <c r="G36" s="6">
        <f>ROUND(+'Dietary-Cafeteria'!G131,0)</f>
        <v>175652</v>
      </c>
      <c r="H36" s="7">
        <f>ROUND(+'Dietary-Cafeteria'!E131,2)</f>
        <v>6.89</v>
      </c>
      <c r="I36" s="7">
        <f t="shared" si="1"/>
        <v>25493.76</v>
      </c>
      <c r="J36" s="7"/>
      <c r="K36" s="11">
        <f t="shared" si="2"/>
        <v>-0.0098</v>
      </c>
    </row>
    <row r="37" spans="2:11" ht="12">
      <c r="B37">
        <f>+'Dietary-Cafeteria'!A32</f>
        <v>81</v>
      </c>
      <c r="C37" t="str">
        <f>+'Dietary-Cafeteria'!B32</f>
        <v>GOOD SAMARITAN HOSPITAL</v>
      </c>
      <c r="D37" s="6">
        <f>ROUND(+'Dietary-Cafeteria'!G32,0)</f>
        <v>1836341</v>
      </c>
      <c r="E37" s="7">
        <f>ROUND(+'Dietary-Cafeteria'!E32,2)</f>
        <v>49.3</v>
      </c>
      <c r="F37" s="7">
        <f t="shared" si="0"/>
        <v>37248.3</v>
      </c>
      <c r="G37" s="6">
        <f>ROUND(+'Dietary-Cafeteria'!G132,0)</f>
        <v>2162522</v>
      </c>
      <c r="H37" s="7">
        <f>ROUND(+'Dietary-Cafeteria'!E132,2)</f>
        <v>58.14</v>
      </c>
      <c r="I37" s="7">
        <f t="shared" si="1"/>
        <v>37195.08</v>
      </c>
      <c r="J37" s="7"/>
      <c r="K37" s="11">
        <f t="shared" si="2"/>
        <v>-0.0014</v>
      </c>
    </row>
    <row r="38" spans="2:11" ht="12">
      <c r="B38">
        <f>+'Dietary-Cafeteria'!A33</f>
        <v>82</v>
      </c>
      <c r="C38" t="str">
        <f>+'Dietary-Cafeteria'!B33</f>
        <v>GARFIELD COUNTY MEMORIAL HOSPITAL</v>
      </c>
      <c r="D38" s="6">
        <f>ROUND(+'Dietary-Cafeteria'!G33,0)</f>
        <v>180837</v>
      </c>
      <c r="E38" s="7">
        <f>ROUND(+'Dietary-Cafeteria'!E33,2)</f>
        <v>7.44</v>
      </c>
      <c r="F38" s="7">
        <f t="shared" si="0"/>
        <v>24306.05</v>
      </c>
      <c r="G38" s="6">
        <f>ROUND(+'Dietary-Cafeteria'!G133,0)</f>
        <v>180829</v>
      </c>
      <c r="H38" s="7">
        <f>ROUND(+'Dietary-Cafeteria'!E133,2)</f>
        <v>7.71</v>
      </c>
      <c r="I38" s="7">
        <f t="shared" si="1"/>
        <v>23453.83</v>
      </c>
      <c r="J38" s="7"/>
      <c r="K38" s="11">
        <f t="shared" si="2"/>
        <v>-0.0351</v>
      </c>
    </row>
    <row r="39" spans="2:11" ht="1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ROUND(+'Dietary-Cafeteria'!G34,0)</f>
        <v>3692232</v>
      </c>
      <c r="E39" s="7">
        <f>ROUND(+'Dietary-Cafeteria'!E34,2)</f>
        <v>116.34</v>
      </c>
      <c r="F39" s="7">
        <f t="shared" si="0"/>
        <v>31736.57</v>
      </c>
      <c r="G39" s="6">
        <f>ROUND(+'Dietary-Cafeteria'!G134,0)</f>
        <v>4012145</v>
      </c>
      <c r="H39" s="7">
        <f>ROUND(+'Dietary-Cafeteria'!E134,2)</f>
        <v>113.47</v>
      </c>
      <c r="I39" s="7">
        <f t="shared" si="1"/>
        <v>35358.64</v>
      </c>
      <c r="J39" s="7"/>
      <c r="K39" s="11">
        <f t="shared" si="2"/>
        <v>0.1141</v>
      </c>
    </row>
    <row r="40" spans="2:11" ht="12">
      <c r="B40">
        <f>+'Dietary-Cafeteria'!A35</f>
        <v>85</v>
      </c>
      <c r="C40" t="str">
        <f>+'Dietary-Cafeteria'!B35</f>
        <v>JEFFERSON HEALTHCARE HOSPITAL</v>
      </c>
      <c r="D40" s="6">
        <f>ROUND(+'Dietary-Cafeteria'!G35,0)</f>
        <v>325180</v>
      </c>
      <c r="E40" s="7">
        <f>ROUND(+'Dietary-Cafeteria'!E35,2)</f>
        <v>8.49</v>
      </c>
      <c r="F40" s="7">
        <f t="shared" si="0"/>
        <v>38301.53</v>
      </c>
      <c r="G40" s="6">
        <f>ROUND(+'Dietary-Cafeteria'!G135,0)</f>
        <v>338478</v>
      </c>
      <c r="H40" s="7">
        <f>ROUND(+'Dietary-Cafeteria'!E135,2)</f>
        <v>8.55</v>
      </c>
      <c r="I40" s="7">
        <f t="shared" si="1"/>
        <v>39588.07</v>
      </c>
      <c r="J40" s="7"/>
      <c r="K40" s="11">
        <f t="shared" si="2"/>
        <v>0.0336</v>
      </c>
    </row>
    <row r="41" spans="2:11" ht="12">
      <c r="B41">
        <f>+'Dietary-Cafeteria'!A36</f>
        <v>96</v>
      </c>
      <c r="C41" t="str">
        <f>+'Dietary-Cafeteria'!B36</f>
        <v>SKYLINE HOSPITAL</v>
      </c>
      <c r="D41" s="6">
        <f>ROUND(+'Dietary-Cafeteria'!G36,0)</f>
        <v>148481</v>
      </c>
      <c r="E41" s="7">
        <f>ROUND(+'Dietary-Cafeteria'!E36,2)</f>
        <v>4.58</v>
      </c>
      <c r="F41" s="7">
        <f t="shared" si="0"/>
        <v>32419.43</v>
      </c>
      <c r="G41" s="6">
        <f>ROUND(+'Dietary-Cafeteria'!G136,0)</f>
        <v>159898</v>
      </c>
      <c r="H41" s="7">
        <f>ROUND(+'Dietary-Cafeteria'!E136,2)</f>
        <v>4.83</v>
      </c>
      <c r="I41" s="7">
        <f t="shared" si="1"/>
        <v>33105.18</v>
      </c>
      <c r="J41" s="7"/>
      <c r="K41" s="11">
        <f t="shared" si="2"/>
        <v>0.0212</v>
      </c>
    </row>
    <row r="42" spans="2:11" ht="1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ROUND(+'Dietary-Cafeteria'!G37,0)</f>
        <v>959161</v>
      </c>
      <c r="E42" s="7">
        <f>ROUND(+'Dietary-Cafeteria'!E37,2)</f>
        <v>31.72</v>
      </c>
      <c r="F42" s="7">
        <f t="shared" si="0"/>
        <v>30238.37</v>
      </c>
      <c r="G42" s="6">
        <f>ROUND(+'Dietary-Cafeteria'!G137,0)</f>
        <v>944310</v>
      </c>
      <c r="H42" s="7">
        <f>ROUND(+'Dietary-Cafeteria'!E137,2)</f>
        <v>30.18</v>
      </c>
      <c r="I42" s="7">
        <f t="shared" si="1"/>
        <v>31289.26</v>
      </c>
      <c r="J42" s="7"/>
      <c r="K42" s="11">
        <f t="shared" si="2"/>
        <v>0.0348</v>
      </c>
    </row>
    <row r="43" spans="2:11" ht="12">
      <c r="B43">
        <f>+'Dietary-Cafeteria'!A38</f>
        <v>104</v>
      </c>
      <c r="C43" t="str">
        <f>+'Dietary-Cafeteria'!B38</f>
        <v>VALLEY GENERAL HOSPITAL</v>
      </c>
      <c r="D43" s="6">
        <f>ROUND(+'Dietary-Cafeteria'!G38,0)</f>
        <v>593370</v>
      </c>
      <c r="E43" s="7">
        <f>ROUND(+'Dietary-Cafeteria'!E38,2)</f>
        <v>16.75</v>
      </c>
      <c r="F43" s="7">
        <f t="shared" si="0"/>
        <v>35425.07</v>
      </c>
      <c r="G43" s="6">
        <f>ROUND(+'Dietary-Cafeteria'!G138,0)</f>
        <v>580102</v>
      </c>
      <c r="H43" s="7">
        <f>ROUND(+'Dietary-Cafeteria'!E138,2)</f>
        <v>16.35</v>
      </c>
      <c r="I43" s="7">
        <f t="shared" si="1"/>
        <v>35480.24</v>
      </c>
      <c r="J43" s="7"/>
      <c r="K43" s="11">
        <f t="shared" si="2"/>
        <v>0.0016</v>
      </c>
    </row>
    <row r="44" spans="2:11" ht="12">
      <c r="B44">
        <f>+'Dietary-Cafeteria'!A39</f>
        <v>106</v>
      </c>
      <c r="C44" t="str">
        <f>+'Dietary-Cafeteria'!B39</f>
        <v>CASCADE VALLEY HOSPITAL</v>
      </c>
      <c r="D44" s="6">
        <f>ROUND(+'Dietary-Cafeteria'!G39,0)</f>
        <v>369674</v>
      </c>
      <c r="E44" s="7">
        <f>ROUND(+'Dietary-Cafeteria'!E39,2)</f>
        <v>11.83</v>
      </c>
      <c r="F44" s="7">
        <f t="shared" si="0"/>
        <v>31248.86</v>
      </c>
      <c r="G44" s="6">
        <f>ROUND(+'Dietary-Cafeteria'!G139,0)</f>
        <v>378836</v>
      </c>
      <c r="H44" s="7">
        <f>ROUND(+'Dietary-Cafeteria'!E139,2)</f>
        <v>12.03</v>
      </c>
      <c r="I44" s="7">
        <f t="shared" si="1"/>
        <v>31490.94</v>
      </c>
      <c r="J44" s="7"/>
      <c r="K44" s="11">
        <f t="shared" si="2"/>
        <v>0.0077</v>
      </c>
    </row>
    <row r="45" spans="2:11" ht="12">
      <c r="B45">
        <f>+'Dietary-Cafeteria'!A40</f>
        <v>107</v>
      </c>
      <c r="C45" t="str">
        <f>+'Dietary-Cafeteria'!B40</f>
        <v>NORTH VALLEY HOSPITAL</v>
      </c>
      <c r="D45" s="6">
        <f>ROUND(+'Dietary-Cafeteria'!G40,0)</f>
        <v>161100</v>
      </c>
      <c r="E45" s="7">
        <f>ROUND(+'Dietary-Cafeteria'!E40,2)</f>
        <v>11.1</v>
      </c>
      <c r="F45" s="7">
        <f t="shared" si="0"/>
        <v>14513.51</v>
      </c>
      <c r="G45" s="6">
        <f>ROUND(+'Dietary-Cafeteria'!G140,0)</f>
        <v>289453</v>
      </c>
      <c r="H45" s="7">
        <f>ROUND(+'Dietary-Cafeteria'!E140,2)</f>
        <v>11.5</v>
      </c>
      <c r="I45" s="7">
        <f t="shared" si="1"/>
        <v>25169.83</v>
      </c>
      <c r="J45" s="7"/>
      <c r="K45" s="11">
        <f t="shared" si="2"/>
        <v>0.7342</v>
      </c>
    </row>
    <row r="46" spans="2:11" ht="12">
      <c r="B46">
        <f>+'Dietary-Cafeteria'!A41</f>
        <v>108</v>
      </c>
      <c r="C46" t="str">
        <f>+'Dietary-Cafeteria'!B41</f>
        <v>TRI-STATE MEMORIAL HOSPITAL</v>
      </c>
      <c r="D46" s="6">
        <f>ROUND(+'Dietary-Cafeteria'!G41,0)</f>
        <v>461483</v>
      </c>
      <c r="E46" s="7">
        <f>ROUND(+'Dietary-Cafeteria'!E41,2)</f>
        <v>14.72</v>
      </c>
      <c r="F46" s="7">
        <f t="shared" si="0"/>
        <v>31350.75</v>
      </c>
      <c r="G46" s="6">
        <f>ROUND(+'Dietary-Cafeteria'!G141,0)</f>
        <v>0</v>
      </c>
      <c r="H46" s="7">
        <f>ROUND(+'Dietary-Cafeteria'!E141,2)</f>
        <v>0</v>
      </c>
      <c r="I46" s="7">
        <f t="shared" si="1"/>
      </c>
      <c r="J46" s="7"/>
      <c r="K46" s="11">
        <f t="shared" si="2"/>
      </c>
    </row>
    <row r="47" spans="2:11" ht="12">
      <c r="B47">
        <f>+'Dietary-Cafeteria'!A42</f>
        <v>111</v>
      </c>
      <c r="C47" t="str">
        <f>+'Dietary-Cafeteria'!B42</f>
        <v>EAST ADAMS RURAL HOSPITAL</v>
      </c>
      <c r="D47" s="6">
        <f>ROUND(+'Dietary-Cafeteria'!G42,0)</f>
        <v>13927</v>
      </c>
      <c r="E47" s="7">
        <f>ROUND(+'Dietary-Cafeteria'!E42,2)</f>
        <v>0.42</v>
      </c>
      <c r="F47" s="7">
        <f t="shared" si="0"/>
        <v>33159.52</v>
      </c>
      <c r="G47" s="6">
        <f>ROUND(+'Dietary-Cafeteria'!G142,0)</f>
        <v>4881</v>
      </c>
      <c r="H47" s="7">
        <f>ROUND(+'Dietary-Cafeteria'!E142,2)</f>
        <v>0.1</v>
      </c>
      <c r="I47" s="7">
        <f t="shared" si="1"/>
        <v>48810</v>
      </c>
      <c r="J47" s="7"/>
      <c r="K47" s="11">
        <f t="shared" si="2"/>
        <v>0.472</v>
      </c>
    </row>
    <row r="48" spans="2:11" ht="12">
      <c r="B48">
        <f>+'Dietary-Cafeteria'!A43</f>
        <v>125</v>
      </c>
      <c r="C48" t="str">
        <f>+'Dietary-Cafeteria'!B43</f>
        <v>OTHELLO COMMUNITY HOSPITAL</v>
      </c>
      <c r="D48" s="6">
        <f>ROUND(+'Dietary-Cafeteria'!G43,0)</f>
        <v>188025</v>
      </c>
      <c r="E48" s="7">
        <f>ROUND(+'Dietary-Cafeteria'!E43,2)</f>
        <v>6.15</v>
      </c>
      <c r="F48" s="7">
        <f t="shared" si="0"/>
        <v>30573.17</v>
      </c>
      <c r="G48" s="6">
        <f>ROUND(+'Dietary-Cafeteria'!G143,0)</f>
        <v>205741</v>
      </c>
      <c r="H48" s="7">
        <f>ROUND(+'Dietary-Cafeteria'!E143,2)</f>
        <v>6.33</v>
      </c>
      <c r="I48" s="7">
        <f t="shared" si="1"/>
        <v>32502.53</v>
      </c>
      <c r="J48" s="7"/>
      <c r="K48" s="11">
        <f t="shared" si="2"/>
        <v>0.0631</v>
      </c>
    </row>
    <row r="49" spans="2:11" ht="12">
      <c r="B49">
        <f>+'Dietary-Cafeteria'!A44</f>
        <v>126</v>
      </c>
      <c r="C49" t="str">
        <f>+'Dietary-Cafeteria'!B44</f>
        <v>HIGHLINE MEDICAL CENTER</v>
      </c>
      <c r="D49" s="6">
        <f>ROUND(+'Dietary-Cafeteria'!G44,0)</f>
        <v>1729754</v>
      </c>
      <c r="E49" s="7">
        <f>ROUND(+'Dietary-Cafeteria'!E44,2)</f>
        <v>69.45</v>
      </c>
      <c r="F49" s="7">
        <f t="shared" si="0"/>
        <v>24906.47</v>
      </c>
      <c r="G49" s="6">
        <f>ROUND(+'Dietary-Cafeteria'!G144,0)</f>
        <v>1725328</v>
      </c>
      <c r="H49" s="7">
        <f>ROUND(+'Dietary-Cafeteria'!E144,2)</f>
        <v>45.34</v>
      </c>
      <c r="I49" s="7">
        <f t="shared" si="1"/>
        <v>38053.11</v>
      </c>
      <c r="J49" s="7"/>
      <c r="K49" s="11">
        <f t="shared" si="2"/>
        <v>0.5278</v>
      </c>
    </row>
    <row r="50" spans="2:11" ht="1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ROUND(+'Dietary-Cafeteria'!G45,0)</f>
        <v>3582610</v>
      </c>
      <c r="E50" s="7">
        <f>ROUND(+'Dietary-Cafeteria'!E45,2)</f>
        <v>109.64</v>
      </c>
      <c r="F50" s="7">
        <f t="shared" si="0"/>
        <v>32676.12</v>
      </c>
      <c r="G50" s="6">
        <f>ROUND(+'Dietary-Cafeteria'!G145,0)</f>
        <v>3711989</v>
      </c>
      <c r="H50" s="7">
        <f>ROUND(+'Dietary-Cafeteria'!E145,2)</f>
        <v>111.87</v>
      </c>
      <c r="I50" s="7">
        <f t="shared" si="1"/>
        <v>33181.27</v>
      </c>
      <c r="J50" s="7"/>
      <c r="K50" s="11">
        <f t="shared" si="2"/>
        <v>0.0155</v>
      </c>
    </row>
    <row r="51" spans="2:11" ht="12">
      <c r="B51">
        <f>+'Dietary-Cafeteria'!A46</f>
        <v>129</v>
      </c>
      <c r="C51" t="str">
        <f>+'Dietary-Cafeteria'!B46</f>
        <v>QUINCY VALLEY MEDICAL CENTER</v>
      </c>
      <c r="D51" s="6">
        <f>ROUND(+'Dietary-Cafeteria'!G46,0)</f>
        <v>162642</v>
      </c>
      <c r="E51" s="7">
        <f>ROUND(+'Dietary-Cafeteria'!E46,2)</f>
        <v>5.74</v>
      </c>
      <c r="F51" s="7">
        <f t="shared" si="0"/>
        <v>28334.84</v>
      </c>
      <c r="G51" s="6">
        <f>ROUND(+'Dietary-Cafeteria'!G146,0)</f>
        <v>168355</v>
      </c>
      <c r="H51" s="7">
        <f>ROUND(+'Dietary-Cafeteria'!E146,2)</f>
        <v>5.92</v>
      </c>
      <c r="I51" s="7">
        <f t="shared" si="1"/>
        <v>28438.34</v>
      </c>
      <c r="J51" s="7"/>
      <c r="K51" s="11">
        <f t="shared" si="2"/>
        <v>0.0037</v>
      </c>
    </row>
    <row r="52" spans="2:11" ht="12">
      <c r="B52">
        <f>+'Dietary-Cafeteria'!A47</f>
        <v>130</v>
      </c>
      <c r="C52" t="str">
        <f>+'Dietary-Cafeteria'!B47</f>
        <v>NORTHWEST HOSPITAL &amp; MEDICAL CENTER</v>
      </c>
      <c r="D52" s="6">
        <f>ROUND(+'Dietary-Cafeteria'!G47,0)</f>
        <v>2531619</v>
      </c>
      <c r="E52" s="7">
        <f>ROUND(+'Dietary-Cafeteria'!E47,2)</f>
        <v>68.38</v>
      </c>
      <c r="F52" s="7">
        <f t="shared" si="0"/>
        <v>37022.8</v>
      </c>
      <c r="G52" s="6">
        <f>ROUND(+'Dietary-Cafeteria'!G147,0)</f>
        <v>2565483</v>
      </c>
      <c r="H52" s="7">
        <f>ROUND(+'Dietary-Cafeteria'!E147,2)</f>
        <v>67.34</v>
      </c>
      <c r="I52" s="7">
        <f t="shared" si="1"/>
        <v>38097.46</v>
      </c>
      <c r="J52" s="7"/>
      <c r="K52" s="11">
        <f t="shared" si="2"/>
        <v>0.029</v>
      </c>
    </row>
    <row r="53" spans="2:11" ht="12">
      <c r="B53">
        <f>+'Dietary-Cafeteria'!A48</f>
        <v>131</v>
      </c>
      <c r="C53" t="str">
        <f>+'Dietary-Cafeteria'!B48</f>
        <v>OVERLAKE HOSPITAL MEDICAL CENTER</v>
      </c>
      <c r="D53" s="6">
        <f>ROUND(+'Dietary-Cafeteria'!G48,0)</f>
        <v>2595904</v>
      </c>
      <c r="E53" s="7">
        <f>ROUND(+'Dietary-Cafeteria'!E48,2)</f>
        <v>67.09</v>
      </c>
      <c r="F53" s="7">
        <f t="shared" si="0"/>
        <v>38692.86</v>
      </c>
      <c r="G53" s="6">
        <f>ROUND(+'Dietary-Cafeteria'!G148,0)</f>
        <v>3239094</v>
      </c>
      <c r="H53" s="7">
        <f>ROUND(+'Dietary-Cafeteria'!E148,2)</f>
        <v>83.16</v>
      </c>
      <c r="I53" s="7">
        <f t="shared" si="1"/>
        <v>38950.14</v>
      </c>
      <c r="J53" s="7"/>
      <c r="K53" s="11">
        <f t="shared" si="2"/>
        <v>0.0066</v>
      </c>
    </row>
    <row r="54" spans="2:11" ht="12">
      <c r="B54">
        <f>+'Dietary-Cafeteria'!A49</f>
        <v>132</v>
      </c>
      <c r="C54" t="str">
        <f>+'Dietary-Cafeteria'!B49</f>
        <v>SAINT CLARE HOSPITAL</v>
      </c>
      <c r="D54" s="6">
        <f>ROUND(+'Dietary-Cafeteria'!G49,0)</f>
        <v>1312362</v>
      </c>
      <c r="E54" s="7">
        <f>ROUND(+'Dietary-Cafeteria'!E49,2)</f>
        <v>40.56</v>
      </c>
      <c r="F54" s="7">
        <f t="shared" si="0"/>
        <v>32356.07</v>
      </c>
      <c r="G54" s="6">
        <f>ROUND(+'Dietary-Cafeteria'!G149,0)</f>
        <v>1327610</v>
      </c>
      <c r="H54" s="7">
        <f>ROUND(+'Dietary-Cafeteria'!E149,2)</f>
        <v>39.38</v>
      </c>
      <c r="I54" s="7">
        <f t="shared" si="1"/>
        <v>33712.8</v>
      </c>
      <c r="J54" s="7"/>
      <c r="K54" s="11">
        <f t="shared" si="2"/>
        <v>0.0419</v>
      </c>
    </row>
    <row r="55" spans="2:11" ht="12">
      <c r="B55">
        <f>+'Dietary-Cafeteria'!A50</f>
        <v>134</v>
      </c>
      <c r="C55" t="str">
        <f>+'Dietary-Cafeteria'!B50</f>
        <v>ISLAND HOSPITAL</v>
      </c>
      <c r="D55" s="6">
        <f>ROUND(+'Dietary-Cafeteria'!G50,0)</f>
        <v>486936</v>
      </c>
      <c r="E55" s="7">
        <f>ROUND(+'Dietary-Cafeteria'!E50,2)</f>
        <v>13.69</v>
      </c>
      <c r="F55" s="7">
        <f t="shared" si="0"/>
        <v>35568.74</v>
      </c>
      <c r="G55" s="6">
        <f>ROUND(+'Dietary-Cafeteria'!G150,0)</f>
        <v>526498</v>
      </c>
      <c r="H55" s="7">
        <f>ROUND(+'Dietary-Cafeteria'!E150,2)</f>
        <v>14.99</v>
      </c>
      <c r="I55" s="7">
        <f t="shared" si="1"/>
        <v>35123.28</v>
      </c>
      <c r="J55" s="7"/>
      <c r="K55" s="11">
        <f t="shared" si="2"/>
        <v>-0.0125</v>
      </c>
    </row>
    <row r="56" spans="2:11" ht="12">
      <c r="B56">
        <f>+'Dietary-Cafeteria'!A51</f>
        <v>137</v>
      </c>
      <c r="C56" t="str">
        <f>+'Dietary-Cafeteria'!B51</f>
        <v>LINCOLN HOSPITAL</v>
      </c>
      <c r="D56" s="6">
        <f>ROUND(+'Dietary-Cafeteria'!G51,0)</f>
        <v>348182</v>
      </c>
      <c r="E56" s="7">
        <f>ROUND(+'Dietary-Cafeteria'!E51,2)</f>
        <v>13.37</v>
      </c>
      <c r="F56" s="7">
        <f t="shared" si="0"/>
        <v>26042.03</v>
      </c>
      <c r="G56" s="6">
        <f>ROUND(+'Dietary-Cafeteria'!G151,0)</f>
        <v>332177</v>
      </c>
      <c r="H56" s="7">
        <f>ROUND(+'Dietary-Cafeteria'!E151,2)</f>
        <v>12.74</v>
      </c>
      <c r="I56" s="7">
        <f t="shared" si="1"/>
        <v>26073.55</v>
      </c>
      <c r="J56" s="7"/>
      <c r="K56" s="11">
        <f t="shared" si="2"/>
        <v>0.0012</v>
      </c>
    </row>
    <row r="57" spans="2:11" ht="12">
      <c r="B57">
        <f>+'Dietary-Cafeteria'!A52</f>
        <v>138</v>
      </c>
      <c r="C57" t="str">
        <f>+'Dietary-Cafeteria'!B52</f>
        <v>STEVENS HOSPITAL</v>
      </c>
      <c r="D57" s="6">
        <f>ROUND(+'Dietary-Cafeteria'!G52,0)</f>
        <v>1075087</v>
      </c>
      <c r="E57" s="7">
        <f>ROUND(+'Dietary-Cafeteria'!E52,2)</f>
        <v>30.29</v>
      </c>
      <c r="F57" s="7">
        <f t="shared" si="0"/>
        <v>35493.13</v>
      </c>
      <c r="G57" s="6">
        <f>ROUND(+'Dietary-Cafeteria'!G152,0)</f>
        <v>1104330</v>
      </c>
      <c r="H57" s="7">
        <f>ROUND(+'Dietary-Cafeteria'!E152,2)</f>
        <v>30.02</v>
      </c>
      <c r="I57" s="7">
        <f t="shared" si="1"/>
        <v>36786.48</v>
      </c>
      <c r="J57" s="7"/>
      <c r="K57" s="11">
        <f t="shared" si="2"/>
        <v>0.0364</v>
      </c>
    </row>
    <row r="58" spans="2:11" ht="12">
      <c r="B58">
        <f>+'Dietary-Cafeteria'!A53</f>
        <v>139</v>
      </c>
      <c r="C58" t="str">
        <f>+'Dietary-Cafeteria'!B53</f>
        <v>PROVIDENCE HOLY FAMILY HOSPITAL</v>
      </c>
      <c r="D58" s="6">
        <f>ROUND(+'Dietary-Cafeteria'!G53,0)</f>
        <v>1590919</v>
      </c>
      <c r="E58" s="7">
        <f>ROUND(+'Dietary-Cafeteria'!E53,2)</f>
        <v>41.95</v>
      </c>
      <c r="F58" s="7">
        <f t="shared" si="0"/>
        <v>37924.17</v>
      </c>
      <c r="G58" s="6">
        <f>ROUND(+'Dietary-Cafeteria'!G153,0)</f>
        <v>1549676</v>
      </c>
      <c r="H58" s="7">
        <f>ROUND(+'Dietary-Cafeteria'!E153,2)</f>
        <v>44.3</v>
      </c>
      <c r="I58" s="7">
        <f t="shared" si="1"/>
        <v>34981.4</v>
      </c>
      <c r="J58" s="7"/>
      <c r="K58" s="11">
        <f t="shared" si="2"/>
        <v>-0.0776</v>
      </c>
    </row>
    <row r="59" spans="2:11" ht="12">
      <c r="B59">
        <f>+'Dietary-Cafeteria'!A54</f>
        <v>140</v>
      </c>
      <c r="C59" t="str">
        <f>+'Dietary-Cafeteria'!B54</f>
        <v>KITTITAS VALLEY HOSPITAL</v>
      </c>
      <c r="D59" s="6">
        <f>ROUND(+'Dietary-Cafeteria'!G54,0)</f>
        <v>391418</v>
      </c>
      <c r="E59" s="7">
        <f>ROUND(+'Dietary-Cafeteria'!E54,2)</f>
        <v>11.95</v>
      </c>
      <c r="F59" s="7">
        <f t="shared" si="0"/>
        <v>32754.64</v>
      </c>
      <c r="G59" s="6">
        <f>ROUND(+'Dietary-Cafeteria'!G154,0)</f>
        <v>421200</v>
      </c>
      <c r="H59" s="7">
        <f>ROUND(+'Dietary-Cafeteria'!E154,2)</f>
        <v>12.76</v>
      </c>
      <c r="I59" s="7">
        <f t="shared" si="1"/>
        <v>33009.4</v>
      </c>
      <c r="J59" s="7"/>
      <c r="K59" s="11">
        <f t="shared" si="2"/>
        <v>0.0078</v>
      </c>
    </row>
    <row r="60" spans="2:11" ht="12">
      <c r="B60">
        <f>+'Dietary-Cafeteria'!A55</f>
        <v>141</v>
      </c>
      <c r="C60" t="str">
        <f>+'Dietary-Cafeteria'!B55</f>
        <v>DAYTON GENERAL HOSPITAL</v>
      </c>
      <c r="D60" s="6">
        <f>ROUND(+'Dietary-Cafeteria'!G55,0)</f>
        <v>244494</v>
      </c>
      <c r="E60" s="7">
        <f>ROUND(+'Dietary-Cafeteria'!E55,2)</f>
        <v>11.67</v>
      </c>
      <c r="F60" s="7">
        <f t="shared" si="0"/>
        <v>20950.64</v>
      </c>
      <c r="G60" s="6">
        <f>ROUND(+'Dietary-Cafeteria'!G155,0)</f>
        <v>254985</v>
      </c>
      <c r="H60" s="7">
        <f>ROUND(+'Dietary-Cafeteria'!E155,2)</f>
        <v>11.66</v>
      </c>
      <c r="I60" s="7">
        <f t="shared" si="1"/>
        <v>21868.35</v>
      </c>
      <c r="J60" s="7"/>
      <c r="K60" s="11">
        <f t="shared" si="2"/>
        <v>0.0438</v>
      </c>
    </row>
    <row r="61" spans="2:11" ht="12">
      <c r="B61">
        <f>+'Dietary-Cafeteria'!A56</f>
        <v>142</v>
      </c>
      <c r="C61" t="str">
        <f>+'Dietary-Cafeteria'!B56</f>
        <v>HARRISON MEDICAL CENTER</v>
      </c>
      <c r="D61" s="6">
        <f>ROUND(+'Dietary-Cafeteria'!G56,0)</f>
        <v>3334070</v>
      </c>
      <c r="E61" s="7">
        <f>ROUND(+'Dietary-Cafeteria'!E56,2)</f>
        <v>94.5</v>
      </c>
      <c r="F61" s="7">
        <f t="shared" si="0"/>
        <v>35281.16</v>
      </c>
      <c r="G61" s="6">
        <f>ROUND(+'Dietary-Cafeteria'!G156,0)</f>
        <v>3706529</v>
      </c>
      <c r="H61" s="7">
        <f>ROUND(+'Dietary-Cafeteria'!E156,2)</f>
        <v>100.56</v>
      </c>
      <c r="I61" s="7">
        <f t="shared" si="1"/>
        <v>36858.88</v>
      </c>
      <c r="J61" s="7"/>
      <c r="K61" s="11">
        <f t="shared" si="2"/>
        <v>0.0447</v>
      </c>
    </row>
    <row r="62" spans="2:11" ht="12">
      <c r="B62">
        <f>+'Dietary-Cafeteria'!A57</f>
        <v>145</v>
      </c>
      <c r="C62" t="str">
        <f>+'Dietary-Cafeteria'!B57</f>
        <v>PEACEHEALTH SAINT JOSEPH HOSPITAL</v>
      </c>
      <c r="D62" s="6">
        <f>ROUND(+'Dietary-Cafeteria'!G57,0)</f>
        <v>1697277</v>
      </c>
      <c r="E62" s="7">
        <f>ROUND(+'Dietary-Cafeteria'!E57,2)</f>
        <v>46.79</v>
      </c>
      <c r="F62" s="7">
        <f t="shared" si="0"/>
        <v>36274.35</v>
      </c>
      <c r="G62" s="6">
        <f>ROUND(+'Dietary-Cafeteria'!G157,0)</f>
        <v>1798074</v>
      </c>
      <c r="H62" s="7">
        <f>ROUND(+'Dietary-Cafeteria'!E157,2)</f>
        <v>48.36</v>
      </c>
      <c r="I62" s="7">
        <f t="shared" si="1"/>
        <v>37181.02</v>
      </c>
      <c r="J62" s="7"/>
      <c r="K62" s="11">
        <f t="shared" si="2"/>
        <v>0.025</v>
      </c>
    </row>
    <row r="63" spans="2:11" ht="12">
      <c r="B63">
        <f>+'Dietary-Cafeteria'!A58</f>
        <v>147</v>
      </c>
      <c r="C63" t="str">
        <f>+'Dietary-Cafeteria'!B58</f>
        <v>MID VALLEY HOSPITAL</v>
      </c>
      <c r="D63" s="6">
        <f>ROUND(+'Dietary-Cafeteria'!G58,0)</f>
        <v>186164</v>
      </c>
      <c r="E63" s="7">
        <f>ROUND(+'Dietary-Cafeteria'!E58,2)</f>
        <v>6.47</v>
      </c>
      <c r="F63" s="7">
        <f t="shared" si="0"/>
        <v>28773.42</v>
      </c>
      <c r="G63" s="6">
        <f>ROUND(+'Dietary-Cafeteria'!G158,0)</f>
        <v>199756</v>
      </c>
      <c r="H63" s="7">
        <f>ROUND(+'Dietary-Cafeteria'!E158,2)</f>
        <v>6.65</v>
      </c>
      <c r="I63" s="7">
        <f t="shared" si="1"/>
        <v>30038.5</v>
      </c>
      <c r="J63" s="7"/>
      <c r="K63" s="11">
        <f t="shared" si="2"/>
        <v>0.044</v>
      </c>
    </row>
    <row r="64" spans="2:11" ht="12">
      <c r="B64">
        <f>+'Dietary-Cafeteria'!A59</f>
        <v>148</v>
      </c>
      <c r="C64" t="str">
        <f>+'Dietary-Cafeteria'!B59</f>
        <v>KINDRED HOSPITAL - SEATTLE</v>
      </c>
      <c r="D64" s="6">
        <f>ROUND(+'Dietary-Cafeteria'!G59,0)</f>
        <v>228661</v>
      </c>
      <c r="E64" s="7">
        <f>ROUND(+'Dietary-Cafeteria'!E59,2)</f>
        <v>6.2</v>
      </c>
      <c r="F64" s="7">
        <f t="shared" si="0"/>
        <v>36880.81</v>
      </c>
      <c r="G64" s="6">
        <f>ROUND(+'Dietary-Cafeteria'!G159,0)</f>
        <v>214847</v>
      </c>
      <c r="H64" s="7">
        <f>ROUND(+'Dietary-Cafeteria'!E159,2)</f>
        <v>5.3</v>
      </c>
      <c r="I64" s="7">
        <f t="shared" si="1"/>
        <v>40537.17</v>
      </c>
      <c r="J64" s="7"/>
      <c r="K64" s="11">
        <f t="shared" si="2"/>
        <v>0.0991</v>
      </c>
    </row>
    <row r="65" spans="2:11" ht="12">
      <c r="B65">
        <f>+'Dietary-Cafeteria'!A60</f>
        <v>150</v>
      </c>
      <c r="C65" t="str">
        <f>+'Dietary-Cafeteria'!B60</f>
        <v>COULEE COMMUNITY HOSPITAL</v>
      </c>
      <c r="D65" s="6">
        <f>ROUND(+'Dietary-Cafeteria'!G60,0)</f>
        <v>237580</v>
      </c>
      <c r="E65" s="7">
        <f>ROUND(+'Dietary-Cafeteria'!E60,2)</f>
        <v>8.29</v>
      </c>
      <c r="F65" s="7">
        <f t="shared" si="0"/>
        <v>28658.62</v>
      </c>
      <c r="G65" s="6">
        <f>ROUND(+'Dietary-Cafeteria'!G160,0)</f>
        <v>252031</v>
      </c>
      <c r="H65" s="7">
        <f>ROUND(+'Dietary-Cafeteria'!E160,2)</f>
        <v>8.23</v>
      </c>
      <c r="I65" s="7">
        <f t="shared" si="1"/>
        <v>30623.45</v>
      </c>
      <c r="J65" s="7"/>
      <c r="K65" s="11">
        <f t="shared" si="2"/>
        <v>0.0686</v>
      </c>
    </row>
    <row r="66" spans="2:11" ht="12">
      <c r="B66">
        <f>+'Dietary-Cafeteria'!A61</f>
        <v>152</v>
      </c>
      <c r="C66" t="str">
        <f>+'Dietary-Cafeteria'!B61</f>
        <v>MASON GENERAL HOSPITAL</v>
      </c>
      <c r="D66" s="6">
        <f>ROUND(+'Dietary-Cafeteria'!G61,0)</f>
        <v>550277</v>
      </c>
      <c r="E66" s="7">
        <f>ROUND(+'Dietary-Cafeteria'!E61,2)</f>
        <v>16.29</v>
      </c>
      <c r="F66" s="7">
        <f t="shared" si="0"/>
        <v>33780.05</v>
      </c>
      <c r="G66" s="6">
        <f>ROUND(+'Dietary-Cafeteria'!G161,0)</f>
        <v>566738</v>
      </c>
      <c r="H66" s="7">
        <f>ROUND(+'Dietary-Cafeteria'!E161,2)</f>
        <v>16.12</v>
      </c>
      <c r="I66" s="7">
        <f t="shared" si="1"/>
        <v>35157.44</v>
      </c>
      <c r="J66" s="7"/>
      <c r="K66" s="11">
        <f t="shared" si="2"/>
        <v>0.0408</v>
      </c>
    </row>
    <row r="67" spans="2:11" ht="1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ROUND(+'Dietary-Cafeteria'!G62,0)</f>
        <v>188680</v>
      </c>
      <c r="E67" s="7">
        <f>ROUND(+'Dietary-Cafeteria'!E62,2)</f>
        <v>5.81</v>
      </c>
      <c r="F67" s="7">
        <f t="shared" si="0"/>
        <v>32475.04</v>
      </c>
      <c r="G67" s="6">
        <f>ROUND(+'Dietary-Cafeteria'!G162,0)</f>
        <v>213412</v>
      </c>
      <c r="H67" s="7">
        <f>ROUND(+'Dietary-Cafeteria'!E162,2)</f>
        <v>6.21</v>
      </c>
      <c r="I67" s="7">
        <f t="shared" si="1"/>
        <v>34365.86</v>
      </c>
      <c r="J67" s="7"/>
      <c r="K67" s="11">
        <f t="shared" si="2"/>
        <v>0.0582</v>
      </c>
    </row>
    <row r="68" spans="2:11" ht="12">
      <c r="B68">
        <f>+'Dietary-Cafeteria'!A63</f>
        <v>155</v>
      </c>
      <c r="C68" t="str">
        <f>+'Dietary-Cafeteria'!B63</f>
        <v>VALLEY MEDICAL CENTER</v>
      </c>
      <c r="D68" s="6">
        <f>ROUND(+'Dietary-Cafeteria'!G63,0)</f>
        <v>2517786</v>
      </c>
      <c r="E68" s="7">
        <f>ROUND(+'Dietary-Cafeteria'!E63,2)</f>
        <v>72.15</v>
      </c>
      <c r="F68" s="7">
        <f t="shared" si="0"/>
        <v>34896.55</v>
      </c>
      <c r="G68" s="6">
        <f>ROUND(+'Dietary-Cafeteria'!G163,0)</f>
        <v>2561944</v>
      </c>
      <c r="H68" s="7">
        <f>ROUND(+'Dietary-Cafeteria'!E163,2)</f>
        <v>70.45</v>
      </c>
      <c r="I68" s="7">
        <f t="shared" si="1"/>
        <v>36365.42</v>
      </c>
      <c r="J68" s="7"/>
      <c r="K68" s="11">
        <f t="shared" si="2"/>
        <v>0.0421</v>
      </c>
    </row>
    <row r="69" spans="2:11" ht="12">
      <c r="B69">
        <f>+'Dietary-Cafeteria'!A64</f>
        <v>156</v>
      </c>
      <c r="C69" t="str">
        <f>+'Dietary-Cafeteria'!B64</f>
        <v>WHIDBEY GENERAL HOSPITAL</v>
      </c>
      <c r="D69" s="6">
        <f>ROUND(+'Dietary-Cafeteria'!G64,0)</f>
        <v>445276</v>
      </c>
      <c r="E69" s="7">
        <f>ROUND(+'Dietary-Cafeteria'!E64,2)</f>
        <v>13.17</v>
      </c>
      <c r="F69" s="7">
        <f t="shared" si="0"/>
        <v>33809.87</v>
      </c>
      <c r="G69" s="6">
        <f>ROUND(+'Dietary-Cafeteria'!G164,0)</f>
        <v>445976</v>
      </c>
      <c r="H69" s="7">
        <f>ROUND(+'Dietary-Cafeteria'!E164,2)</f>
        <v>12.91</v>
      </c>
      <c r="I69" s="7">
        <f t="shared" si="1"/>
        <v>34545</v>
      </c>
      <c r="J69" s="7"/>
      <c r="K69" s="11">
        <f t="shared" si="2"/>
        <v>0.0217</v>
      </c>
    </row>
    <row r="70" spans="2:11" ht="12">
      <c r="B70">
        <f>+'Dietary-Cafeteria'!A65</f>
        <v>157</v>
      </c>
      <c r="C70" t="str">
        <f>+'Dietary-Cafeteria'!B65</f>
        <v>SAINT LUKES REHABILIATION INSTITUTE</v>
      </c>
      <c r="D70" s="6">
        <f>ROUND(+'Dietary-Cafeteria'!G65,0)</f>
        <v>546357</v>
      </c>
      <c r="E70" s="7">
        <f>ROUND(+'Dietary-Cafeteria'!E65,2)</f>
        <v>20.1</v>
      </c>
      <c r="F70" s="7">
        <f t="shared" si="0"/>
        <v>27181.94</v>
      </c>
      <c r="G70" s="6">
        <f>ROUND(+'Dietary-Cafeteria'!G165,0)</f>
        <v>556079</v>
      </c>
      <c r="H70" s="7">
        <f>ROUND(+'Dietary-Cafeteria'!E165,2)</f>
        <v>19.94</v>
      </c>
      <c r="I70" s="7">
        <f t="shared" si="1"/>
        <v>27887.61</v>
      </c>
      <c r="J70" s="7"/>
      <c r="K70" s="11">
        <f t="shared" si="2"/>
        <v>0.026</v>
      </c>
    </row>
    <row r="71" spans="2:11" ht="12">
      <c r="B71">
        <f>+'Dietary-Cafeteria'!A66</f>
        <v>158</v>
      </c>
      <c r="C71" t="str">
        <f>+'Dietary-Cafeteria'!B66</f>
        <v>CASCADE MEDICAL CENTER</v>
      </c>
      <c r="D71" s="6">
        <f>ROUND(+'Dietary-Cafeteria'!G66,0)</f>
        <v>38175</v>
      </c>
      <c r="E71" s="7">
        <f>ROUND(+'Dietary-Cafeteria'!E66,2)</f>
        <v>1.95</v>
      </c>
      <c r="F71" s="7">
        <f t="shared" si="0"/>
        <v>19576.92</v>
      </c>
      <c r="G71" s="6">
        <f>ROUND(+'Dietary-Cafeteria'!G166,0)</f>
        <v>53898</v>
      </c>
      <c r="H71" s="7">
        <f>ROUND(+'Dietary-Cafeteria'!E166,2)</f>
        <v>2.17</v>
      </c>
      <c r="I71" s="7">
        <f t="shared" si="1"/>
        <v>24837.79</v>
      </c>
      <c r="J71" s="7"/>
      <c r="K71" s="11">
        <f t="shared" si="2"/>
        <v>0.2687</v>
      </c>
    </row>
    <row r="72" spans="2:11" ht="12">
      <c r="B72">
        <f>+'Dietary-Cafeteria'!A67</f>
        <v>159</v>
      </c>
      <c r="C72" t="str">
        <f>+'Dietary-Cafeteria'!B67</f>
        <v>PROVIDENCE SAINT PETER HOSPITAL</v>
      </c>
      <c r="D72" s="6">
        <f>ROUND(+'Dietary-Cafeteria'!G67,0)</f>
        <v>2031727</v>
      </c>
      <c r="E72" s="7">
        <f>ROUND(+'Dietary-Cafeteria'!E67,2)</f>
        <v>57</v>
      </c>
      <c r="F72" s="7">
        <f t="shared" si="0"/>
        <v>35644.33</v>
      </c>
      <c r="G72" s="6">
        <f>ROUND(+'Dietary-Cafeteria'!G167,0)</f>
        <v>2348605</v>
      </c>
      <c r="H72" s="7">
        <f>ROUND(+'Dietary-Cafeteria'!E167,2)</f>
        <v>63</v>
      </c>
      <c r="I72" s="7">
        <f t="shared" si="1"/>
        <v>37279.44</v>
      </c>
      <c r="J72" s="7"/>
      <c r="K72" s="11">
        <f t="shared" si="2"/>
        <v>0.0459</v>
      </c>
    </row>
    <row r="73" spans="2:11" ht="12">
      <c r="B73">
        <f>+'Dietary-Cafeteria'!A68</f>
        <v>161</v>
      </c>
      <c r="C73" t="str">
        <f>+'Dietary-Cafeteria'!B68</f>
        <v>KADLEC REGIONAL MEDICAL CENTER</v>
      </c>
      <c r="D73" s="6">
        <f>ROUND(+'Dietary-Cafeteria'!G68,0)</f>
        <v>2362032</v>
      </c>
      <c r="E73" s="7">
        <f>ROUND(+'Dietary-Cafeteria'!E68,2)</f>
        <v>68.73</v>
      </c>
      <c r="F73" s="7">
        <f t="shared" si="0"/>
        <v>34366.83</v>
      </c>
      <c r="G73" s="6">
        <f>ROUND(+'Dietary-Cafeteria'!G168,0)</f>
        <v>2737127</v>
      </c>
      <c r="H73" s="7">
        <f>ROUND(+'Dietary-Cafeteria'!E168,2)</f>
        <v>77.25</v>
      </c>
      <c r="I73" s="7">
        <f t="shared" si="1"/>
        <v>35432.06</v>
      </c>
      <c r="J73" s="7"/>
      <c r="K73" s="11">
        <f t="shared" si="2"/>
        <v>0.031</v>
      </c>
    </row>
    <row r="74" spans="2:11" ht="1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ROUND(+'Dietary-Cafeteria'!G69,0)</f>
        <v>3919612</v>
      </c>
      <c r="E74" s="7">
        <f>ROUND(+'Dietary-Cafeteria'!E69,2)</f>
        <v>119</v>
      </c>
      <c r="F74" s="7">
        <f t="shared" si="0"/>
        <v>32937.92</v>
      </c>
      <c r="G74" s="6">
        <f>ROUND(+'Dietary-Cafeteria'!G169,0)</f>
        <v>4159758</v>
      </c>
      <c r="H74" s="7">
        <f>ROUND(+'Dietary-Cafeteria'!E169,2)</f>
        <v>119.41</v>
      </c>
      <c r="I74" s="7">
        <f t="shared" si="1"/>
        <v>34835.93</v>
      </c>
      <c r="J74" s="7"/>
      <c r="K74" s="11">
        <f t="shared" si="2"/>
        <v>0.0576</v>
      </c>
    </row>
    <row r="75" spans="2:11" ht="12">
      <c r="B75">
        <f>+'Dietary-Cafeteria'!A70</f>
        <v>164</v>
      </c>
      <c r="C75" t="str">
        <f>+'Dietary-Cafeteria'!B70</f>
        <v>EVERGREEN HOSPITAL MEDICAL CENTER</v>
      </c>
      <c r="D75" s="6">
        <f>ROUND(+'Dietary-Cafeteria'!G70,0)</f>
        <v>1655746</v>
      </c>
      <c r="E75" s="7">
        <f>ROUND(+'Dietary-Cafeteria'!E70,2)</f>
        <v>48.88</v>
      </c>
      <c r="F75" s="7">
        <f aca="true" t="shared" si="3" ref="F75:F106">IF(D75=0,"",IF(E75=0,"",ROUND(D75/E75,2)))</f>
        <v>33873.69</v>
      </c>
      <c r="G75" s="6">
        <f>ROUND(+'Dietary-Cafeteria'!G170,0)</f>
        <v>1897142</v>
      </c>
      <c r="H75" s="7">
        <f>ROUND(+'Dietary-Cafeteria'!E170,2)</f>
        <v>56.08</v>
      </c>
      <c r="I75" s="7">
        <f aca="true" t="shared" si="4" ref="I75:I106">IF(G75=0,"",IF(H75=0,"",ROUND(G75/H75,2)))</f>
        <v>33829.21</v>
      </c>
      <c r="J75" s="7"/>
      <c r="K75" s="11">
        <f aca="true" t="shared" si="5" ref="K75:K106">IF(D75=0,"",IF(E75=0,"",IF(G75=0,"",IF(H75=0,"",ROUND(I75/F75-1,4)))))</f>
        <v>-0.0013</v>
      </c>
    </row>
    <row r="76" spans="2:11" ht="12">
      <c r="B76">
        <f>+'Dietary-Cafeteria'!A71</f>
        <v>165</v>
      </c>
      <c r="C76" t="str">
        <f>+'Dietary-Cafeteria'!B71</f>
        <v>LAKE CHELAN COMMUNITY HOSPITAL</v>
      </c>
      <c r="D76" s="6">
        <f>ROUND(+'Dietary-Cafeteria'!G71,0)</f>
        <v>247529</v>
      </c>
      <c r="E76" s="7">
        <f>ROUND(+'Dietary-Cafeteria'!E71,2)</f>
        <v>8.15</v>
      </c>
      <c r="F76" s="7">
        <f t="shared" si="3"/>
        <v>30371.66</v>
      </c>
      <c r="G76" s="6">
        <f>ROUND(+'Dietary-Cafeteria'!G171,0)</f>
        <v>274265</v>
      </c>
      <c r="H76" s="7">
        <f>ROUND(+'Dietary-Cafeteria'!E171,2)</f>
        <v>8.51</v>
      </c>
      <c r="I76" s="7">
        <f t="shared" si="4"/>
        <v>32228.55</v>
      </c>
      <c r="J76" s="7"/>
      <c r="K76" s="11">
        <f t="shared" si="5"/>
        <v>0.0611</v>
      </c>
    </row>
    <row r="77" spans="2:11" ht="12">
      <c r="B77">
        <f>+'Dietary-Cafeteria'!A72</f>
        <v>167</v>
      </c>
      <c r="C77" t="str">
        <f>+'Dietary-Cafeteria'!B72</f>
        <v>FERRY COUNTY MEMORIAL HOSPITAL</v>
      </c>
      <c r="D77" s="6">
        <f>ROUND(+'Dietary-Cafeteria'!G72,0)</f>
        <v>143908</v>
      </c>
      <c r="E77" s="7">
        <f>ROUND(+'Dietary-Cafeteria'!E72,2)</f>
        <v>6.33</v>
      </c>
      <c r="F77" s="7">
        <f t="shared" si="3"/>
        <v>22734.28</v>
      </c>
      <c r="G77" s="6">
        <f>ROUND(+'Dietary-Cafeteria'!G172,0)</f>
        <v>142479</v>
      </c>
      <c r="H77" s="7">
        <f>ROUND(+'Dietary-Cafeteria'!E172,2)</f>
        <v>4.69</v>
      </c>
      <c r="I77" s="7">
        <f t="shared" si="4"/>
        <v>30379.32</v>
      </c>
      <c r="J77" s="7"/>
      <c r="K77" s="11">
        <f t="shared" si="5"/>
        <v>0.3363</v>
      </c>
    </row>
    <row r="78" spans="2:11" ht="12">
      <c r="B78">
        <f>+'Dietary-Cafeteria'!A73</f>
        <v>168</v>
      </c>
      <c r="C78" t="str">
        <f>+'Dietary-Cafeteria'!B73</f>
        <v>CENTRAL WASHINGTON HOSPITAL</v>
      </c>
      <c r="D78" s="6">
        <f>ROUND(+'Dietary-Cafeteria'!G73,0)</f>
        <v>1482055</v>
      </c>
      <c r="E78" s="7">
        <f>ROUND(+'Dietary-Cafeteria'!E73,2)</f>
        <v>40.69</v>
      </c>
      <c r="F78" s="7">
        <f t="shared" si="3"/>
        <v>36423.08</v>
      </c>
      <c r="G78" s="6">
        <f>ROUND(+'Dietary-Cafeteria'!G173,0)</f>
        <v>1717797</v>
      </c>
      <c r="H78" s="7">
        <f>ROUND(+'Dietary-Cafeteria'!E173,2)</f>
        <v>46</v>
      </c>
      <c r="I78" s="7">
        <f t="shared" si="4"/>
        <v>37343.41</v>
      </c>
      <c r="J78" s="7"/>
      <c r="K78" s="11">
        <f t="shared" si="5"/>
        <v>0.0253</v>
      </c>
    </row>
    <row r="79" spans="2:11" ht="12">
      <c r="B79">
        <f>+'Dietary-Cafeteria'!A74</f>
        <v>169</v>
      </c>
      <c r="C79" t="str">
        <f>+'Dietary-Cafeteria'!B74</f>
        <v>GROUP HEALTH EASTSIDE</v>
      </c>
      <c r="D79" s="6">
        <f>ROUND(+'Dietary-Cafeteria'!G74,0)</f>
        <v>418561</v>
      </c>
      <c r="E79" s="7">
        <f>ROUND(+'Dietary-Cafeteria'!E74,2)</f>
        <v>19.75</v>
      </c>
      <c r="F79" s="7">
        <f t="shared" si="3"/>
        <v>21192.96</v>
      </c>
      <c r="G79" s="6">
        <f>ROUND(+'Dietary-Cafeteria'!G174,0)</f>
        <v>0</v>
      </c>
      <c r="H79" s="7">
        <f>ROUND(+'Dietary-Cafeteria'!E174,2)</f>
        <v>0</v>
      </c>
      <c r="I79" s="7">
        <f t="shared" si="4"/>
      </c>
      <c r="J79" s="7"/>
      <c r="K79" s="11">
        <f t="shared" si="5"/>
      </c>
    </row>
    <row r="80" spans="2:11" ht="12">
      <c r="B80">
        <f>+'Dietary-Cafeteria'!A75</f>
        <v>170</v>
      </c>
      <c r="C80" t="str">
        <f>+'Dietary-Cafeteria'!B75</f>
        <v>SOUTHWEST WASHINGTON MEDICAL CENTER</v>
      </c>
      <c r="D80" s="6">
        <f>ROUND(+'Dietary-Cafeteria'!G75,0)</f>
        <v>4401053</v>
      </c>
      <c r="E80" s="7">
        <f>ROUND(+'Dietary-Cafeteria'!E75,2)</f>
        <v>106.63</v>
      </c>
      <c r="F80" s="7">
        <f t="shared" si="3"/>
        <v>41274.06</v>
      </c>
      <c r="G80" s="6">
        <f>ROUND(+'Dietary-Cafeteria'!G175,0)</f>
        <v>4550903</v>
      </c>
      <c r="H80" s="7">
        <f>ROUND(+'Dietary-Cafeteria'!E175,2)</f>
        <v>108.59</v>
      </c>
      <c r="I80" s="7">
        <f t="shared" si="4"/>
        <v>41909.04</v>
      </c>
      <c r="J80" s="7"/>
      <c r="K80" s="11">
        <f t="shared" si="5"/>
        <v>0.0154</v>
      </c>
    </row>
    <row r="81" spans="2:11" ht="12">
      <c r="B81">
        <f>+'Dietary-Cafeteria'!A76</f>
        <v>172</v>
      </c>
      <c r="C81" t="str">
        <f>+'Dietary-Cafeteria'!B76</f>
        <v>PULLMAN REGIONAL HOSPITAL</v>
      </c>
      <c r="D81" s="6">
        <f>ROUND(+'Dietary-Cafeteria'!G76,0)</f>
        <v>501889</v>
      </c>
      <c r="E81" s="7">
        <f>ROUND(+'Dietary-Cafeteria'!E76,2)</f>
        <v>15.86</v>
      </c>
      <c r="F81" s="7">
        <f t="shared" si="3"/>
        <v>31644.96</v>
      </c>
      <c r="G81" s="6">
        <f>ROUND(+'Dietary-Cafeteria'!G176,0)</f>
        <v>527067</v>
      </c>
      <c r="H81" s="7">
        <f>ROUND(+'Dietary-Cafeteria'!E176,2)</f>
        <v>15.93</v>
      </c>
      <c r="I81" s="7">
        <f t="shared" si="4"/>
        <v>33086.44</v>
      </c>
      <c r="J81" s="7"/>
      <c r="K81" s="11">
        <f t="shared" si="5"/>
        <v>0.0456</v>
      </c>
    </row>
    <row r="82" spans="2:11" ht="12">
      <c r="B82">
        <f>+'Dietary-Cafeteria'!A77</f>
        <v>173</v>
      </c>
      <c r="C82" t="str">
        <f>+'Dietary-Cafeteria'!B77</f>
        <v>MORTON GENERAL HOSPITAL</v>
      </c>
      <c r="D82" s="6">
        <f>ROUND(+'Dietary-Cafeteria'!G77,0)</f>
        <v>265530</v>
      </c>
      <c r="E82" s="7">
        <f>ROUND(+'Dietary-Cafeteria'!E77,2)</f>
        <v>9.13</v>
      </c>
      <c r="F82" s="7">
        <f t="shared" si="3"/>
        <v>29083.24</v>
      </c>
      <c r="G82" s="6">
        <f>ROUND(+'Dietary-Cafeteria'!G177,0)</f>
        <v>286724</v>
      </c>
      <c r="H82" s="7">
        <f>ROUND(+'Dietary-Cafeteria'!E177,2)</f>
        <v>9</v>
      </c>
      <c r="I82" s="7">
        <f t="shared" si="4"/>
        <v>31858.22</v>
      </c>
      <c r="J82" s="7"/>
      <c r="K82" s="11">
        <f t="shared" si="5"/>
        <v>0.0954</v>
      </c>
    </row>
    <row r="83" spans="2:11" ht="1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ROUND(+'Dietary-Cafeteria'!G78,0)</f>
        <v>831981</v>
      </c>
      <c r="E83" s="7">
        <f>ROUND(+'Dietary-Cafeteria'!E78,2)</f>
        <v>22.23</v>
      </c>
      <c r="F83" s="7">
        <f t="shared" si="3"/>
        <v>37426.05</v>
      </c>
      <c r="G83" s="6">
        <f>ROUND(+'Dietary-Cafeteria'!G178,0)</f>
        <v>940434</v>
      </c>
      <c r="H83" s="7">
        <f>ROUND(+'Dietary-Cafeteria'!E178,2)</f>
        <v>25.25</v>
      </c>
      <c r="I83" s="7">
        <f t="shared" si="4"/>
        <v>37244.91</v>
      </c>
      <c r="J83" s="7"/>
      <c r="K83" s="11">
        <f t="shared" si="5"/>
        <v>-0.0048</v>
      </c>
    </row>
    <row r="84" spans="2:11" ht="12">
      <c r="B84">
        <f>+'Dietary-Cafeteria'!A79</f>
        <v>176</v>
      </c>
      <c r="C84" t="str">
        <f>+'Dietary-Cafeteria'!B79</f>
        <v>TACOMA GENERAL ALLENMORE HOSPITAL</v>
      </c>
      <c r="D84" s="6">
        <f>ROUND(+'Dietary-Cafeteria'!G79,0)</f>
        <v>3339022</v>
      </c>
      <c r="E84" s="7">
        <f>ROUND(+'Dietary-Cafeteria'!E79,2)</f>
        <v>86.83</v>
      </c>
      <c r="F84" s="7">
        <f t="shared" si="3"/>
        <v>38454.7</v>
      </c>
      <c r="G84" s="6">
        <f>ROUND(+'Dietary-Cafeteria'!G179,0)</f>
        <v>3736559</v>
      </c>
      <c r="H84" s="7">
        <f>ROUND(+'Dietary-Cafeteria'!E179,2)</f>
        <v>98.8</v>
      </c>
      <c r="I84" s="7">
        <f t="shared" si="4"/>
        <v>37819.42</v>
      </c>
      <c r="J84" s="7"/>
      <c r="K84" s="11">
        <f t="shared" si="5"/>
        <v>-0.0165</v>
      </c>
    </row>
    <row r="85" spans="2:11" ht="12">
      <c r="B85">
        <f>+'Dietary-Cafeteria'!A80</f>
        <v>178</v>
      </c>
      <c r="C85" t="str">
        <f>+'Dietary-Cafeteria'!B80</f>
        <v>DEER PARK HOSPITAL</v>
      </c>
      <c r="D85" s="6">
        <f>ROUND(+'Dietary-Cafeteria'!G80,0)</f>
        <v>5707</v>
      </c>
      <c r="E85" s="7">
        <f>ROUND(+'Dietary-Cafeteria'!E80,2)</f>
        <v>0.42</v>
      </c>
      <c r="F85" s="7">
        <f t="shared" si="3"/>
        <v>13588.1</v>
      </c>
      <c r="G85" s="6">
        <f>ROUND(+'Dietary-Cafeteria'!G180,0)</f>
        <v>0</v>
      </c>
      <c r="H85" s="7">
        <f>ROUND(+'Dietary-Cafeteria'!E180,2)</f>
        <v>0</v>
      </c>
      <c r="I85" s="7">
        <f t="shared" si="4"/>
      </c>
      <c r="J85" s="7"/>
      <c r="K85" s="11">
        <f t="shared" si="5"/>
      </c>
    </row>
    <row r="86" spans="2:11" ht="12">
      <c r="B86">
        <f>+'Dietary-Cafeteria'!A81</f>
        <v>180</v>
      </c>
      <c r="C86" t="str">
        <f>+'Dietary-Cafeteria'!B81</f>
        <v>VALLEY HOSPITAL AND MEDICAL CENTER</v>
      </c>
      <c r="D86" s="6">
        <f>ROUND(+'Dietary-Cafeteria'!G81,0)</f>
        <v>575992</v>
      </c>
      <c r="E86" s="7">
        <f>ROUND(+'Dietary-Cafeteria'!E81,2)</f>
        <v>22.62</v>
      </c>
      <c r="F86" s="7">
        <f t="shared" si="3"/>
        <v>25463.84</v>
      </c>
      <c r="G86" s="6">
        <f>ROUND(+'Dietary-Cafeteria'!G181,0)</f>
        <v>810552</v>
      </c>
      <c r="H86" s="7">
        <f>ROUND(+'Dietary-Cafeteria'!E181,2)</f>
        <v>23.09</v>
      </c>
      <c r="I86" s="7">
        <f t="shared" si="4"/>
        <v>35104.03</v>
      </c>
      <c r="J86" s="7"/>
      <c r="K86" s="11">
        <f t="shared" si="5"/>
        <v>0.3786</v>
      </c>
    </row>
    <row r="87" spans="2:11" ht="12">
      <c r="B87">
        <f>+'Dietary-Cafeteria'!A82</f>
        <v>183</v>
      </c>
      <c r="C87" t="str">
        <f>+'Dietary-Cafeteria'!B82</f>
        <v>AUBURN REGIONAL MEDICAL CENTER</v>
      </c>
      <c r="D87" s="6">
        <f>ROUND(+'Dietary-Cafeteria'!G82,0)</f>
        <v>986814</v>
      </c>
      <c r="E87" s="7">
        <f>ROUND(+'Dietary-Cafeteria'!E82,2)</f>
        <v>23.77</v>
      </c>
      <c r="F87" s="7">
        <f t="shared" si="3"/>
        <v>41515.1</v>
      </c>
      <c r="G87" s="6">
        <f>ROUND(+'Dietary-Cafeteria'!G182,0)</f>
        <v>999112</v>
      </c>
      <c r="H87" s="7">
        <f>ROUND(+'Dietary-Cafeteria'!E182,2)</f>
        <v>23.6</v>
      </c>
      <c r="I87" s="7">
        <f t="shared" si="4"/>
        <v>42335.25</v>
      </c>
      <c r="J87" s="7"/>
      <c r="K87" s="11">
        <f t="shared" si="5"/>
        <v>0.0198</v>
      </c>
    </row>
    <row r="88" spans="2:11" ht="12">
      <c r="B88">
        <f>+'Dietary-Cafeteria'!A83</f>
        <v>186</v>
      </c>
      <c r="C88" t="str">
        <f>+'Dietary-Cafeteria'!B83</f>
        <v>MARK REED HOSPITAL</v>
      </c>
      <c r="D88" s="6">
        <f>ROUND(+'Dietary-Cafeteria'!G83,0)</f>
        <v>9723</v>
      </c>
      <c r="E88" s="7">
        <f>ROUND(+'Dietary-Cafeteria'!E83,2)</f>
        <v>0.41</v>
      </c>
      <c r="F88" s="7">
        <f t="shared" si="3"/>
        <v>23714.63</v>
      </c>
      <c r="G88" s="6">
        <f>ROUND(+'Dietary-Cafeteria'!G183,0)</f>
        <v>18290</v>
      </c>
      <c r="H88" s="7">
        <f>ROUND(+'Dietary-Cafeteria'!E183,2)</f>
        <v>0.69</v>
      </c>
      <c r="I88" s="7">
        <f t="shared" si="4"/>
        <v>26507.25</v>
      </c>
      <c r="J88" s="7"/>
      <c r="K88" s="11">
        <f t="shared" si="5"/>
        <v>0.1178</v>
      </c>
    </row>
    <row r="89" spans="2:11" ht="12">
      <c r="B89">
        <f>+'Dietary-Cafeteria'!A84</f>
        <v>191</v>
      </c>
      <c r="C89" t="str">
        <f>+'Dietary-Cafeteria'!B84</f>
        <v>PROVIDENCE CENTRALIA HOSPITAL</v>
      </c>
      <c r="D89" s="6">
        <f>ROUND(+'Dietary-Cafeteria'!G84,0)</f>
        <v>914453</v>
      </c>
      <c r="E89" s="7">
        <f>ROUND(+'Dietary-Cafeteria'!E84,2)</f>
        <v>27.68</v>
      </c>
      <c r="F89" s="7">
        <f t="shared" si="3"/>
        <v>33036.6</v>
      </c>
      <c r="G89" s="6">
        <f>ROUND(+'Dietary-Cafeteria'!G184,0)</f>
        <v>986663</v>
      </c>
      <c r="H89" s="7">
        <f>ROUND(+'Dietary-Cafeteria'!E184,2)</f>
        <v>29.07</v>
      </c>
      <c r="I89" s="7">
        <f t="shared" si="4"/>
        <v>33940.94</v>
      </c>
      <c r="J89" s="7"/>
      <c r="K89" s="11">
        <f t="shared" si="5"/>
        <v>0.0274</v>
      </c>
    </row>
    <row r="90" spans="2:11" ht="12">
      <c r="B90">
        <f>+'Dietary-Cafeteria'!A85</f>
        <v>193</v>
      </c>
      <c r="C90" t="str">
        <f>+'Dietary-Cafeteria'!B85</f>
        <v>PROVIDENCE MOUNT CARMEL HOSPITAL</v>
      </c>
      <c r="D90" s="6">
        <f>ROUND(+'Dietary-Cafeteria'!G85,0)</f>
        <v>50597</v>
      </c>
      <c r="E90" s="7">
        <f>ROUND(+'Dietary-Cafeteria'!E85,2)</f>
        <v>1.69</v>
      </c>
      <c r="F90" s="7">
        <f t="shared" si="3"/>
        <v>29939.05</v>
      </c>
      <c r="G90" s="6">
        <f>ROUND(+'Dietary-Cafeteria'!G185,0)</f>
        <v>194119</v>
      </c>
      <c r="H90" s="7">
        <f>ROUND(+'Dietary-Cafeteria'!E185,2)</f>
        <v>5.19</v>
      </c>
      <c r="I90" s="7">
        <f t="shared" si="4"/>
        <v>37402.5</v>
      </c>
      <c r="J90" s="7"/>
      <c r="K90" s="11">
        <f t="shared" si="5"/>
        <v>0.2493</v>
      </c>
    </row>
    <row r="91" spans="2:11" ht="12">
      <c r="B91">
        <f>+'Dietary-Cafeteria'!A86</f>
        <v>194</v>
      </c>
      <c r="C91" t="str">
        <f>+'Dietary-Cafeteria'!B86</f>
        <v>PROVIDENCE SAINT JOSEPHS HOSPITAL</v>
      </c>
      <c r="D91" s="6">
        <f>ROUND(+'Dietary-Cafeteria'!G86,0)</f>
        <v>250900</v>
      </c>
      <c r="E91" s="7">
        <f>ROUND(+'Dietary-Cafeteria'!E86,2)</f>
        <v>8.32</v>
      </c>
      <c r="F91" s="7">
        <f t="shared" si="3"/>
        <v>30156.25</v>
      </c>
      <c r="G91" s="6">
        <f>ROUND(+'Dietary-Cafeteria'!G186,0)</f>
        <v>255800</v>
      </c>
      <c r="H91" s="7">
        <f>ROUND(+'Dietary-Cafeteria'!E186,2)</f>
        <v>8.25</v>
      </c>
      <c r="I91" s="7">
        <f t="shared" si="4"/>
        <v>31006.06</v>
      </c>
      <c r="J91" s="7"/>
      <c r="K91" s="11">
        <f t="shared" si="5"/>
        <v>0.0282</v>
      </c>
    </row>
    <row r="92" spans="2:11" ht="12">
      <c r="B92">
        <f>+'Dietary-Cafeteria'!A87</f>
        <v>195</v>
      </c>
      <c r="C92" t="str">
        <f>+'Dietary-Cafeteria'!B87</f>
        <v>SNOQUALMIE VALLEY HOSPITAL</v>
      </c>
      <c r="D92" s="6">
        <f>ROUND(+'Dietary-Cafeteria'!G87,0)</f>
        <v>111694</v>
      </c>
      <c r="E92" s="7">
        <f>ROUND(+'Dietary-Cafeteria'!E87,2)</f>
        <v>3.5</v>
      </c>
      <c r="F92" s="7">
        <f t="shared" si="3"/>
        <v>31912.57</v>
      </c>
      <c r="G92" s="6">
        <f>ROUND(+'Dietary-Cafeteria'!G187,0)</f>
        <v>143289</v>
      </c>
      <c r="H92" s="7">
        <f>ROUND(+'Dietary-Cafeteria'!E187,2)</f>
        <v>4.2</v>
      </c>
      <c r="I92" s="7">
        <f t="shared" si="4"/>
        <v>34116.43</v>
      </c>
      <c r="J92" s="7"/>
      <c r="K92" s="11">
        <f t="shared" si="5"/>
        <v>0.0691</v>
      </c>
    </row>
    <row r="93" spans="2:11" ht="12">
      <c r="B93">
        <f>+'Dietary-Cafeteria'!A88</f>
        <v>197</v>
      </c>
      <c r="C93" t="str">
        <f>+'Dietary-Cafeteria'!B88</f>
        <v>CAPITAL MEDICAL CENTER</v>
      </c>
      <c r="D93" s="6">
        <f>ROUND(+'Dietary-Cafeteria'!G88,0)</f>
        <v>461429</v>
      </c>
      <c r="E93" s="7">
        <f>ROUND(+'Dietary-Cafeteria'!E88,2)</f>
        <v>11.48</v>
      </c>
      <c r="F93" s="7">
        <f t="shared" si="3"/>
        <v>40194.16</v>
      </c>
      <c r="G93" s="6">
        <f>ROUND(+'Dietary-Cafeteria'!G188,0)</f>
        <v>442801</v>
      </c>
      <c r="H93" s="7">
        <f>ROUND(+'Dietary-Cafeteria'!E188,2)</f>
        <v>10.92</v>
      </c>
      <c r="I93" s="7">
        <f t="shared" si="4"/>
        <v>40549.54</v>
      </c>
      <c r="J93" s="7"/>
      <c r="K93" s="11">
        <f t="shared" si="5"/>
        <v>0.0088</v>
      </c>
    </row>
    <row r="94" spans="2:11" ht="12">
      <c r="B94">
        <f>+'Dietary-Cafeteria'!A89</f>
        <v>198</v>
      </c>
      <c r="C94" t="str">
        <f>+'Dietary-Cafeteria'!B89</f>
        <v>SUNNYSIDE COMMUNITY HOSPITAL</v>
      </c>
      <c r="D94" s="6">
        <f>ROUND(+'Dietary-Cafeteria'!G89,0)</f>
        <v>251515</v>
      </c>
      <c r="E94" s="7">
        <f>ROUND(+'Dietary-Cafeteria'!E89,2)</f>
        <v>8.82</v>
      </c>
      <c r="F94" s="7">
        <f t="shared" si="3"/>
        <v>28516.44</v>
      </c>
      <c r="G94" s="6">
        <f>ROUND(+'Dietary-Cafeteria'!G189,0)</f>
        <v>287734</v>
      </c>
      <c r="H94" s="7">
        <f>ROUND(+'Dietary-Cafeteria'!E189,2)</f>
        <v>10.04</v>
      </c>
      <c r="I94" s="7">
        <f t="shared" si="4"/>
        <v>28658.76</v>
      </c>
      <c r="J94" s="7"/>
      <c r="K94" s="11">
        <f t="shared" si="5"/>
        <v>0.005</v>
      </c>
    </row>
    <row r="95" spans="2:11" ht="12">
      <c r="B95">
        <f>+'Dietary-Cafeteria'!A90</f>
        <v>199</v>
      </c>
      <c r="C95" t="str">
        <f>+'Dietary-Cafeteria'!B90</f>
        <v>TOPPENISH COMMUNITY HOSPITAL</v>
      </c>
      <c r="D95" s="6">
        <f>ROUND(+'Dietary-Cafeteria'!G90,0)</f>
        <v>235987</v>
      </c>
      <c r="E95" s="7">
        <f>ROUND(+'Dietary-Cafeteria'!E90,2)</f>
        <v>6.7</v>
      </c>
      <c r="F95" s="7">
        <f t="shared" si="3"/>
        <v>35221.94</v>
      </c>
      <c r="G95" s="6">
        <f>ROUND(+'Dietary-Cafeteria'!G190,0)</f>
        <v>228321</v>
      </c>
      <c r="H95" s="7">
        <f>ROUND(+'Dietary-Cafeteria'!E190,2)</f>
        <v>6.5</v>
      </c>
      <c r="I95" s="7">
        <f t="shared" si="4"/>
        <v>35126.31</v>
      </c>
      <c r="J95" s="7"/>
      <c r="K95" s="11">
        <f t="shared" si="5"/>
        <v>-0.0027</v>
      </c>
    </row>
    <row r="96" spans="2:11" ht="12">
      <c r="B96">
        <f>+'Dietary-Cafeteria'!A91</f>
        <v>201</v>
      </c>
      <c r="C96" t="str">
        <f>+'Dietary-Cafeteria'!B91</f>
        <v>SAINT FRANCIS COMMUNITY HOSPITAL</v>
      </c>
      <c r="D96" s="6">
        <f>ROUND(+'Dietary-Cafeteria'!G91,0)</f>
        <v>1287556</v>
      </c>
      <c r="E96" s="7">
        <f>ROUND(+'Dietary-Cafeteria'!E91,2)</f>
        <v>36.31</v>
      </c>
      <c r="F96" s="7">
        <f t="shared" si="3"/>
        <v>35460.09</v>
      </c>
      <c r="G96" s="6">
        <f>ROUND(+'Dietary-Cafeteria'!G191,0)</f>
        <v>1387489</v>
      </c>
      <c r="H96" s="7">
        <f>ROUND(+'Dietary-Cafeteria'!E191,2)</f>
        <v>38.03</v>
      </c>
      <c r="I96" s="7">
        <f t="shared" si="4"/>
        <v>36484.07</v>
      </c>
      <c r="J96" s="7"/>
      <c r="K96" s="11">
        <f t="shared" si="5"/>
        <v>0.0289</v>
      </c>
    </row>
    <row r="97" spans="2:11" ht="12">
      <c r="B97">
        <f>+'Dietary-Cafeteria'!A92</f>
        <v>202</v>
      </c>
      <c r="C97" t="str">
        <f>+'Dietary-Cafeteria'!B92</f>
        <v>REGIONAL HOSP. FOR RESP. &amp; COMPLEX CARE</v>
      </c>
      <c r="D97" s="6">
        <f>ROUND(+'Dietary-Cafeteria'!G92,0)</f>
        <v>24979</v>
      </c>
      <c r="E97" s="7">
        <f>ROUND(+'Dietary-Cafeteria'!E92,2)</f>
        <v>0.38</v>
      </c>
      <c r="F97" s="7">
        <f t="shared" si="3"/>
        <v>65734.21</v>
      </c>
      <c r="G97" s="6">
        <f>ROUND(+'Dietary-Cafeteria'!G192,0)</f>
        <v>26388</v>
      </c>
      <c r="H97" s="7">
        <f>ROUND(+'Dietary-Cafeteria'!E192,2)</f>
        <v>0.4</v>
      </c>
      <c r="I97" s="7">
        <f t="shared" si="4"/>
        <v>65970</v>
      </c>
      <c r="J97" s="7"/>
      <c r="K97" s="11">
        <f t="shared" si="5"/>
        <v>0.0036</v>
      </c>
    </row>
    <row r="98" spans="2:11" ht="12">
      <c r="B98">
        <f>+'Dietary-Cafeteria'!A93</f>
        <v>204</v>
      </c>
      <c r="C98" t="str">
        <f>+'Dietary-Cafeteria'!B93</f>
        <v>SEATTLE CANCER CARE ALLIANCE</v>
      </c>
      <c r="D98" s="6">
        <f>ROUND(+'Dietary-Cafeteria'!G93,0)</f>
        <v>749664</v>
      </c>
      <c r="E98" s="7">
        <f>ROUND(+'Dietary-Cafeteria'!E93,2)</f>
        <v>12.78</v>
      </c>
      <c r="F98" s="7">
        <f t="shared" si="3"/>
        <v>58659.15</v>
      </c>
      <c r="G98" s="6">
        <f>ROUND(+'Dietary-Cafeteria'!G193,0)</f>
        <v>788671</v>
      </c>
      <c r="H98" s="7">
        <f>ROUND(+'Dietary-Cafeteria'!E193,2)</f>
        <v>11.63</v>
      </c>
      <c r="I98" s="7">
        <f t="shared" si="4"/>
        <v>67813.5</v>
      </c>
      <c r="J98" s="7"/>
      <c r="K98" s="11">
        <f t="shared" si="5"/>
        <v>0.1561</v>
      </c>
    </row>
    <row r="99" spans="2:11" ht="12">
      <c r="B99">
        <f>+'Dietary-Cafeteria'!A94</f>
        <v>205</v>
      </c>
      <c r="C99" t="str">
        <f>+'Dietary-Cafeteria'!B94</f>
        <v>WENATCHEE VALLEY MEDICAL CENTER</v>
      </c>
      <c r="D99" s="6">
        <f>ROUND(+'Dietary-Cafeteria'!G94,0)</f>
        <v>253540</v>
      </c>
      <c r="E99" s="7">
        <f>ROUND(+'Dietary-Cafeteria'!E94,2)</f>
        <v>7.95</v>
      </c>
      <c r="F99" s="7">
        <f t="shared" si="3"/>
        <v>31891.82</v>
      </c>
      <c r="G99" s="6">
        <f>ROUND(+'Dietary-Cafeteria'!G194,0)</f>
        <v>269154</v>
      </c>
      <c r="H99" s="7">
        <f>ROUND(+'Dietary-Cafeteria'!E194,2)</f>
        <v>7.97</v>
      </c>
      <c r="I99" s="7">
        <f t="shared" si="4"/>
        <v>33770.89</v>
      </c>
      <c r="J99" s="7"/>
      <c r="K99" s="11">
        <f t="shared" si="5"/>
        <v>0.0589</v>
      </c>
    </row>
    <row r="100" spans="2:11" ht="12">
      <c r="B100">
        <f>+'Dietary-Cafeteria'!A95</f>
        <v>206</v>
      </c>
      <c r="C100" t="str">
        <f>+'Dietary-Cafeteria'!B95</f>
        <v>UNITED GENERAL HOSPITAL</v>
      </c>
      <c r="D100" s="6">
        <f>ROUND(+'Dietary-Cafeteria'!G95,0)</f>
        <v>447164</v>
      </c>
      <c r="E100" s="7">
        <f>ROUND(+'Dietary-Cafeteria'!E95,2)</f>
        <v>13.23</v>
      </c>
      <c r="F100" s="7">
        <f t="shared" si="3"/>
        <v>33799.24</v>
      </c>
      <c r="G100" s="6">
        <f>ROUND(+'Dietary-Cafeteria'!G195,0)</f>
        <v>465130</v>
      </c>
      <c r="H100" s="7">
        <f>ROUND(+'Dietary-Cafeteria'!E195,2)</f>
        <v>12.97</v>
      </c>
      <c r="I100" s="7">
        <f t="shared" si="4"/>
        <v>35861.99</v>
      </c>
      <c r="J100" s="7"/>
      <c r="K100" s="11">
        <f t="shared" si="5"/>
        <v>0.061</v>
      </c>
    </row>
    <row r="101" spans="2:11" ht="12">
      <c r="B101">
        <f>+'Dietary-Cafeteria'!A96</f>
        <v>207</v>
      </c>
      <c r="C101" t="str">
        <f>+'Dietary-Cafeteria'!B96</f>
        <v>SKAGIT VALLEY HOSPITAL</v>
      </c>
      <c r="D101" s="6">
        <f>ROUND(+'Dietary-Cafeteria'!G96,0)</f>
        <v>974190</v>
      </c>
      <c r="E101" s="7">
        <f>ROUND(+'Dietary-Cafeteria'!E96,2)</f>
        <v>27.74</v>
      </c>
      <c r="F101" s="7">
        <f t="shared" si="3"/>
        <v>35118.6</v>
      </c>
      <c r="G101" s="6">
        <f>ROUND(+'Dietary-Cafeteria'!G196,0)</f>
        <v>999971</v>
      </c>
      <c r="H101" s="7">
        <f>ROUND(+'Dietary-Cafeteria'!E196,2)</f>
        <v>26.82</v>
      </c>
      <c r="I101" s="7">
        <f t="shared" si="4"/>
        <v>37284.53</v>
      </c>
      <c r="J101" s="7"/>
      <c r="K101" s="11">
        <f t="shared" si="5"/>
        <v>0.0617</v>
      </c>
    </row>
    <row r="102" spans="2:11" ht="12">
      <c r="B102">
        <f>+'Dietary-Cafeteria'!A97</f>
        <v>208</v>
      </c>
      <c r="C102" t="str">
        <f>+'Dietary-Cafeteria'!B97</f>
        <v>LEGACY SALMON CREEK HOSPITAL</v>
      </c>
      <c r="D102" s="6">
        <f>ROUND(+'Dietary-Cafeteria'!G97,0)</f>
        <v>848754</v>
      </c>
      <c r="E102" s="7">
        <f>ROUND(+'Dietary-Cafeteria'!E97,2)</f>
        <v>25.76</v>
      </c>
      <c r="F102" s="7">
        <f t="shared" si="3"/>
        <v>32948.52</v>
      </c>
      <c r="G102" s="6">
        <f>ROUND(+'Dietary-Cafeteria'!G197,0)</f>
        <v>1004932</v>
      </c>
      <c r="H102" s="7">
        <f>ROUND(+'Dietary-Cafeteria'!E197,2)</f>
        <v>28.82</v>
      </c>
      <c r="I102" s="7">
        <f t="shared" si="4"/>
        <v>34869.26</v>
      </c>
      <c r="J102" s="7"/>
      <c r="K102" s="11">
        <f t="shared" si="5"/>
        <v>0.0583</v>
      </c>
    </row>
    <row r="103" spans="2:11" ht="12">
      <c r="B103">
        <f>+'Dietary-Cafeteria'!A98</f>
        <v>209</v>
      </c>
      <c r="C103" t="str">
        <f>+'Dietary-Cafeteria'!B98</f>
        <v>SAINT ANTHONY HOSPITAL</v>
      </c>
      <c r="D103" s="6">
        <f>ROUND(+'Dietary-Cafeteria'!G98,0)</f>
        <v>0</v>
      </c>
      <c r="E103" s="7">
        <f>ROUND(+'Dietary-Cafeteria'!E98,2)</f>
        <v>0</v>
      </c>
      <c r="F103" s="7">
        <f t="shared" si="3"/>
      </c>
      <c r="G103" s="6">
        <f>ROUND(+'Dietary-Cafeteria'!G198,0)</f>
        <v>268716</v>
      </c>
      <c r="H103" s="7">
        <f>ROUND(+'Dietary-Cafeteria'!E198,2)</f>
        <v>7.1</v>
      </c>
      <c r="I103" s="7">
        <f t="shared" si="4"/>
        <v>37847.32</v>
      </c>
      <c r="J103" s="7"/>
      <c r="K103" s="11">
        <f t="shared" si="5"/>
      </c>
    </row>
    <row r="104" spans="2:11" ht="12">
      <c r="B104">
        <f>+'Dietary-Cafeteria'!A99</f>
        <v>904</v>
      </c>
      <c r="C104" t="str">
        <f>+'Dietary-Cafeteria'!B99</f>
        <v>BHC FAIRFAX HOSPITAL</v>
      </c>
      <c r="D104" s="6">
        <f>ROUND(+'Dietary-Cafeteria'!G99,0)</f>
        <v>203871</v>
      </c>
      <c r="E104" s="7">
        <f>ROUND(+'Dietary-Cafeteria'!E99,2)</f>
        <v>6.01</v>
      </c>
      <c r="F104" s="7">
        <f t="shared" si="3"/>
        <v>33921.96</v>
      </c>
      <c r="G104" s="6">
        <f>ROUND(+'Dietary-Cafeteria'!G199,0)</f>
        <v>209955</v>
      </c>
      <c r="H104" s="7">
        <f>ROUND(+'Dietary-Cafeteria'!E199,2)</f>
        <v>6.33</v>
      </c>
      <c r="I104" s="7">
        <f t="shared" si="4"/>
        <v>33168.25</v>
      </c>
      <c r="J104" s="7"/>
      <c r="K104" s="11">
        <f t="shared" si="5"/>
        <v>-0.0222</v>
      </c>
    </row>
    <row r="105" spans="2:11" ht="12">
      <c r="B105">
        <f>+'Dietary-Cafeteria'!A100</f>
        <v>915</v>
      </c>
      <c r="C105" t="str">
        <f>+'Dietary-Cafeteria'!B100</f>
        <v>LOURDES COUNSELING CENTER</v>
      </c>
      <c r="D105" s="6">
        <f>ROUND(+'Dietary-Cafeteria'!G100,0)</f>
        <v>0</v>
      </c>
      <c r="E105" s="7">
        <f>ROUND(+'Dietary-Cafeteria'!E100,2)</f>
        <v>0</v>
      </c>
      <c r="F105" s="7">
        <f t="shared" si="3"/>
      </c>
      <c r="G105" s="6">
        <f>ROUND(+'Dietary-Cafeteria'!G200,0)</f>
        <v>10099</v>
      </c>
      <c r="H105" s="7">
        <f>ROUND(+'Dietary-Cafeteria'!E200,2)</f>
        <v>0.16</v>
      </c>
      <c r="I105" s="7">
        <f t="shared" si="4"/>
        <v>63118.75</v>
      </c>
      <c r="J105" s="7"/>
      <c r="K105" s="11">
        <f t="shared" si="5"/>
      </c>
    </row>
    <row r="106" spans="2:11" ht="12">
      <c r="B106">
        <f>+'Dietary-Cafeteria'!A101</f>
        <v>919</v>
      </c>
      <c r="C106" t="str">
        <f>+'Dietary-Cafeteria'!B101</f>
        <v>NAVOS</v>
      </c>
      <c r="D106" s="6">
        <f>ROUND(+'Dietary-Cafeteria'!G101,0)</f>
        <v>0</v>
      </c>
      <c r="E106" s="7">
        <f>ROUND(+'Dietary-Cafeteria'!E101,2)</f>
        <v>0</v>
      </c>
      <c r="F106" s="7">
        <f t="shared" si="3"/>
      </c>
      <c r="G106" s="6">
        <f>ROUND(+'Dietary-Cafeteria'!G201,0)</f>
        <v>0</v>
      </c>
      <c r="H106" s="7">
        <f>ROUND(+'Dietary-Cafeteria'!E201,2)</f>
        <v>0</v>
      </c>
      <c r="I106" s="7">
        <f t="shared" si="4"/>
      </c>
      <c r="J106" s="7"/>
      <c r="K106" s="11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Cafeteria Cost Center Screens</dc:title>
  <dc:subject>2009 comparative screens - dietary and cafeteria</dc:subject>
  <dc:creator>Washington State Dept of Health - EHSPHL - Hospital and Patient Data Systems</dc:creator>
  <cp:keywords/>
  <dc:description/>
  <cp:lastModifiedBy>Randy Huyck</cp:lastModifiedBy>
  <dcterms:created xsi:type="dcterms:W3CDTF">2000-10-10T17:20:37Z</dcterms:created>
  <dcterms:modified xsi:type="dcterms:W3CDTF">2011-09-21T17:56:33Z</dcterms:modified>
  <cp:category/>
  <cp:version/>
  <cp:contentType/>
  <cp:contentStatus/>
</cp:coreProperties>
</file>