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870" tabRatio="934" activeTab="0"/>
  </bookViews>
  <sheets>
    <sheet name="OE_SF" sheetId="1" r:id="rId1"/>
    <sheet name="SW_SF" sheetId="2" r:id="rId2"/>
    <sheet name="EB_SF" sheetId="3" r:id="rId3"/>
    <sheet name="PF_SF" sheetId="4" r:id="rId4"/>
    <sheet name="SE_SF" sheetId="5" r:id="rId5"/>
    <sheet name="PS_SF" sheetId="6" r:id="rId6"/>
    <sheet name="DRL_SF" sheetId="7" r:id="rId7"/>
    <sheet name="ODE_SF" sheetId="8" r:id="rId8"/>
    <sheet name="SW_FTE" sheetId="9" r:id="rId9"/>
    <sheet name="EB_FTE" sheetId="10" r:id="rId10"/>
    <sheet name="PH_SF" sheetId="11" r:id="rId11"/>
    <sheet name="Plant" sheetId="12" r:id="rId12"/>
  </sheets>
  <definedNames>
    <definedName name="\a">#REF!</definedName>
    <definedName name="\q">#REF!</definedName>
    <definedName name="BK4.045">#REF!</definedName>
    <definedName name="BK4.046">#REF!</definedName>
    <definedName name="BK4.047">#REF!</definedName>
    <definedName name="BK4.048">#REF!</definedName>
    <definedName name="BK4.049">#REF!</definedName>
    <definedName name="BK4.050">#REF!</definedName>
    <definedName name="BK4.051">#REF!</definedName>
    <definedName name="BK4.052">#REF!</definedName>
    <definedName name="BK4.053">#REF!</definedName>
    <definedName name="BK4.054">#REF!</definedName>
    <definedName name="BK4.055">#REF!</definedName>
    <definedName name="BK4.056">#REF!</definedName>
    <definedName name="BK4.057">#REF!</definedName>
    <definedName name="BK4.058">#REF!</definedName>
    <definedName name="BK4.059">#REF!</definedName>
    <definedName name="BK4.060">#REF!</definedName>
    <definedName name="BK4.061">#REF!</definedName>
    <definedName name="BK4.062">#REF!</definedName>
    <definedName name="BK4.063">#REF!</definedName>
    <definedName name="BK4.064">#REF!</definedName>
    <definedName name="BK4.065">#REF!</definedName>
    <definedName name="BK4.066">#REF!</definedName>
  </definedNames>
  <calcPr fullCalcOnLoad="1"/>
</workbook>
</file>

<file path=xl/sharedStrings.xml><?xml version="1.0" encoding="utf-8"?>
<sst xmlns="http://schemas.openxmlformats.org/spreadsheetml/2006/main" count="422" uniqueCount="163">
  <si>
    <t>BK4.045</t>
  </si>
  <si>
    <t>OPERATING</t>
  </si>
  <si>
    <t>PER</t>
  </si>
  <si>
    <t>EXPENSE</t>
  </si>
  <si>
    <t>U O M</t>
  </si>
  <si>
    <t>BK4.047</t>
  </si>
  <si>
    <t>SALARIES</t>
  </si>
  <si>
    <t>BK4.049</t>
  </si>
  <si>
    <t>EMPLOYEE</t>
  </si>
  <si>
    <t>BENEFITS</t>
  </si>
  <si>
    <t>BK4.051</t>
  </si>
  <si>
    <t>PRO</t>
  </si>
  <si>
    <t>FEES</t>
  </si>
  <si>
    <t>BK4.053</t>
  </si>
  <si>
    <t>SUPPLIES</t>
  </si>
  <si>
    <t>BK4.055</t>
  </si>
  <si>
    <t>PURCHASED</t>
  </si>
  <si>
    <t>SERVICES</t>
  </si>
  <si>
    <t>BK4.057</t>
  </si>
  <si>
    <t>DEPRE/RENT</t>
  </si>
  <si>
    <t>LEASE</t>
  </si>
  <si>
    <t>BK4.059</t>
  </si>
  <si>
    <t>OTHER DIR.</t>
  </si>
  <si>
    <t>BK4.061</t>
  </si>
  <si>
    <t>F T E's</t>
  </si>
  <si>
    <t>F T E</t>
  </si>
  <si>
    <t>BK4.063</t>
  </si>
  <si>
    <t>BK4.065</t>
  </si>
  <si>
    <t>PAID</t>
  </si>
  <si>
    <t>HOURS</t>
  </si>
  <si>
    <t>LICNO</t>
  </si>
  <si>
    <t>HOSPITAL</t>
  </si>
  <si>
    <t>Page</t>
  </si>
  <si>
    <t>PLANT (ACCOUNT 8430)</t>
  </si>
  <si>
    <t>TOTAL OPERATING EXP / SQUARE FEET</t>
  </si>
  <si>
    <t>SALARIES AND WAGES / SQUARE FEET</t>
  </si>
  <si>
    <t>EMPLOYEE BENEFITS / SQUARE FEET</t>
  </si>
  <si>
    <t>PROFESSIONAL FEES / SQUARE FEET</t>
  </si>
  <si>
    <t>SUPPLIES EXPENSE / SQUARE FEET</t>
  </si>
  <si>
    <t>PURCHASED SERVICES / SQUARE FEET</t>
  </si>
  <si>
    <t>DEPRECIATION/RENTAL/LEASE / SQUARE FEET</t>
  </si>
  <si>
    <t>OTHER DIRECT EXPENSES / SQUARE FEET</t>
  </si>
  <si>
    <t>SALARIES &amp; WAGES / FTE</t>
  </si>
  <si>
    <t>EMPLOYEE BENEFITS / FTE</t>
  </si>
  <si>
    <t>PAID HOURS / SQUARE FEET</t>
  </si>
  <si>
    <t>%</t>
  </si>
  <si>
    <t>CHANGE</t>
  </si>
  <si>
    <t>DPLHOSPNAME</t>
  </si>
  <si>
    <t>ACCTNO</t>
  </si>
  <si>
    <t>YEAR</t>
  </si>
  <si>
    <t>YFTE</t>
  </si>
  <si>
    <t>YUTS</t>
  </si>
  <si>
    <t>YSLS</t>
  </si>
  <si>
    <t>YEBS</t>
  </si>
  <si>
    <t>YPFS</t>
  </si>
  <si>
    <t>YSUP</t>
  </si>
  <si>
    <t>YPSU</t>
  </si>
  <si>
    <t>YPSO</t>
  </si>
  <si>
    <t>YRL</t>
  </si>
  <si>
    <t>YDRL</t>
  </si>
  <si>
    <t>YODE</t>
  </si>
  <si>
    <t>YREC</t>
  </si>
  <si>
    <t>TYADE</t>
  </si>
  <si>
    <t>YCAS</t>
  </si>
  <si>
    <t>YREV</t>
  </si>
  <si>
    <t>YIRV</t>
  </si>
  <si>
    <t>AUBURN REGIONAL MEDICAL CENTER</t>
  </si>
  <si>
    <t>BHC FAIRFAX HOSPITAL</t>
  </si>
  <si>
    <t>CAPITAL MEDICAL CENTER</t>
  </si>
  <si>
    <t>CASCADE MEDICAL CENTER</t>
  </si>
  <si>
    <t>CASCADE VALLEY HOSPITAL</t>
  </si>
  <si>
    <t>CENTRAL WASHINGTON HOSPITAL</t>
  </si>
  <si>
    <t>COLUMBIA BASIN HOSPITAL</t>
  </si>
  <si>
    <t>COULEE COMMUNITY HOSPITAL</t>
  </si>
  <si>
    <t>DAYTON GENERAL HOSPITAL</t>
  </si>
  <si>
    <t>DEACONESS MEDICAL CENTER</t>
  </si>
  <si>
    <t>EAST ADAMS RURAL HOSPITAL</t>
  </si>
  <si>
    <t>EVERGREEN HOSPITAL MEDICAL CENTER</t>
  </si>
  <si>
    <t>FERRY COUNTY MEMORIAL HOSPITAL</t>
  </si>
  <si>
    <t>FORKS COMMUNITY HOSPITAL</t>
  </si>
  <si>
    <t>GARFIELD COUNTY MEMORIAL HOSPITAL</t>
  </si>
  <si>
    <t>GOOD SAMARITAN HOSPITAL</t>
  </si>
  <si>
    <t>GRAYS HARBOR COMMUNITY HOSPITAL</t>
  </si>
  <si>
    <t>HARBORVIEW MEDICAL CENTER</t>
  </si>
  <si>
    <t>ISLAND HOSPITAL</t>
  </si>
  <si>
    <t>KENNEWICK GENERAL HOSPITAL</t>
  </si>
  <si>
    <t>KITTITAS VALLEY HOSPITAL</t>
  </si>
  <si>
    <t>KLICKITAT VALLEY HOSPITAL</t>
  </si>
  <si>
    <t>LAKE CHELAN COMMUNITY HOSPITAL</t>
  </si>
  <si>
    <t>LINCOLN HOSPITAL</t>
  </si>
  <si>
    <t>LOURDES COUNSELING CENTER</t>
  </si>
  <si>
    <t>LOURDES MEDICAL CENTER</t>
  </si>
  <si>
    <t>MASON GENERAL HOSPITAL</t>
  </si>
  <si>
    <t>MORTON GENERAL HOSPITAL</t>
  </si>
  <si>
    <t>NEWPORT COMMUNITY HOSPITAL</t>
  </si>
  <si>
    <t>NORTH VALLEY HOSPITAL</t>
  </si>
  <si>
    <t>OCEAN BEACH HOSPITAL</t>
  </si>
  <si>
    <t>ODESSA MEMORIAL HOSPITAL</t>
  </si>
  <si>
    <t>OTHELLO COMMUNITY HOSPITAL</t>
  </si>
  <si>
    <t>OVERLAKE HOSPITAL MEDICAL CENTER</t>
  </si>
  <si>
    <t>PEACEHEALTH SAINT JOHN MEDICAL CENTER</t>
  </si>
  <si>
    <t>PROSSER MEMORIAL HOSPITAL</t>
  </si>
  <si>
    <t>PROVIDENCE CENTRALIA HOSPITAL</t>
  </si>
  <si>
    <t>PROVIDENCE SAINT PETER HOSPITAL</t>
  </si>
  <si>
    <t>SAINT CLARE HOSPITAL</t>
  </si>
  <si>
    <t>SAINT JOSEPH MEDICAL CENTER</t>
  </si>
  <si>
    <t>SAMARITAN HOSPITAL</t>
  </si>
  <si>
    <t>SKYLINE HOSPITAL</t>
  </si>
  <si>
    <t>SOUTHWEST WASHINGTON MEDICAL CENTER</t>
  </si>
  <si>
    <t>SUNNYSIDE COMMUNITY HOSPITAL</t>
  </si>
  <si>
    <t>TACOMA GENERAL ALLENMORE HOSPITAL</t>
  </si>
  <si>
    <t>TRI-STATE MEMORIAL HOSPITAL</t>
  </si>
  <si>
    <t>VALLEY GENERAL HOSPITAL</t>
  </si>
  <si>
    <t>VALLEY HOSPITAL AND MEDICAL CENTER</t>
  </si>
  <si>
    <t>VALLEY MEDICAL CENTER</t>
  </si>
  <si>
    <t>VIRGINIA MASON MEDICAL CENTER</t>
  </si>
  <si>
    <t>WALLA WALLA GENERAL HOSPITAL</t>
  </si>
  <si>
    <t>WHIDBEY GENERAL HOSPITAL</t>
  </si>
  <si>
    <t>WHITMAN HOSPITAL AND MEDICAL CENTER</t>
  </si>
  <si>
    <t>WILLAPA HARBOR HOSPITAL</t>
  </si>
  <si>
    <t>YAKIMA VALLEY MEMORIAL HOSPITAL</t>
  </si>
  <si>
    <t>SEATTLE CANCER CARE ALLIANCE</t>
  </si>
  <si>
    <t>TOPPENISH COMMUNITY HOSPITAL</t>
  </si>
  <si>
    <t>SNOQUALMIE VALLEY HOSPITAL</t>
  </si>
  <si>
    <t>SKAGIT VALLEY HOSPITAL</t>
  </si>
  <si>
    <t>UNITED GENERAL HOSPITAL</t>
  </si>
  <si>
    <t>DEER PARK HOSPITAL</t>
  </si>
  <si>
    <t>GROUP HEALTH CENTRAL</t>
  </si>
  <si>
    <t>GROUP HEALTH EASTSIDE</t>
  </si>
  <si>
    <t>HARRISON MEDICAL CENTER</t>
  </si>
  <si>
    <t>HIGHLINE MEDICAL CENTER</t>
  </si>
  <si>
    <t>JEFFERSON HEALTHCARE HOSPITAL</t>
  </si>
  <si>
    <t>KINDRED HOSPITAL - SEATTLE</t>
  </si>
  <si>
    <t>LEGACY SALMON CREEK HOSPITAL</t>
  </si>
  <si>
    <t>MARK REED HOSPITAL</t>
  </si>
  <si>
    <t>MID VALLEY HOSPITAL</t>
  </si>
  <si>
    <t>NORTHWEST HOSPITAL &amp; MEDICAL CENTER</t>
  </si>
  <si>
    <t>OLYMPIC MEDICAL CENTER</t>
  </si>
  <si>
    <t>PULLMAN REGIONAL HOSPITAL</t>
  </si>
  <si>
    <t>SAINT LUKES REHABILIATION INSTITUTE</t>
  </si>
  <si>
    <t>UNIVERSITY OF WASHINGTON MEDICAL CENTER</t>
  </si>
  <si>
    <t>OKANOGAN-DOUGLAS DISTRICT HOSPITAL</t>
  </si>
  <si>
    <t>SWEDISH HEALTH SERVICES</t>
  </si>
  <si>
    <t>ENUMCLAW REGIONAL HOSPITAL</t>
  </si>
  <si>
    <t>MARY BRIDGE CHILDRENS HEALTH CENTER</t>
  </si>
  <si>
    <t>PEACEHEALTH SAINT JOSEPH HOSPITAL</t>
  </si>
  <si>
    <t>PROVIDENCE HOLY FAMILY HOSPITAL</t>
  </si>
  <si>
    <t>PROVIDENCE MOUNT CARMEL HOSPITAL</t>
  </si>
  <si>
    <t>PROVIDENCE REGIONAL MEDICAL CENTER EVERETT</t>
  </si>
  <si>
    <t>PROVIDENCE SACRED HEART MEDICAL CENTER</t>
  </si>
  <si>
    <t>PROVIDENCE SAINT JOSEPHS HOSPITAL</t>
  </si>
  <si>
    <t>PROVIDENCE SAINT MARY MEDICAL CENTER</t>
  </si>
  <si>
    <t>QUINCY VALLEY MEDICAL CENTER</t>
  </si>
  <si>
    <t>REGIONAL HOSP. FOR RESP. &amp; COMPLEX CARE</t>
  </si>
  <si>
    <t>SAINT FRANCIS COMMUNITY HOSPITAL</t>
  </si>
  <si>
    <t>SEATTLE CHILDRENS HOSPITAL</t>
  </si>
  <si>
    <t>SWEDISH MEDICAL CENTER CHERRY HILL</t>
  </si>
  <si>
    <t>WENATCHEE VALLEY MEDICAL CENTER</t>
  </si>
  <si>
    <t>YAKIMA REGIONAL MEDICAL AND CARDIAC CENTER</t>
  </si>
  <si>
    <t>KADLEC REGIONAL MEDICAL CENTER</t>
  </si>
  <si>
    <t>NAVOS</t>
  </si>
  <si>
    <t>SWEDISH EDMONDS</t>
  </si>
  <si>
    <t>SAINT ANTHONY HOSPITAL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</si>
</sst>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</numFmts>
  <fonts count="37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164" fontId="0" fillId="0" borderId="0" xfId="0" applyNumberFormat="1" applyAlignment="1" applyProtection="1">
      <alignment horizontal="centerContinuous"/>
      <protection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39" fontId="0" fillId="0" borderId="0" xfId="0" applyNumberFormat="1" applyAlignment="1">
      <alignment/>
    </xf>
    <xf numFmtId="37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2" fillId="0" borderId="0" xfId="55">
      <alignment/>
      <protection/>
    </xf>
    <xf numFmtId="39" fontId="2" fillId="0" borderId="0" xfId="55" applyNumberFormat="1">
      <alignment/>
      <protection/>
    </xf>
    <xf numFmtId="37" fontId="2" fillId="0" borderId="0" xfId="55" applyNumberFormat="1">
      <alignment/>
      <protection/>
    </xf>
    <xf numFmtId="39" fontId="2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DEP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6"/>
  <sheetViews>
    <sheetView tabSelected="1" zoomScale="75" zoomScaleNormal="75" zoomScalePageLayoutView="0" workbookViewId="0" topLeftCell="A1">
      <selection activeCell="B10" sqref="B10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4" width="10.875" style="0" bestFit="1" customWidth="1"/>
    <col min="5" max="5" width="9.875" style="0" bestFit="1" customWidth="1"/>
    <col min="6" max="6" width="5.875" style="0" bestFit="1" customWidth="1"/>
    <col min="7" max="7" width="10.875" style="0" bestFit="1" customWidth="1"/>
    <col min="8" max="8" width="7.875" style="0" bestFit="1" customWidth="1"/>
    <col min="9" max="9" width="7.25390625" style="0" customWidth="1"/>
    <col min="10" max="10" width="2.625" style="0" customWidth="1"/>
    <col min="11" max="11" width="10.00390625" style="0" customWidth="1"/>
  </cols>
  <sheetData>
    <row r="1" spans="1:10" ht="12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1" ht="1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ht="12">
      <c r="A3" s="4"/>
      <c r="B3" s="4"/>
      <c r="C3" s="4"/>
      <c r="D3" s="4"/>
      <c r="E3" s="4"/>
      <c r="F3" s="3"/>
      <c r="G3" s="4"/>
      <c r="H3" s="4"/>
      <c r="I3" s="4"/>
      <c r="J3" s="4"/>
      <c r="K3">
        <v>420</v>
      </c>
    </row>
    <row r="4" spans="1:10" ht="1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0" ht="12">
      <c r="A5" s="3" t="s">
        <v>34</v>
      </c>
      <c r="B5" s="4"/>
      <c r="C5" s="4"/>
      <c r="D5" s="4"/>
      <c r="E5" s="4"/>
      <c r="F5" s="4"/>
      <c r="G5" s="4"/>
      <c r="H5" s="4"/>
      <c r="I5" s="4"/>
      <c r="J5" s="4"/>
    </row>
    <row r="7" spans="5:9" ht="12">
      <c r="E7" s="14">
        <f>ROUND(+Plant!D5,0)</f>
        <v>2008</v>
      </c>
      <c r="F7" s="2">
        <f>+E7</f>
        <v>2008</v>
      </c>
      <c r="H7" s="1">
        <f>+F7+1</f>
        <v>2009</v>
      </c>
      <c r="I7" s="2">
        <f>+H7</f>
        <v>2009</v>
      </c>
    </row>
    <row r="8" spans="1:11" ht="12">
      <c r="A8" s="2"/>
      <c r="B8" s="2"/>
      <c r="C8" s="2"/>
      <c r="D8" s="1" t="s">
        <v>1</v>
      </c>
      <c r="F8" s="1" t="s">
        <v>2</v>
      </c>
      <c r="G8" s="1" t="s">
        <v>1</v>
      </c>
      <c r="I8" s="1" t="s">
        <v>2</v>
      </c>
      <c r="J8" s="1"/>
      <c r="K8" s="2" t="s">
        <v>45</v>
      </c>
    </row>
    <row r="9" spans="1:11" ht="12">
      <c r="A9" s="2"/>
      <c r="B9" s="2" t="s">
        <v>30</v>
      </c>
      <c r="C9" s="2" t="s">
        <v>31</v>
      </c>
      <c r="D9" s="1" t="s">
        <v>3</v>
      </c>
      <c r="E9" s="1" t="s">
        <v>4</v>
      </c>
      <c r="F9" s="1" t="s">
        <v>4</v>
      </c>
      <c r="G9" s="1" t="s">
        <v>3</v>
      </c>
      <c r="H9" s="1" t="s">
        <v>4</v>
      </c>
      <c r="I9" s="1" t="s">
        <v>4</v>
      </c>
      <c r="J9" s="1"/>
      <c r="K9" s="2" t="s">
        <v>46</v>
      </c>
    </row>
    <row r="10" spans="2:11" ht="12">
      <c r="B10">
        <f>+Plant!A5</f>
        <v>1</v>
      </c>
      <c r="C10" t="str">
        <f>+Plant!B5</f>
        <v>SWEDISH HEALTH SERVICES</v>
      </c>
      <c r="D10" s="6">
        <f>ROUND(+Plant!Q5,0)</f>
        <v>42047413</v>
      </c>
      <c r="E10" s="6">
        <f>ROUND(+Plant!F5,0)</f>
        <v>3508958</v>
      </c>
      <c r="F10" s="7">
        <f>IF(D10=0,"",IF(E10=0,"",ROUND(D10/E10,2)))</f>
        <v>11.98</v>
      </c>
      <c r="G10" s="6">
        <f>ROUND(+Plant!Q105,0)</f>
        <v>42322114</v>
      </c>
      <c r="H10" s="6">
        <f>ROUND(+Plant!F105,0)</f>
        <v>3508958</v>
      </c>
      <c r="I10" s="7">
        <f>IF(G10=0,"",IF(H10=0,"",ROUND(G10/H10,2)))</f>
        <v>12.06</v>
      </c>
      <c r="J10" s="7"/>
      <c r="K10" s="8">
        <f>IF(D10=0,"",IF(E10=0,"",IF(G10=0,"",IF(H10=0,"",ROUND(I10/F10-1,4)))))</f>
        <v>0.0067</v>
      </c>
    </row>
    <row r="11" spans="2:11" ht="12">
      <c r="B11">
        <f>+Plant!A6</f>
        <v>3</v>
      </c>
      <c r="C11" t="str">
        <f>+Plant!B6</f>
        <v>SWEDISH MEDICAL CENTER CHERRY HILL</v>
      </c>
      <c r="D11" s="6">
        <f>ROUND(+Plant!Q6,0)</f>
        <v>19151944</v>
      </c>
      <c r="E11" s="6">
        <f>ROUND(+Plant!F6,0)</f>
        <v>568261</v>
      </c>
      <c r="F11" s="7">
        <f aca="true" t="shared" si="0" ref="F11:F74">IF(D11=0,"",IF(E11=0,"",ROUND(D11/E11,2)))</f>
        <v>33.7</v>
      </c>
      <c r="G11" s="6">
        <f>ROUND(+Plant!Q106,0)</f>
        <v>18859444</v>
      </c>
      <c r="H11" s="6">
        <f>ROUND(+Plant!F106,0)</f>
        <v>568261</v>
      </c>
      <c r="I11" s="7">
        <f aca="true" t="shared" si="1" ref="I11:I74">IF(G11=0,"",IF(H11=0,"",ROUND(G11/H11,2)))</f>
        <v>33.19</v>
      </c>
      <c r="J11" s="7"/>
      <c r="K11" s="8">
        <f aca="true" t="shared" si="2" ref="K11:K74">IF(D11=0,"",IF(E11=0,"",IF(G11=0,"",IF(H11=0,"",ROUND(I11/F11-1,4)))))</f>
        <v>-0.0151</v>
      </c>
    </row>
    <row r="12" spans="2:11" ht="12">
      <c r="B12">
        <f>+Plant!A7</f>
        <v>8</v>
      </c>
      <c r="C12" t="str">
        <f>+Plant!B7</f>
        <v>KLICKITAT VALLEY HOSPITAL</v>
      </c>
      <c r="D12" s="6">
        <f>ROUND(+Plant!Q7,0)</f>
        <v>692375</v>
      </c>
      <c r="E12" s="6">
        <f>ROUND(+Plant!F7,0)</f>
        <v>42000</v>
      </c>
      <c r="F12" s="7">
        <f t="shared" si="0"/>
        <v>16.49</v>
      </c>
      <c r="G12" s="6">
        <f>ROUND(+Plant!Q107,0)</f>
        <v>727820</v>
      </c>
      <c r="H12" s="6">
        <f>ROUND(+Plant!F107,0)</f>
        <v>42000</v>
      </c>
      <c r="I12" s="7">
        <f t="shared" si="1"/>
        <v>17.33</v>
      </c>
      <c r="J12" s="7"/>
      <c r="K12" s="8">
        <f t="shared" si="2"/>
        <v>0.0509</v>
      </c>
    </row>
    <row r="13" spans="2:11" ht="12">
      <c r="B13">
        <f>+Plant!A8</f>
        <v>10</v>
      </c>
      <c r="C13" t="str">
        <f>+Plant!B8</f>
        <v>VIRGINIA MASON MEDICAL CENTER</v>
      </c>
      <c r="D13" s="6">
        <f>ROUND(+Plant!Q8,0)</f>
        <v>-2035291</v>
      </c>
      <c r="E13" s="6">
        <f>ROUND(+Plant!F8,0)</f>
        <v>860755</v>
      </c>
      <c r="F13" s="7">
        <f t="shared" si="0"/>
        <v>-2.36</v>
      </c>
      <c r="G13" s="6">
        <f>ROUND(+Plant!Q108,0)</f>
        <v>-911323</v>
      </c>
      <c r="H13" s="6">
        <f>ROUND(+Plant!F108,0)</f>
        <v>863252</v>
      </c>
      <c r="I13" s="7">
        <f t="shared" si="1"/>
        <v>-1.06</v>
      </c>
      <c r="J13" s="7"/>
      <c r="K13" s="8">
        <f t="shared" si="2"/>
        <v>-0.5508</v>
      </c>
    </row>
    <row r="14" spans="2:11" ht="12">
      <c r="B14">
        <f>+Plant!A9</f>
        <v>14</v>
      </c>
      <c r="C14" t="str">
        <f>+Plant!B9</f>
        <v>SEATTLE CHILDRENS HOSPITAL</v>
      </c>
      <c r="D14" s="6">
        <f>ROUND(+Plant!Q9,0)</f>
        <v>19669088</v>
      </c>
      <c r="E14" s="6">
        <f>ROUND(+Plant!F9,0)</f>
        <v>1192302</v>
      </c>
      <c r="F14" s="7">
        <f t="shared" si="0"/>
        <v>16.5</v>
      </c>
      <c r="G14" s="6">
        <f>ROUND(+Plant!Q109,0)</f>
        <v>19506292</v>
      </c>
      <c r="H14" s="6">
        <f>ROUND(+Plant!F109,0)</f>
        <v>1294410</v>
      </c>
      <c r="I14" s="7">
        <f t="shared" si="1"/>
        <v>15.07</v>
      </c>
      <c r="J14" s="7"/>
      <c r="K14" s="8">
        <f t="shared" si="2"/>
        <v>-0.0867</v>
      </c>
    </row>
    <row r="15" spans="2:11" ht="12">
      <c r="B15">
        <f>+Plant!A10</f>
        <v>20</v>
      </c>
      <c r="C15" t="str">
        <f>+Plant!B10</f>
        <v>GROUP HEALTH CENTRAL</v>
      </c>
      <c r="D15" s="6">
        <f>ROUND(+Plant!Q10,0)</f>
        <v>0</v>
      </c>
      <c r="E15" s="6">
        <f>ROUND(+Plant!F10,0)</f>
        <v>153385</v>
      </c>
      <c r="F15" s="7">
        <f t="shared" si="0"/>
      </c>
      <c r="G15" s="6">
        <f>ROUND(+Plant!Q110,0)</f>
        <v>0</v>
      </c>
      <c r="H15" s="6">
        <f>ROUND(+Plant!F110,0)</f>
        <v>153385</v>
      </c>
      <c r="I15" s="7">
        <f t="shared" si="1"/>
      </c>
      <c r="J15" s="7"/>
      <c r="K15" s="8">
        <f t="shared" si="2"/>
      </c>
    </row>
    <row r="16" spans="2:11" ht="12">
      <c r="B16">
        <f>+Plant!A11</f>
        <v>21</v>
      </c>
      <c r="C16" t="str">
        <f>+Plant!B11</f>
        <v>NEWPORT COMMUNITY HOSPITAL</v>
      </c>
      <c r="D16" s="6">
        <f>ROUND(+Plant!Q11,0)</f>
        <v>1006292</v>
      </c>
      <c r="E16" s="6">
        <f>ROUND(+Plant!F11,0)</f>
        <v>78690</v>
      </c>
      <c r="F16" s="7">
        <f t="shared" si="0"/>
        <v>12.79</v>
      </c>
      <c r="G16" s="6">
        <f>ROUND(+Plant!Q111,0)</f>
        <v>985634</v>
      </c>
      <c r="H16" s="6">
        <f>ROUND(+Plant!F111,0)</f>
        <v>78694</v>
      </c>
      <c r="I16" s="7">
        <f t="shared" si="1"/>
        <v>12.52</v>
      </c>
      <c r="J16" s="7"/>
      <c r="K16" s="8">
        <f t="shared" si="2"/>
        <v>-0.0211</v>
      </c>
    </row>
    <row r="17" spans="2:11" ht="12">
      <c r="B17">
        <f>+Plant!A12</f>
        <v>22</v>
      </c>
      <c r="C17" t="str">
        <f>+Plant!B12</f>
        <v>LOURDES MEDICAL CENTER</v>
      </c>
      <c r="D17" s="6">
        <f>ROUND(+Plant!Q12,0)</f>
        <v>2916776</v>
      </c>
      <c r="E17" s="6">
        <f>ROUND(+Plant!F12,0)</f>
        <v>209005</v>
      </c>
      <c r="F17" s="7">
        <f t="shared" si="0"/>
        <v>13.96</v>
      </c>
      <c r="G17" s="6">
        <f>ROUND(+Plant!Q112,0)</f>
        <v>3102698</v>
      </c>
      <c r="H17" s="6">
        <f>ROUND(+Plant!F112,0)</f>
        <v>211028</v>
      </c>
      <c r="I17" s="7">
        <f t="shared" si="1"/>
        <v>14.7</v>
      </c>
      <c r="J17" s="7"/>
      <c r="K17" s="8">
        <f t="shared" si="2"/>
        <v>0.053</v>
      </c>
    </row>
    <row r="18" spans="2:11" ht="12">
      <c r="B18">
        <f>+Plant!A13</f>
        <v>23</v>
      </c>
      <c r="C18" t="str">
        <f>+Plant!B13</f>
        <v>OKANOGAN-DOUGLAS DISTRICT HOSPITAL</v>
      </c>
      <c r="D18" s="6">
        <f>ROUND(+Plant!Q13,0)</f>
        <v>392281</v>
      </c>
      <c r="E18" s="6">
        <f>ROUND(+Plant!F13,0)</f>
        <v>55785</v>
      </c>
      <c r="F18" s="7">
        <f t="shared" si="0"/>
        <v>7.03</v>
      </c>
      <c r="G18" s="6">
        <f>ROUND(+Plant!Q113,0)</f>
        <v>384958</v>
      </c>
      <c r="H18" s="6">
        <f>ROUND(+Plant!F113,0)</f>
        <v>55785</v>
      </c>
      <c r="I18" s="7">
        <f t="shared" si="1"/>
        <v>6.9</v>
      </c>
      <c r="J18" s="7"/>
      <c r="K18" s="8">
        <f t="shared" si="2"/>
        <v>-0.0185</v>
      </c>
    </row>
    <row r="19" spans="2:11" ht="12">
      <c r="B19">
        <f>+Plant!A14</f>
        <v>26</v>
      </c>
      <c r="C19" t="str">
        <f>+Plant!B14</f>
        <v>PEACEHEALTH SAINT JOHN MEDICAL CENTER</v>
      </c>
      <c r="D19" s="6">
        <f>ROUND(+Plant!Q14,0)</f>
        <v>9190912</v>
      </c>
      <c r="E19" s="6">
        <f>ROUND(+Plant!F14,0)</f>
        <v>812417</v>
      </c>
      <c r="F19" s="7">
        <f t="shared" si="0"/>
        <v>11.31</v>
      </c>
      <c r="G19" s="6">
        <f>ROUND(+Plant!Q114,0)</f>
        <v>9546938</v>
      </c>
      <c r="H19" s="6">
        <f>ROUND(+Plant!F114,0)</f>
        <v>812174</v>
      </c>
      <c r="I19" s="7">
        <f t="shared" si="1"/>
        <v>11.75</v>
      </c>
      <c r="J19" s="7"/>
      <c r="K19" s="8">
        <f t="shared" si="2"/>
        <v>0.0389</v>
      </c>
    </row>
    <row r="20" spans="2:11" ht="12">
      <c r="B20">
        <f>+Plant!A15</f>
        <v>29</v>
      </c>
      <c r="C20" t="str">
        <f>+Plant!B15</f>
        <v>HARBORVIEW MEDICAL CENTER</v>
      </c>
      <c r="D20" s="6">
        <f>ROUND(+Plant!Q15,0)</f>
        <v>24016923</v>
      </c>
      <c r="E20" s="6">
        <f>ROUND(+Plant!F15,0)</f>
        <v>1087294</v>
      </c>
      <c r="F20" s="7">
        <f t="shared" si="0"/>
        <v>22.09</v>
      </c>
      <c r="G20" s="6">
        <f>ROUND(+Plant!Q115,0)</f>
        <v>23894666</v>
      </c>
      <c r="H20" s="6">
        <f>ROUND(+Plant!F115,0)</f>
        <v>1622313</v>
      </c>
      <c r="I20" s="7">
        <f t="shared" si="1"/>
        <v>14.73</v>
      </c>
      <c r="J20" s="7"/>
      <c r="K20" s="8">
        <f t="shared" si="2"/>
        <v>-0.3332</v>
      </c>
    </row>
    <row r="21" spans="2:11" ht="12">
      <c r="B21">
        <f>+Plant!A16</f>
        <v>32</v>
      </c>
      <c r="C21" t="str">
        <f>+Plant!B16</f>
        <v>SAINT JOSEPH MEDICAL CENTER</v>
      </c>
      <c r="D21" s="6">
        <f>ROUND(+Plant!Q16,0)</f>
        <v>15410440</v>
      </c>
      <c r="E21" s="6">
        <f>ROUND(+Plant!F16,0)</f>
        <v>885082</v>
      </c>
      <c r="F21" s="7">
        <f t="shared" si="0"/>
        <v>17.41</v>
      </c>
      <c r="G21" s="6">
        <f>ROUND(+Plant!Q116,0)</f>
        <v>15626419</v>
      </c>
      <c r="H21" s="6">
        <f>ROUND(+Plant!F116,0)</f>
        <v>921785</v>
      </c>
      <c r="I21" s="7">
        <f t="shared" si="1"/>
        <v>16.95</v>
      </c>
      <c r="J21" s="7"/>
      <c r="K21" s="8">
        <f t="shared" si="2"/>
        <v>-0.0264</v>
      </c>
    </row>
    <row r="22" spans="2:11" ht="12">
      <c r="B22">
        <f>+Plant!A17</f>
        <v>35</v>
      </c>
      <c r="C22" t="str">
        <f>+Plant!B17</f>
        <v>ENUMCLAW REGIONAL HOSPITAL</v>
      </c>
      <c r="D22" s="6">
        <f>ROUND(+Plant!Q17,0)</f>
        <v>1343529</v>
      </c>
      <c r="E22" s="6">
        <f>ROUND(+Plant!F17,0)</f>
        <v>46874</v>
      </c>
      <c r="F22" s="7">
        <f t="shared" si="0"/>
        <v>28.66</v>
      </c>
      <c r="G22" s="6">
        <f>ROUND(+Plant!Q117,0)</f>
        <v>1466138</v>
      </c>
      <c r="H22" s="6">
        <f>ROUND(+Plant!F117,0)</f>
        <v>46874</v>
      </c>
      <c r="I22" s="7">
        <f t="shared" si="1"/>
        <v>31.28</v>
      </c>
      <c r="J22" s="7"/>
      <c r="K22" s="8">
        <f t="shared" si="2"/>
        <v>0.0914</v>
      </c>
    </row>
    <row r="23" spans="2:11" ht="12">
      <c r="B23">
        <f>+Plant!A18</f>
        <v>37</v>
      </c>
      <c r="C23" t="str">
        <f>+Plant!B18</f>
        <v>DEACONESS MEDICAL CENTER</v>
      </c>
      <c r="D23" s="6">
        <f>ROUND(+Plant!Q18,0)</f>
        <v>4975186</v>
      </c>
      <c r="E23" s="6">
        <f>ROUND(+Plant!F18,0)</f>
        <v>367861</v>
      </c>
      <c r="F23" s="7">
        <f t="shared" si="0"/>
        <v>13.52</v>
      </c>
      <c r="G23" s="6">
        <f>ROUND(+Plant!Q118,0)</f>
        <v>10192751</v>
      </c>
      <c r="H23" s="6">
        <f>ROUND(+Plant!F118,0)</f>
        <v>701825</v>
      </c>
      <c r="I23" s="7">
        <f t="shared" si="1"/>
        <v>14.52</v>
      </c>
      <c r="J23" s="7"/>
      <c r="K23" s="8">
        <f t="shared" si="2"/>
        <v>0.074</v>
      </c>
    </row>
    <row r="24" spans="2:11" ht="12">
      <c r="B24">
        <f>+Plant!A19</f>
        <v>38</v>
      </c>
      <c r="C24" t="str">
        <f>+Plant!B19</f>
        <v>OLYMPIC MEDICAL CENTER</v>
      </c>
      <c r="D24" s="6">
        <f>ROUND(+Plant!Q19,0)</f>
        <v>3520105</v>
      </c>
      <c r="E24" s="6">
        <f>ROUND(+Plant!F19,0)</f>
        <v>301734</v>
      </c>
      <c r="F24" s="7">
        <f t="shared" si="0"/>
        <v>11.67</v>
      </c>
      <c r="G24" s="6">
        <f>ROUND(+Plant!Q119,0)</f>
        <v>3395402</v>
      </c>
      <c r="H24" s="6">
        <f>ROUND(+Plant!F119,0)</f>
        <v>301734</v>
      </c>
      <c r="I24" s="7">
        <f t="shared" si="1"/>
        <v>11.25</v>
      </c>
      <c r="J24" s="7"/>
      <c r="K24" s="8">
        <f t="shared" si="2"/>
        <v>-0.036</v>
      </c>
    </row>
    <row r="25" spans="2:11" ht="12">
      <c r="B25">
        <f>+Plant!A20</f>
        <v>39</v>
      </c>
      <c r="C25" t="str">
        <f>+Plant!B20</f>
        <v>KENNEWICK GENERAL HOSPITAL</v>
      </c>
      <c r="D25" s="6">
        <f>ROUND(+Plant!Q20,0)</f>
        <v>2533858</v>
      </c>
      <c r="E25" s="6">
        <f>ROUND(+Plant!F20,0)</f>
        <v>224896</v>
      </c>
      <c r="F25" s="7">
        <f t="shared" si="0"/>
        <v>11.27</v>
      </c>
      <c r="G25" s="6">
        <f>ROUND(+Plant!Q120,0)</f>
        <v>2109838</v>
      </c>
      <c r="H25" s="6">
        <f>ROUND(+Plant!F120,0)</f>
        <v>347164</v>
      </c>
      <c r="I25" s="7">
        <f t="shared" si="1"/>
        <v>6.08</v>
      </c>
      <c r="J25" s="7"/>
      <c r="K25" s="8">
        <f t="shared" si="2"/>
        <v>-0.4605</v>
      </c>
    </row>
    <row r="26" spans="2:11" ht="12">
      <c r="B26">
        <f>+Plant!A21</f>
        <v>43</v>
      </c>
      <c r="C26" t="str">
        <f>+Plant!B21</f>
        <v>WALLA WALLA GENERAL HOSPITAL</v>
      </c>
      <c r="D26" s="6">
        <f>ROUND(+Plant!Q21,0)</f>
        <v>1601689</v>
      </c>
      <c r="E26" s="6">
        <f>ROUND(+Plant!F21,0)</f>
        <v>97683</v>
      </c>
      <c r="F26" s="7">
        <f t="shared" si="0"/>
        <v>16.4</v>
      </c>
      <c r="G26" s="6">
        <f>ROUND(+Plant!Q121,0)</f>
        <v>1937952</v>
      </c>
      <c r="H26" s="6">
        <f>ROUND(+Plant!F121,0)</f>
        <v>97683</v>
      </c>
      <c r="I26" s="7">
        <f t="shared" si="1"/>
        <v>19.84</v>
      </c>
      <c r="J26" s="7"/>
      <c r="K26" s="8">
        <f t="shared" si="2"/>
        <v>0.2098</v>
      </c>
    </row>
    <row r="27" spans="2:11" ht="12">
      <c r="B27">
        <f>+Plant!A22</f>
        <v>45</v>
      </c>
      <c r="C27" t="str">
        <f>+Plant!B22</f>
        <v>COLUMBIA BASIN HOSPITAL</v>
      </c>
      <c r="D27" s="6">
        <f>ROUND(+Plant!Q22,0)</f>
        <v>601452</v>
      </c>
      <c r="E27" s="6">
        <f>ROUND(+Plant!F22,0)</f>
        <v>69735</v>
      </c>
      <c r="F27" s="7">
        <f t="shared" si="0"/>
        <v>8.62</v>
      </c>
      <c r="G27" s="6">
        <f>ROUND(+Plant!Q122,0)</f>
        <v>636803</v>
      </c>
      <c r="H27" s="6">
        <f>ROUND(+Plant!F122,0)</f>
        <v>69685</v>
      </c>
      <c r="I27" s="7">
        <f t="shared" si="1"/>
        <v>9.14</v>
      </c>
      <c r="J27" s="7"/>
      <c r="K27" s="8">
        <f t="shared" si="2"/>
        <v>0.0603</v>
      </c>
    </row>
    <row r="28" spans="2:11" ht="12">
      <c r="B28">
        <f>+Plant!A23</f>
        <v>46</v>
      </c>
      <c r="C28" t="str">
        <f>+Plant!B23</f>
        <v>PROSSER MEMORIAL HOSPITAL</v>
      </c>
      <c r="D28" s="6">
        <f>ROUND(+Plant!Q23,0)</f>
        <v>832447</v>
      </c>
      <c r="E28" s="6">
        <f>ROUND(+Plant!F23,0)</f>
        <v>70400</v>
      </c>
      <c r="F28" s="7">
        <f t="shared" si="0"/>
        <v>11.82</v>
      </c>
      <c r="G28" s="6">
        <f>ROUND(+Plant!Q123,0)</f>
        <v>900294</v>
      </c>
      <c r="H28" s="6">
        <f>ROUND(+Plant!F123,0)</f>
        <v>71170</v>
      </c>
      <c r="I28" s="7">
        <f t="shared" si="1"/>
        <v>12.65</v>
      </c>
      <c r="J28" s="7"/>
      <c r="K28" s="8">
        <f t="shared" si="2"/>
        <v>0.0702</v>
      </c>
    </row>
    <row r="29" spans="2:11" ht="12">
      <c r="B29">
        <f>+Plant!A24</f>
        <v>50</v>
      </c>
      <c r="C29" t="str">
        <f>+Plant!B24</f>
        <v>PROVIDENCE SAINT MARY MEDICAL CENTER</v>
      </c>
      <c r="D29" s="6">
        <f>ROUND(+Plant!Q24,0)</f>
        <v>3097879</v>
      </c>
      <c r="E29" s="6">
        <f>ROUND(+Plant!F24,0)</f>
        <v>307557</v>
      </c>
      <c r="F29" s="7">
        <f t="shared" si="0"/>
        <v>10.07</v>
      </c>
      <c r="G29" s="6">
        <f>ROUND(+Plant!Q124,0)</f>
        <v>3542337</v>
      </c>
      <c r="H29" s="6">
        <f>ROUND(+Plant!F124,0)</f>
        <v>308055</v>
      </c>
      <c r="I29" s="7">
        <f t="shared" si="1"/>
        <v>11.5</v>
      </c>
      <c r="J29" s="7"/>
      <c r="K29" s="8">
        <f t="shared" si="2"/>
        <v>0.142</v>
      </c>
    </row>
    <row r="30" spans="2:11" ht="12">
      <c r="B30">
        <f>+Plant!A25</f>
        <v>54</v>
      </c>
      <c r="C30" t="str">
        <f>+Plant!B25</f>
        <v>FORKS COMMUNITY HOSPITAL</v>
      </c>
      <c r="D30" s="6">
        <f>ROUND(+Plant!Q25,0)</f>
        <v>923526</v>
      </c>
      <c r="E30" s="6">
        <f>ROUND(+Plant!F25,0)</f>
        <v>44140</v>
      </c>
      <c r="F30" s="7">
        <f t="shared" si="0"/>
        <v>20.92</v>
      </c>
      <c r="G30" s="6">
        <f>ROUND(+Plant!Q125,0)</f>
        <v>829221</v>
      </c>
      <c r="H30" s="6">
        <f>ROUND(+Plant!F125,0)</f>
        <v>44140</v>
      </c>
      <c r="I30" s="7">
        <f t="shared" si="1"/>
        <v>18.79</v>
      </c>
      <c r="J30" s="7"/>
      <c r="K30" s="8">
        <f t="shared" si="2"/>
        <v>-0.1018</v>
      </c>
    </row>
    <row r="31" spans="2:11" ht="12">
      <c r="B31">
        <f>+Plant!A26</f>
        <v>56</v>
      </c>
      <c r="C31" t="str">
        <f>+Plant!B26</f>
        <v>WILLAPA HARBOR HOSPITAL</v>
      </c>
      <c r="D31" s="6">
        <f>ROUND(+Plant!Q26,0)</f>
        <v>638417</v>
      </c>
      <c r="E31" s="6">
        <f>ROUND(+Plant!F26,0)</f>
        <v>36692</v>
      </c>
      <c r="F31" s="7">
        <f t="shared" si="0"/>
        <v>17.4</v>
      </c>
      <c r="G31" s="6">
        <f>ROUND(+Plant!Q126,0)</f>
        <v>629771</v>
      </c>
      <c r="H31" s="6">
        <f>ROUND(+Plant!F126,0)</f>
        <v>36692</v>
      </c>
      <c r="I31" s="7">
        <f t="shared" si="1"/>
        <v>17.16</v>
      </c>
      <c r="J31" s="7"/>
      <c r="K31" s="8">
        <f t="shared" si="2"/>
        <v>-0.0138</v>
      </c>
    </row>
    <row r="32" spans="2:11" ht="12">
      <c r="B32">
        <f>+Plant!A27</f>
        <v>58</v>
      </c>
      <c r="C32" t="str">
        <f>+Plant!B27</f>
        <v>YAKIMA VALLEY MEMORIAL HOSPITAL</v>
      </c>
      <c r="D32" s="6">
        <f>ROUND(+Plant!Q27,0)</f>
        <v>5297637</v>
      </c>
      <c r="E32" s="6">
        <f>ROUND(+Plant!F27,0)</f>
        <v>468762</v>
      </c>
      <c r="F32" s="7">
        <f t="shared" si="0"/>
        <v>11.3</v>
      </c>
      <c r="G32" s="6">
        <f>ROUND(+Plant!Q127,0)</f>
        <v>5743313</v>
      </c>
      <c r="H32" s="6">
        <f>ROUND(+Plant!F127,0)</f>
        <v>470098</v>
      </c>
      <c r="I32" s="7">
        <f t="shared" si="1"/>
        <v>12.22</v>
      </c>
      <c r="J32" s="7"/>
      <c r="K32" s="8">
        <f t="shared" si="2"/>
        <v>0.0814</v>
      </c>
    </row>
    <row r="33" spans="2:11" ht="12">
      <c r="B33">
        <f>+Plant!A28</f>
        <v>63</v>
      </c>
      <c r="C33" t="str">
        <f>+Plant!B28</f>
        <v>GRAYS HARBOR COMMUNITY HOSPITAL</v>
      </c>
      <c r="D33" s="6">
        <f>ROUND(+Plant!Q28,0)</f>
        <v>2780750</v>
      </c>
      <c r="E33" s="6">
        <f>ROUND(+Plant!F28,0)</f>
        <v>285415</v>
      </c>
      <c r="F33" s="7">
        <f t="shared" si="0"/>
        <v>9.74</v>
      </c>
      <c r="G33" s="6">
        <f>ROUND(+Plant!Q128,0)</f>
        <v>2990749</v>
      </c>
      <c r="H33" s="6">
        <f>ROUND(+Plant!F128,0)</f>
        <v>285415</v>
      </c>
      <c r="I33" s="7">
        <f t="shared" si="1"/>
        <v>10.48</v>
      </c>
      <c r="J33" s="7"/>
      <c r="K33" s="8">
        <f t="shared" si="2"/>
        <v>0.076</v>
      </c>
    </row>
    <row r="34" spans="2:11" ht="12">
      <c r="B34">
        <f>+Plant!A29</f>
        <v>78</v>
      </c>
      <c r="C34" t="str">
        <f>+Plant!B29</f>
        <v>SAMARITAN HOSPITAL</v>
      </c>
      <c r="D34" s="6">
        <f>ROUND(+Plant!Q29,0)</f>
        <v>2468183</v>
      </c>
      <c r="E34" s="6">
        <f>ROUND(+Plant!F29,0)</f>
        <v>193956</v>
      </c>
      <c r="F34" s="7">
        <f t="shared" si="0"/>
        <v>12.73</v>
      </c>
      <c r="G34" s="6">
        <f>ROUND(+Plant!Q129,0)</f>
        <v>2446899</v>
      </c>
      <c r="H34" s="6">
        <f>ROUND(+Plant!F129,0)</f>
        <v>182459</v>
      </c>
      <c r="I34" s="7">
        <f t="shared" si="1"/>
        <v>13.41</v>
      </c>
      <c r="J34" s="7"/>
      <c r="K34" s="8">
        <f t="shared" si="2"/>
        <v>0.0534</v>
      </c>
    </row>
    <row r="35" spans="2:11" ht="12">
      <c r="B35">
        <f>+Plant!A30</f>
        <v>79</v>
      </c>
      <c r="C35" t="str">
        <f>+Plant!B30</f>
        <v>OCEAN BEACH HOSPITAL</v>
      </c>
      <c r="D35" s="6">
        <f>ROUND(+Plant!Q30,0)</f>
        <v>855592</v>
      </c>
      <c r="E35" s="6">
        <f>ROUND(+Plant!F30,0)</f>
        <v>47326</v>
      </c>
      <c r="F35" s="7">
        <f t="shared" si="0"/>
        <v>18.08</v>
      </c>
      <c r="G35" s="6">
        <f>ROUND(+Plant!Q130,0)</f>
        <v>875960</v>
      </c>
      <c r="H35" s="6">
        <f>ROUND(+Plant!F130,0)</f>
        <v>47326</v>
      </c>
      <c r="I35" s="7">
        <f t="shared" si="1"/>
        <v>18.51</v>
      </c>
      <c r="J35" s="7"/>
      <c r="K35" s="8">
        <f t="shared" si="2"/>
        <v>0.0238</v>
      </c>
    </row>
    <row r="36" spans="2:11" ht="12">
      <c r="B36">
        <f>+Plant!A31</f>
        <v>80</v>
      </c>
      <c r="C36" t="str">
        <f>+Plant!B31</f>
        <v>ODESSA MEMORIAL HOSPITAL</v>
      </c>
      <c r="D36" s="6">
        <f>ROUND(+Plant!Q31,0)</f>
        <v>406000</v>
      </c>
      <c r="E36" s="6">
        <f>ROUND(+Plant!F31,0)</f>
        <v>32944</v>
      </c>
      <c r="F36" s="7">
        <f t="shared" si="0"/>
        <v>12.32</v>
      </c>
      <c r="G36" s="6">
        <f>ROUND(+Plant!Q131,0)</f>
        <v>403956</v>
      </c>
      <c r="H36" s="6">
        <f>ROUND(+Plant!F131,0)</f>
        <v>32944</v>
      </c>
      <c r="I36" s="7">
        <f t="shared" si="1"/>
        <v>12.26</v>
      </c>
      <c r="J36" s="7"/>
      <c r="K36" s="8">
        <f t="shared" si="2"/>
        <v>-0.0049</v>
      </c>
    </row>
    <row r="37" spans="2:11" ht="12">
      <c r="B37">
        <f>+Plant!A32</f>
        <v>81</v>
      </c>
      <c r="C37" t="str">
        <f>+Plant!B32</f>
        <v>GOOD SAMARITAN HOSPITAL</v>
      </c>
      <c r="D37" s="6">
        <f>ROUND(+Plant!Q32,0)</f>
        <v>8746461</v>
      </c>
      <c r="E37" s="6">
        <f>ROUND(+Plant!F32,0)</f>
        <v>417518</v>
      </c>
      <c r="F37" s="7">
        <f t="shared" si="0"/>
        <v>20.95</v>
      </c>
      <c r="G37" s="6">
        <f>ROUND(+Plant!Q132,0)</f>
        <v>9007141</v>
      </c>
      <c r="H37" s="6">
        <f>ROUND(+Plant!F132,0)</f>
        <v>417518</v>
      </c>
      <c r="I37" s="7">
        <f t="shared" si="1"/>
        <v>21.57</v>
      </c>
      <c r="J37" s="7"/>
      <c r="K37" s="8">
        <f t="shared" si="2"/>
        <v>0.0296</v>
      </c>
    </row>
    <row r="38" spans="2:11" ht="12">
      <c r="B38">
        <f>+Plant!A33</f>
        <v>82</v>
      </c>
      <c r="C38" t="str">
        <f>+Plant!B33</f>
        <v>GARFIELD COUNTY MEMORIAL HOSPITAL</v>
      </c>
      <c r="D38" s="6">
        <f>ROUND(+Plant!Q33,0)</f>
        <v>261299</v>
      </c>
      <c r="E38" s="6">
        <f>ROUND(+Plant!F33,0)</f>
        <v>19316</v>
      </c>
      <c r="F38" s="7">
        <f t="shared" si="0"/>
        <v>13.53</v>
      </c>
      <c r="G38" s="6">
        <f>ROUND(+Plant!Q133,0)</f>
        <v>277463</v>
      </c>
      <c r="H38" s="6">
        <f>ROUND(+Plant!F133,0)</f>
        <v>19316</v>
      </c>
      <c r="I38" s="7">
        <f t="shared" si="1"/>
        <v>14.36</v>
      </c>
      <c r="J38" s="7"/>
      <c r="K38" s="8">
        <f t="shared" si="2"/>
        <v>0.0613</v>
      </c>
    </row>
    <row r="39" spans="2:11" ht="12">
      <c r="B39">
        <f>+Plant!A34</f>
        <v>84</v>
      </c>
      <c r="C39" t="str">
        <f>+Plant!B34</f>
        <v>PROVIDENCE REGIONAL MEDICAL CENTER EVERETT</v>
      </c>
      <c r="D39" s="6">
        <f>ROUND(+Plant!Q34,0)</f>
        <v>11592759</v>
      </c>
      <c r="E39" s="6">
        <f>ROUND(+Plant!F34,0)</f>
        <v>864641</v>
      </c>
      <c r="F39" s="7">
        <f t="shared" si="0"/>
        <v>13.41</v>
      </c>
      <c r="G39" s="6">
        <f>ROUND(+Plant!Q134,0)</f>
        <v>12115714</v>
      </c>
      <c r="H39" s="6">
        <f>ROUND(+Plant!F134,0)</f>
        <v>860889</v>
      </c>
      <c r="I39" s="7">
        <f t="shared" si="1"/>
        <v>14.07</v>
      </c>
      <c r="J39" s="7"/>
      <c r="K39" s="8">
        <f t="shared" si="2"/>
        <v>0.0492</v>
      </c>
    </row>
    <row r="40" spans="2:11" ht="12">
      <c r="B40">
        <f>+Plant!A35</f>
        <v>85</v>
      </c>
      <c r="C40" t="str">
        <f>+Plant!B35</f>
        <v>JEFFERSON HEALTHCARE HOSPITAL</v>
      </c>
      <c r="D40" s="6">
        <f>ROUND(+Plant!Q35,0)</f>
        <v>1944608</v>
      </c>
      <c r="E40" s="6">
        <f>ROUND(+Plant!F35,0)</f>
        <v>109111</v>
      </c>
      <c r="F40" s="7">
        <f t="shared" si="0"/>
        <v>17.82</v>
      </c>
      <c r="G40" s="6">
        <f>ROUND(+Plant!Q135,0)</f>
        <v>1821961</v>
      </c>
      <c r="H40" s="6">
        <f>ROUND(+Plant!F135,0)</f>
        <v>106825</v>
      </c>
      <c r="I40" s="7">
        <f t="shared" si="1"/>
        <v>17.06</v>
      </c>
      <c r="J40" s="7"/>
      <c r="K40" s="8">
        <f t="shared" si="2"/>
        <v>-0.0426</v>
      </c>
    </row>
    <row r="41" spans="2:11" ht="12">
      <c r="B41">
        <f>+Plant!A36</f>
        <v>96</v>
      </c>
      <c r="C41" t="str">
        <f>+Plant!B36</f>
        <v>SKYLINE HOSPITAL</v>
      </c>
      <c r="D41" s="6">
        <f>ROUND(+Plant!Q36,0)</f>
        <v>506595</v>
      </c>
      <c r="E41" s="6">
        <f>ROUND(+Plant!F36,0)</f>
        <v>38690</v>
      </c>
      <c r="F41" s="7">
        <f t="shared" si="0"/>
        <v>13.09</v>
      </c>
      <c r="G41" s="6">
        <f>ROUND(+Plant!Q136,0)</f>
        <v>605465</v>
      </c>
      <c r="H41" s="6">
        <f>ROUND(+Plant!F136,0)</f>
        <v>41834</v>
      </c>
      <c r="I41" s="7">
        <f t="shared" si="1"/>
        <v>14.47</v>
      </c>
      <c r="J41" s="7"/>
      <c r="K41" s="8">
        <f t="shared" si="2"/>
        <v>0.1054</v>
      </c>
    </row>
    <row r="42" spans="2:11" ht="12">
      <c r="B42">
        <f>+Plant!A37</f>
        <v>102</v>
      </c>
      <c r="C42" t="str">
        <f>+Plant!B37</f>
        <v>YAKIMA REGIONAL MEDICAL AND CARDIAC CENTER</v>
      </c>
      <c r="D42" s="6">
        <f>ROUND(+Plant!Q37,0)</f>
        <v>5535096</v>
      </c>
      <c r="E42" s="6">
        <f>ROUND(+Plant!F37,0)</f>
        <v>359152</v>
      </c>
      <c r="F42" s="7">
        <f t="shared" si="0"/>
        <v>15.41</v>
      </c>
      <c r="G42" s="6">
        <f>ROUND(+Plant!Q137,0)</f>
        <v>4785014</v>
      </c>
      <c r="H42" s="6">
        <f>ROUND(+Plant!F137,0)</f>
        <v>359522</v>
      </c>
      <c r="I42" s="7">
        <f t="shared" si="1"/>
        <v>13.31</v>
      </c>
      <c r="J42" s="7"/>
      <c r="K42" s="8">
        <f t="shared" si="2"/>
        <v>-0.1363</v>
      </c>
    </row>
    <row r="43" spans="2:11" ht="12">
      <c r="B43">
        <f>+Plant!A38</f>
        <v>104</v>
      </c>
      <c r="C43" t="str">
        <f>+Plant!B38</f>
        <v>VALLEY GENERAL HOSPITAL</v>
      </c>
      <c r="D43" s="6">
        <f>ROUND(+Plant!Q38,0)</f>
        <v>1794870</v>
      </c>
      <c r="E43" s="6">
        <f>ROUND(+Plant!F38,0)</f>
        <v>112822</v>
      </c>
      <c r="F43" s="7">
        <f t="shared" si="0"/>
        <v>15.91</v>
      </c>
      <c r="G43" s="6">
        <f>ROUND(+Plant!Q138,0)</f>
        <v>2205872</v>
      </c>
      <c r="H43" s="6">
        <f>ROUND(+Plant!F138,0)</f>
        <v>112822</v>
      </c>
      <c r="I43" s="7">
        <f t="shared" si="1"/>
        <v>19.55</v>
      </c>
      <c r="J43" s="7"/>
      <c r="K43" s="8">
        <f t="shared" si="2"/>
        <v>0.2288</v>
      </c>
    </row>
    <row r="44" spans="2:11" ht="12">
      <c r="B44">
        <f>+Plant!A39</f>
        <v>106</v>
      </c>
      <c r="C44" t="str">
        <f>+Plant!B39</f>
        <v>CASCADE VALLEY HOSPITAL</v>
      </c>
      <c r="D44" s="6">
        <f>ROUND(+Plant!Q39,0)</f>
        <v>1094917</v>
      </c>
      <c r="E44" s="6">
        <f>ROUND(+Plant!F39,0)</f>
        <v>82921</v>
      </c>
      <c r="F44" s="7">
        <f t="shared" si="0"/>
        <v>13.2</v>
      </c>
      <c r="G44" s="6">
        <f>ROUND(+Plant!Q139,0)</f>
        <v>1150339</v>
      </c>
      <c r="H44" s="6">
        <f>ROUND(+Plant!F139,0)</f>
        <v>82921</v>
      </c>
      <c r="I44" s="7">
        <f t="shared" si="1"/>
        <v>13.87</v>
      </c>
      <c r="J44" s="7"/>
      <c r="K44" s="8">
        <f t="shared" si="2"/>
        <v>0.0508</v>
      </c>
    </row>
    <row r="45" spans="2:11" ht="12">
      <c r="B45">
        <f>+Plant!A40</f>
        <v>107</v>
      </c>
      <c r="C45" t="str">
        <f>+Plant!B40</f>
        <v>NORTH VALLEY HOSPITAL</v>
      </c>
      <c r="D45" s="6">
        <f>ROUND(+Plant!Q40,0)</f>
        <v>666181</v>
      </c>
      <c r="E45" s="6">
        <f>ROUND(+Plant!F40,0)</f>
        <v>81212</v>
      </c>
      <c r="F45" s="7">
        <f t="shared" si="0"/>
        <v>8.2</v>
      </c>
      <c r="G45" s="6">
        <f>ROUND(+Plant!Q140,0)</f>
        <v>703197</v>
      </c>
      <c r="H45" s="6">
        <f>ROUND(+Plant!F140,0)</f>
        <v>84783</v>
      </c>
      <c r="I45" s="7">
        <f t="shared" si="1"/>
        <v>8.29</v>
      </c>
      <c r="J45" s="7"/>
      <c r="K45" s="8">
        <f t="shared" si="2"/>
        <v>0.011</v>
      </c>
    </row>
    <row r="46" spans="2:11" ht="12">
      <c r="B46">
        <f>+Plant!A41</f>
        <v>108</v>
      </c>
      <c r="C46" t="str">
        <f>+Plant!B41</f>
        <v>TRI-STATE MEMORIAL HOSPITAL</v>
      </c>
      <c r="D46" s="6">
        <f>ROUND(+Plant!Q41,0)</f>
        <v>1063197</v>
      </c>
      <c r="E46" s="6">
        <f>ROUND(+Plant!F41,0)</f>
        <v>106138</v>
      </c>
      <c r="F46" s="7">
        <f t="shared" si="0"/>
        <v>10.02</v>
      </c>
      <c r="G46" s="6">
        <f>ROUND(+Plant!Q141,0)</f>
        <v>0</v>
      </c>
      <c r="H46" s="6">
        <f>ROUND(+Plant!F141,0)</f>
        <v>0</v>
      </c>
      <c r="I46" s="7">
        <f t="shared" si="1"/>
      </c>
      <c r="J46" s="7"/>
      <c r="K46" s="8">
        <f t="shared" si="2"/>
      </c>
    </row>
    <row r="47" spans="2:11" ht="12">
      <c r="B47">
        <f>+Plant!A42</f>
        <v>111</v>
      </c>
      <c r="C47" t="str">
        <f>+Plant!B42</f>
        <v>EAST ADAMS RURAL HOSPITAL</v>
      </c>
      <c r="D47" s="6">
        <f>ROUND(+Plant!Q42,0)</f>
        <v>227034</v>
      </c>
      <c r="E47" s="6">
        <f>ROUND(+Plant!F42,0)</f>
        <v>19511</v>
      </c>
      <c r="F47" s="7">
        <f t="shared" si="0"/>
        <v>11.64</v>
      </c>
      <c r="G47" s="6">
        <f>ROUND(+Plant!Q142,0)</f>
        <v>228747</v>
      </c>
      <c r="H47" s="6">
        <f>ROUND(+Plant!F142,0)</f>
        <v>19511</v>
      </c>
      <c r="I47" s="7">
        <f t="shared" si="1"/>
        <v>11.72</v>
      </c>
      <c r="J47" s="7"/>
      <c r="K47" s="8">
        <f t="shared" si="2"/>
        <v>0.0069</v>
      </c>
    </row>
    <row r="48" spans="2:11" ht="12">
      <c r="B48">
        <f>+Plant!A43</f>
        <v>125</v>
      </c>
      <c r="C48" t="str">
        <f>+Plant!B43</f>
        <v>OTHELLO COMMUNITY HOSPITAL</v>
      </c>
      <c r="D48" s="6">
        <f>ROUND(+Plant!Q43,0)</f>
        <v>803972</v>
      </c>
      <c r="E48" s="6">
        <f>ROUND(+Plant!F43,0)</f>
        <v>81778</v>
      </c>
      <c r="F48" s="7">
        <f t="shared" si="0"/>
        <v>9.83</v>
      </c>
      <c r="G48" s="6">
        <f>ROUND(+Plant!Q143,0)</f>
        <v>880453</v>
      </c>
      <c r="H48" s="6">
        <f>ROUND(+Plant!F143,0)</f>
        <v>81778</v>
      </c>
      <c r="I48" s="7">
        <f t="shared" si="1"/>
        <v>10.77</v>
      </c>
      <c r="J48" s="7"/>
      <c r="K48" s="8">
        <f t="shared" si="2"/>
        <v>0.0956</v>
      </c>
    </row>
    <row r="49" spans="2:11" ht="12">
      <c r="B49">
        <f>+Plant!A44</f>
        <v>126</v>
      </c>
      <c r="C49" t="str">
        <f>+Plant!B44</f>
        <v>HIGHLINE MEDICAL CENTER</v>
      </c>
      <c r="D49" s="6">
        <f>ROUND(+Plant!Q44,0)</f>
        <v>6628697</v>
      </c>
      <c r="E49" s="6">
        <f>ROUND(+Plant!F44,0)</f>
        <v>300978</v>
      </c>
      <c r="F49" s="7">
        <f t="shared" si="0"/>
        <v>22.02</v>
      </c>
      <c r="G49" s="6">
        <f>ROUND(+Plant!Q144,0)</f>
        <v>5528199</v>
      </c>
      <c r="H49" s="6">
        <f>ROUND(+Plant!F144,0)</f>
        <v>257889</v>
      </c>
      <c r="I49" s="7">
        <f t="shared" si="1"/>
        <v>21.44</v>
      </c>
      <c r="J49" s="7"/>
      <c r="K49" s="8">
        <f t="shared" si="2"/>
        <v>-0.0263</v>
      </c>
    </row>
    <row r="50" spans="2:11" ht="12">
      <c r="B50">
        <f>+Plant!A45</f>
        <v>128</v>
      </c>
      <c r="C50" t="str">
        <f>+Plant!B45</f>
        <v>UNIVERSITY OF WASHINGTON MEDICAL CENTER</v>
      </c>
      <c r="D50" s="6">
        <f>ROUND(+Plant!Q45,0)</f>
        <v>17512004</v>
      </c>
      <c r="E50" s="6">
        <f>ROUND(+Plant!F45,0)</f>
        <v>704450</v>
      </c>
      <c r="F50" s="7">
        <f t="shared" si="0"/>
        <v>24.86</v>
      </c>
      <c r="G50" s="6">
        <f>ROUND(+Plant!Q145,0)</f>
        <v>19884093</v>
      </c>
      <c r="H50" s="6">
        <f>ROUND(+Plant!F145,0)</f>
        <v>668684</v>
      </c>
      <c r="I50" s="7">
        <f t="shared" si="1"/>
        <v>29.74</v>
      </c>
      <c r="J50" s="7"/>
      <c r="K50" s="8">
        <f t="shared" si="2"/>
        <v>0.1963</v>
      </c>
    </row>
    <row r="51" spans="2:11" ht="12">
      <c r="B51">
        <f>+Plant!A46</f>
        <v>129</v>
      </c>
      <c r="C51" t="str">
        <f>+Plant!B46</f>
        <v>QUINCY VALLEY MEDICAL CENTER</v>
      </c>
      <c r="D51" s="6">
        <f>ROUND(+Plant!Q46,0)</f>
        <v>361874</v>
      </c>
      <c r="E51" s="6">
        <f>ROUND(+Plant!F46,0)</f>
        <v>28753</v>
      </c>
      <c r="F51" s="7">
        <f t="shared" si="0"/>
        <v>12.59</v>
      </c>
      <c r="G51" s="6">
        <f>ROUND(+Plant!Q146,0)</f>
        <v>422223</v>
      </c>
      <c r="H51" s="6">
        <f>ROUND(+Plant!F146,0)</f>
        <v>28753</v>
      </c>
      <c r="I51" s="7">
        <f t="shared" si="1"/>
        <v>14.68</v>
      </c>
      <c r="J51" s="7"/>
      <c r="K51" s="8">
        <f t="shared" si="2"/>
        <v>0.166</v>
      </c>
    </row>
    <row r="52" spans="2:11" ht="12">
      <c r="B52">
        <f>+Plant!A47</f>
        <v>130</v>
      </c>
      <c r="C52" t="str">
        <f>+Plant!B47</f>
        <v>NORTHWEST HOSPITAL &amp; MEDICAL CENTER</v>
      </c>
      <c r="D52" s="6">
        <f>ROUND(+Plant!Q47,0)</f>
        <v>6196534</v>
      </c>
      <c r="E52" s="6">
        <f>ROUND(+Plant!F47,0)</f>
        <v>7683399</v>
      </c>
      <c r="F52" s="7">
        <f t="shared" si="0"/>
        <v>0.81</v>
      </c>
      <c r="G52" s="6">
        <f>ROUND(+Plant!Q147,0)</f>
        <v>5794517</v>
      </c>
      <c r="H52" s="6">
        <f>ROUND(+Plant!F147,0)</f>
        <v>7163</v>
      </c>
      <c r="I52" s="7">
        <f t="shared" si="1"/>
        <v>808.95</v>
      </c>
      <c r="J52" s="7"/>
      <c r="K52" s="8">
        <f t="shared" si="2"/>
        <v>997.7037</v>
      </c>
    </row>
    <row r="53" spans="2:11" ht="12">
      <c r="B53">
        <f>+Plant!A48</f>
        <v>131</v>
      </c>
      <c r="C53" t="str">
        <f>+Plant!B48</f>
        <v>OVERLAKE HOSPITAL MEDICAL CENTER</v>
      </c>
      <c r="D53" s="6">
        <f>ROUND(+Plant!Q48,0)</f>
        <v>8986236</v>
      </c>
      <c r="E53" s="6">
        <f>ROUND(+Plant!F48,0)</f>
        <v>498470</v>
      </c>
      <c r="F53" s="7">
        <f t="shared" si="0"/>
        <v>18.03</v>
      </c>
      <c r="G53" s="6">
        <f>ROUND(+Plant!Q148,0)</f>
        <v>9872864</v>
      </c>
      <c r="H53" s="6">
        <f>ROUND(+Plant!F148,0)</f>
        <v>559010</v>
      </c>
      <c r="I53" s="7">
        <f t="shared" si="1"/>
        <v>17.66</v>
      </c>
      <c r="J53" s="7"/>
      <c r="K53" s="8">
        <f t="shared" si="2"/>
        <v>-0.0205</v>
      </c>
    </row>
    <row r="54" spans="2:11" ht="12">
      <c r="B54">
        <f>+Plant!A49</f>
        <v>132</v>
      </c>
      <c r="C54" t="str">
        <f>+Plant!B49</f>
        <v>SAINT CLARE HOSPITAL</v>
      </c>
      <c r="D54" s="6">
        <f>ROUND(+Plant!Q49,0)</f>
        <v>3428152</v>
      </c>
      <c r="E54" s="6">
        <f>ROUND(+Plant!F49,0)</f>
        <v>144052</v>
      </c>
      <c r="F54" s="7">
        <f t="shared" si="0"/>
        <v>23.8</v>
      </c>
      <c r="G54" s="6">
        <f>ROUND(+Plant!Q149,0)</f>
        <v>3430995</v>
      </c>
      <c r="H54" s="6">
        <f>ROUND(+Plant!F149,0)</f>
        <v>144860</v>
      </c>
      <c r="I54" s="7">
        <f t="shared" si="1"/>
        <v>23.68</v>
      </c>
      <c r="J54" s="7"/>
      <c r="K54" s="8">
        <f t="shared" si="2"/>
        <v>-0.005</v>
      </c>
    </row>
    <row r="55" spans="2:11" ht="12">
      <c r="B55">
        <f>+Plant!A50</f>
        <v>134</v>
      </c>
      <c r="C55" t="str">
        <f>+Plant!B50</f>
        <v>ISLAND HOSPITAL</v>
      </c>
      <c r="D55" s="6">
        <f>ROUND(+Plant!Q50,0)</f>
        <v>1661506</v>
      </c>
      <c r="E55" s="6">
        <f>ROUND(+Plant!F50,0)</f>
        <v>181809</v>
      </c>
      <c r="F55" s="7">
        <f t="shared" si="0"/>
        <v>9.14</v>
      </c>
      <c r="G55" s="6">
        <f>ROUND(+Plant!Q150,0)</f>
        <v>1691335</v>
      </c>
      <c r="H55" s="6">
        <f>ROUND(+Plant!F150,0)</f>
        <v>183585</v>
      </c>
      <c r="I55" s="7">
        <f t="shared" si="1"/>
        <v>9.21</v>
      </c>
      <c r="J55" s="7"/>
      <c r="K55" s="8">
        <f t="shared" si="2"/>
        <v>0.0077</v>
      </c>
    </row>
    <row r="56" spans="2:11" ht="12">
      <c r="B56">
        <f>+Plant!A51</f>
        <v>137</v>
      </c>
      <c r="C56" t="str">
        <f>+Plant!B51</f>
        <v>LINCOLN HOSPITAL</v>
      </c>
      <c r="D56" s="6">
        <f>ROUND(+Plant!Q51,0)</f>
        <v>897001</v>
      </c>
      <c r="E56" s="6">
        <f>ROUND(+Plant!F51,0)</f>
        <v>50541</v>
      </c>
      <c r="F56" s="7">
        <f t="shared" si="0"/>
        <v>17.75</v>
      </c>
      <c r="G56" s="6">
        <f>ROUND(+Plant!Q151,0)</f>
        <v>843916</v>
      </c>
      <c r="H56" s="6">
        <f>ROUND(+Plant!F151,0)</f>
        <v>50541</v>
      </c>
      <c r="I56" s="7">
        <f t="shared" si="1"/>
        <v>16.7</v>
      </c>
      <c r="J56" s="7"/>
      <c r="K56" s="8">
        <f t="shared" si="2"/>
        <v>-0.0592</v>
      </c>
    </row>
    <row r="57" spans="2:11" ht="12">
      <c r="B57">
        <f>+Plant!A52</f>
        <v>138</v>
      </c>
      <c r="C57" t="str">
        <f>+Plant!B52</f>
        <v>SWEDISH EDMONDS</v>
      </c>
      <c r="D57" s="6">
        <f>ROUND(+Plant!Q52,0)</f>
        <v>4246082</v>
      </c>
      <c r="E57" s="6">
        <f>ROUND(+Plant!F52,0)</f>
        <v>272986</v>
      </c>
      <c r="F57" s="7">
        <f t="shared" si="0"/>
        <v>15.55</v>
      </c>
      <c r="G57" s="6">
        <f>ROUND(+Plant!Q152,0)</f>
        <v>5401016</v>
      </c>
      <c r="H57" s="6">
        <f>ROUND(+Plant!F152,0)</f>
        <v>272986</v>
      </c>
      <c r="I57" s="7">
        <f t="shared" si="1"/>
        <v>19.78</v>
      </c>
      <c r="J57" s="7"/>
      <c r="K57" s="8">
        <f t="shared" si="2"/>
        <v>0.272</v>
      </c>
    </row>
    <row r="58" spans="2:11" ht="12">
      <c r="B58">
        <f>+Plant!A53</f>
        <v>139</v>
      </c>
      <c r="C58" t="str">
        <f>+Plant!B53</f>
        <v>PROVIDENCE HOLY FAMILY HOSPITAL</v>
      </c>
      <c r="D58" s="6">
        <f>ROUND(+Plant!Q53,0)</f>
        <v>4838689</v>
      </c>
      <c r="E58" s="6">
        <f>ROUND(+Plant!F53,0)</f>
        <v>361825</v>
      </c>
      <c r="F58" s="7">
        <f t="shared" si="0"/>
        <v>13.37</v>
      </c>
      <c r="G58" s="6">
        <f>ROUND(+Plant!Q153,0)</f>
        <v>4698267</v>
      </c>
      <c r="H58" s="6">
        <f>ROUND(+Plant!F153,0)</f>
        <v>361825</v>
      </c>
      <c r="I58" s="7">
        <f t="shared" si="1"/>
        <v>12.98</v>
      </c>
      <c r="J58" s="7"/>
      <c r="K58" s="8">
        <f t="shared" si="2"/>
        <v>-0.0292</v>
      </c>
    </row>
    <row r="59" spans="2:11" ht="12">
      <c r="B59">
        <f>+Plant!A54</f>
        <v>140</v>
      </c>
      <c r="C59" t="str">
        <f>+Plant!B54</f>
        <v>KITTITAS VALLEY HOSPITAL</v>
      </c>
      <c r="D59" s="6">
        <f>ROUND(+Plant!Q54,0)</f>
        <v>1316881</v>
      </c>
      <c r="E59" s="6">
        <f>ROUND(+Plant!F54,0)</f>
        <v>91533</v>
      </c>
      <c r="F59" s="7">
        <f t="shared" si="0"/>
        <v>14.39</v>
      </c>
      <c r="G59" s="6">
        <f>ROUND(+Plant!Q154,0)</f>
        <v>1526304</v>
      </c>
      <c r="H59" s="6">
        <f>ROUND(+Plant!F154,0)</f>
        <v>91533</v>
      </c>
      <c r="I59" s="7">
        <f t="shared" si="1"/>
        <v>16.67</v>
      </c>
      <c r="J59" s="7"/>
      <c r="K59" s="8">
        <f t="shared" si="2"/>
        <v>0.1584</v>
      </c>
    </row>
    <row r="60" spans="2:11" ht="12">
      <c r="B60">
        <f>+Plant!A55</f>
        <v>141</v>
      </c>
      <c r="C60" t="str">
        <f>+Plant!B55</f>
        <v>DAYTON GENERAL HOSPITAL</v>
      </c>
      <c r="D60" s="6">
        <f>ROUND(+Plant!Q55,0)</f>
        <v>614838</v>
      </c>
      <c r="E60" s="6">
        <f>ROUND(+Plant!F55,0)</f>
        <v>67832</v>
      </c>
      <c r="F60" s="7">
        <f t="shared" si="0"/>
        <v>9.06</v>
      </c>
      <c r="G60" s="6">
        <f>ROUND(+Plant!Q155,0)</f>
        <v>0</v>
      </c>
      <c r="H60" s="6">
        <f>ROUND(+Plant!F155,0)</f>
        <v>0</v>
      </c>
      <c r="I60" s="7">
        <f t="shared" si="1"/>
      </c>
      <c r="J60" s="7"/>
      <c r="K60" s="8">
        <f t="shared" si="2"/>
      </c>
    </row>
    <row r="61" spans="2:11" ht="12">
      <c r="B61">
        <f>+Plant!A56</f>
        <v>142</v>
      </c>
      <c r="C61" t="str">
        <f>+Plant!B56</f>
        <v>HARRISON MEDICAL CENTER</v>
      </c>
      <c r="D61" s="6">
        <f>ROUND(+Plant!Q56,0)</f>
        <v>8401653</v>
      </c>
      <c r="E61" s="6">
        <f>ROUND(+Plant!F56,0)</f>
        <v>427141</v>
      </c>
      <c r="F61" s="7">
        <f t="shared" si="0"/>
        <v>19.67</v>
      </c>
      <c r="G61" s="6">
        <f>ROUND(+Plant!Q156,0)</f>
        <v>9596933</v>
      </c>
      <c r="H61" s="6">
        <f>ROUND(+Plant!F156,0)</f>
        <v>432911</v>
      </c>
      <c r="I61" s="7">
        <f t="shared" si="1"/>
        <v>22.17</v>
      </c>
      <c r="J61" s="7"/>
      <c r="K61" s="8">
        <f t="shared" si="2"/>
        <v>0.1271</v>
      </c>
    </row>
    <row r="62" spans="2:11" ht="12">
      <c r="B62">
        <f>+Plant!A57</f>
        <v>145</v>
      </c>
      <c r="C62" t="str">
        <f>+Plant!B57</f>
        <v>PEACEHEALTH SAINT JOSEPH HOSPITAL</v>
      </c>
      <c r="D62" s="6">
        <f>ROUND(+Plant!Q57,0)</f>
        <v>11870205</v>
      </c>
      <c r="E62" s="6">
        <f>ROUND(+Plant!F57,0)</f>
        <v>633636</v>
      </c>
      <c r="F62" s="7">
        <f t="shared" si="0"/>
        <v>18.73</v>
      </c>
      <c r="G62" s="6">
        <f>ROUND(+Plant!Q157,0)</f>
        <v>12978465</v>
      </c>
      <c r="H62" s="6">
        <f>ROUND(+Plant!F157,0)</f>
        <v>850465</v>
      </c>
      <c r="I62" s="7">
        <f t="shared" si="1"/>
        <v>15.26</v>
      </c>
      <c r="J62" s="7"/>
      <c r="K62" s="8">
        <f t="shared" si="2"/>
        <v>-0.1853</v>
      </c>
    </row>
    <row r="63" spans="2:11" ht="12">
      <c r="B63">
        <f>+Plant!A58</f>
        <v>147</v>
      </c>
      <c r="C63" t="str">
        <f>+Plant!B58</f>
        <v>MID VALLEY HOSPITAL</v>
      </c>
      <c r="D63" s="6">
        <f>ROUND(+Plant!Q58,0)</f>
        <v>738896</v>
      </c>
      <c r="E63" s="6">
        <f>ROUND(+Plant!F58,0)</f>
        <v>75247</v>
      </c>
      <c r="F63" s="7">
        <f t="shared" si="0"/>
        <v>9.82</v>
      </c>
      <c r="G63" s="6">
        <f>ROUND(+Plant!Q158,0)</f>
        <v>718371</v>
      </c>
      <c r="H63" s="6">
        <f>ROUND(+Plant!F158,0)</f>
        <v>77518</v>
      </c>
      <c r="I63" s="7">
        <f t="shared" si="1"/>
        <v>9.27</v>
      </c>
      <c r="J63" s="7"/>
      <c r="K63" s="8">
        <f t="shared" si="2"/>
        <v>-0.056</v>
      </c>
    </row>
    <row r="64" spans="2:11" ht="12">
      <c r="B64">
        <f>+Plant!A59</f>
        <v>148</v>
      </c>
      <c r="C64" t="str">
        <f>+Plant!B59</f>
        <v>KINDRED HOSPITAL - SEATTLE</v>
      </c>
      <c r="D64" s="6">
        <f>ROUND(+Plant!Q59,0)</f>
        <v>716148</v>
      </c>
      <c r="E64" s="6">
        <f>ROUND(+Plant!F59,0)</f>
        <v>48274</v>
      </c>
      <c r="F64" s="7">
        <f t="shared" si="0"/>
        <v>14.84</v>
      </c>
      <c r="G64" s="6">
        <f>ROUND(+Plant!Q159,0)</f>
        <v>725642</v>
      </c>
      <c r="H64" s="6">
        <f>ROUND(+Plant!F159,0)</f>
        <v>48274</v>
      </c>
      <c r="I64" s="7">
        <f t="shared" si="1"/>
        <v>15.03</v>
      </c>
      <c r="J64" s="7"/>
      <c r="K64" s="8">
        <f t="shared" si="2"/>
        <v>0.0128</v>
      </c>
    </row>
    <row r="65" spans="2:11" ht="12">
      <c r="B65">
        <f>+Plant!A60</f>
        <v>150</v>
      </c>
      <c r="C65" t="str">
        <f>+Plant!B60</f>
        <v>COULEE COMMUNITY HOSPITAL</v>
      </c>
      <c r="D65" s="6">
        <f>ROUND(+Plant!Q60,0)</f>
        <v>307058</v>
      </c>
      <c r="E65" s="6">
        <f>ROUND(+Plant!F60,0)</f>
        <v>42653</v>
      </c>
      <c r="F65" s="7">
        <f t="shared" si="0"/>
        <v>7.2</v>
      </c>
      <c r="G65" s="6">
        <f>ROUND(+Plant!Q160,0)</f>
        <v>315049</v>
      </c>
      <c r="H65" s="6">
        <f>ROUND(+Plant!F160,0)</f>
        <v>42653</v>
      </c>
      <c r="I65" s="7">
        <f t="shared" si="1"/>
        <v>7.39</v>
      </c>
      <c r="J65" s="7"/>
      <c r="K65" s="8">
        <f t="shared" si="2"/>
        <v>0.0264</v>
      </c>
    </row>
    <row r="66" spans="2:11" ht="12">
      <c r="B66">
        <f>+Plant!A61</f>
        <v>152</v>
      </c>
      <c r="C66" t="str">
        <f>+Plant!B61</f>
        <v>MASON GENERAL HOSPITAL</v>
      </c>
      <c r="D66" s="6">
        <f>ROUND(+Plant!Q61,0)</f>
        <v>2525536</v>
      </c>
      <c r="E66" s="6">
        <f>ROUND(+Plant!F61,0)</f>
        <v>93704</v>
      </c>
      <c r="F66" s="7">
        <f t="shared" si="0"/>
        <v>26.95</v>
      </c>
      <c r="G66" s="6">
        <f>ROUND(+Plant!Q161,0)</f>
        <v>2420300</v>
      </c>
      <c r="H66" s="6">
        <f>ROUND(+Plant!F161,0)</f>
        <v>93704</v>
      </c>
      <c r="I66" s="7">
        <f t="shared" si="1"/>
        <v>25.83</v>
      </c>
      <c r="J66" s="7"/>
      <c r="K66" s="8">
        <f t="shared" si="2"/>
        <v>-0.0416</v>
      </c>
    </row>
    <row r="67" spans="2:11" ht="12">
      <c r="B67">
        <f>+Plant!A62</f>
        <v>153</v>
      </c>
      <c r="C67" t="str">
        <f>+Plant!B62</f>
        <v>WHITMAN HOSPITAL AND MEDICAL CENTER</v>
      </c>
      <c r="D67" s="6">
        <f>ROUND(+Plant!Q62,0)</f>
        <v>1026002</v>
      </c>
      <c r="E67" s="6">
        <f>ROUND(+Plant!F62,0)</f>
        <v>85846</v>
      </c>
      <c r="F67" s="7">
        <f t="shared" si="0"/>
        <v>11.95</v>
      </c>
      <c r="G67" s="6">
        <f>ROUND(+Plant!Q162,0)</f>
        <v>1170591</v>
      </c>
      <c r="H67" s="6">
        <f>ROUND(+Plant!F162,0)</f>
        <v>113245</v>
      </c>
      <c r="I67" s="7">
        <f t="shared" si="1"/>
        <v>10.34</v>
      </c>
      <c r="J67" s="7"/>
      <c r="K67" s="8">
        <f t="shared" si="2"/>
        <v>-0.1347</v>
      </c>
    </row>
    <row r="68" spans="2:11" ht="12">
      <c r="B68">
        <f>+Plant!A63</f>
        <v>155</v>
      </c>
      <c r="C68" t="str">
        <f>+Plant!B63</f>
        <v>VALLEY MEDICAL CENTER</v>
      </c>
      <c r="D68" s="6">
        <f>ROUND(+Plant!Q63,0)</f>
        <v>14428440</v>
      </c>
      <c r="E68" s="6">
        <f>ROUND(+Plant!F63,0)</f>
        <v>807794</v>
      </c>
      <c r="F68" s="7">
        <f t="shared" si="0"/>
        <v>17.86</v>
      </c>
      <c r="G68" s="6">
        <f>ROUND(+Plant!Q163,0)</f>
        <v>17513165</v>
      </c>
      <c r="H68" s="6">
        <f>ROUND(+Plant!F163,0)</f>
        <v>802189</v>
      </c>
      <c r="I68" s="7">
        <f t="shared" si="1"/>
        <v>21.83</v>
      </c>
      <c r="J68" s="7"/>
      <c r="K68" s="8">
        <f t="shared" si="2"/>
        <v>0.2223</v>
      </c>
    </row>
    <row r="69" spans="2:11" ht="12">
      <c r="B69">
        <f>+Plant!A64</f>
        <v>156</v>
      </c>
      <c r="C69" t="str">
        <f>+Plant!B64</f>
        <v>WHIDBEY GENERAL HOSPITAL</v>
      </c>
      <c r="D69" s="6">
        <f>ROUND(+Plant!Q64,0)</f>
        <v>1580821</v>
      </c>
      <c r="E69" s="6">
        <f>ROUND(+Plant!F64,0)</f>
        <v>94266</v>
      </c>
      <c r="F69" s="7">
        <f t="shared" si="0"/>
        <v>16.77</v>
      </c>
      <c r="G69" s="6">
        <f>ROUND(+Plant!Q164,0)</f>
        <v>1703403</v>
      </c>
      <c r="H69" s="6">
        <f>ROUND(+Plant!F164,0)</f>
        <v>94266</v>
      </c>
      <c r="I69" s="7">
        <f t="shared" si="1"/>
        <v>18.07</v>
      </c>
      <c r="J69" s="7"/>
      <c r="K69" s="8">
        <f t="shared" si="2"/>
        <v>0.0775</v>
      </c>
    </row>
    <row r="70" spans="2:11" ht="12">
      <c r="B70">
        <f>+Plant!A65</f>
        <v>157</v>
      </c>
      <c r="C70" t="str">
        <f>+Plant!B65</f>
        <v>SAINT LUKES REHABILIATION INSTITUTE</v>
      </c>
      <c r="D70" s="6">
        <f>ROUND(+Plant!Q65,0)</f>
        <v>1490488</v>
      </c>
      <c r="E70" s="6">
        <f>ROUND(+Plant!F65,0)</f>
        <v>130040</v>
      </c>
      <c r="F70" s="7">
        <f t="shared" si="0"/>
        <v>11.46</v>
      </c>
      <c r="G70" s="6">
        <f>ROUND(+Plant!Q165,0)</f>
        <v>1380699</v>
      </c>
      <c r="H70" s="6">
        <f>ROUND(+Plant!F165,0)</f>
        <v>130040</v>
      </c>
      <c r="I70" s="7">
        <f t="shared" si="1"/>
        <v>10.62</v>
      </c>
      <c r="J70" s="7"/>
      <c r="K70" s="8">
        <f t="shared" si="2"/>
        <v>-0.0733</v>
      </c>
    </row>
    <row r="71" spans="2:11" ht="12">
      <c r="B71">
        <f>+Plant!A66</f>
        <v>158</v>
      </c>
      <c r="C71" t="str">
        <f>+Plant!B66</f>
        <v>CASCADE MEDICAL CENTER</v>
      </c>
      <c r="D71" s="6">
        <f>ROUND(+Plant!Q66,0)</f>
        <v>301983</v>
      </c>
      <c r="E71" s="6">
        <f>ROUND(+Plant!F66,0)</f>
        <v>20964</v>
      </c>
      <c r="F71" s="7">
        <f t="shared" si="0"/>
        <v>14.4</v>
      </c>
      <c r="G71" s="6">
        <f>ROUND(+Plant!Q166,0)</f>
        <v>334633</v>
      </c>
      <c r="H71" s="6">
        <f>ROUND(+Plant!F166,0)</f>
        <v>21700</v>
      </c>
      <c r="I71" s="7">
        <f t="shared" si="1"/>
        <v>15.42</v>
      </c>
      <c r="J71" s="7"/>
      <c r="K71" s="8">
        <f t="shared" si="2"/>
        <v>0.0708</v>
      </c>
    </row>
    <row r="72" spans="2:11" ht="12">
      <c r="B72">
        <f>+Plant!A67</f>
        <v>159</v>
      </c>
      <c r="C72" t="str">
        <f>+Plant!B67</f>
        <v>PROVIDENCE SAINT PETER HOSPITAL</v>
      </c>
      <c r="D72" s="6">
        <f>ROUND(+Plant!Q67,0)</f>
        <v>15064019</v>
      </c>
      <c r="E72" s="6">
        <f>ROUND(+Plant!F67,0)</f>
        <v>723941</v>
      </c>
      <c r="F72" s="7">
        <f t="shared" si="0"/>
        <v>20.81</v>
      </c>
      <c r="G72" s="6">
        <f>ROUND(+Plant!Q167,0)</f>
        <v>14890078</v>
      </c>
      <c r="H72" s="6">
        <f>ROUND(+Plant!F167,0)</f>
        <v>699739</v>
      </c>
      <c r="I72" s="7">
        <f t="shared" si="1"/>
        <v>21.28</v>
      </c>
      <c r="J72" s="7"/>
      <c r="K72" s="8">
        <f t="shared" si="2"/>
        <v>0.0226</v>
      </c>
    </row>
    <row r="73" spans="2:11" ht="12">
      <c r="B73">
        <f>+Plant!A68</f>
        <v>161</v>
      </c>
      <c r="C73" t="str">
        <f>+Plant!B68</f>
        <v>KADLEC REGIONAL MEDICAL CENTER</v>
      </c>
      <c r="D73" s="6">
        <f>ROUND(+Plant!Q68,0)</f>
        <v>5642238</v>
      </c>
      <c r="E73" s="6">
        <f>ROUND(+Plant!F68,0)</f>
        <v>315192</v>
      </c>
      <c r="F73" s="7">
        <f t="shared" si="0"/>
        <v>17.9</v>
      </c>
      <c r="G73" s="6">
        <f>ROUND(+Plant!Q168,0)</f>
        <v>7008689</v>
      </c>
      <c r="H73" s="6">
        <f>ROUND(+Plant!F168,0)</f>
        <v>496008</v>
      </c>
      <c r="I73" s="7">
        <f t="shared" si="1"/>
        <v>14.13</v>
      </c>
      <c r="J73" s="7"/>
      <c r="K73" s="8">
        <f t="shared" si="2"/>
        <v>-0.2106</v>
      </c>
    </row>
    <row r="74" spans="2:11" ht="12">
      <c r="B74">
        <f>+Plant!A69</f>
        <v>162</v>
      </c>
      <c r="C74" t="str">
        <f>+Plant!B69</f>
        <v>PROVIDENCE SACRED HEART MEDICAL CENTER</v>
      </c>
      <c r="D74" s="6">
        <f>ROUND(+Plant!Q69,0)</f>
        <v>12186397</v>
      </c>
      <c r="E74" s="6">
        <f>ROUND(+Plant!F69,0)</f>
        <v>1698377</v>
      </c>
      <c r="F74" s="7">
        <f t="shared" si="0"/>
        <v>7.18</v>
      </c>
      <c r="G74" s="6">
        <f>ROUND(+Plant!Q169,0)</f>
        <v>14580234</v>
      </c>
      <c r="H74" s="6">
        <f>ROUND(+Plant!F169,0)</f>
        <v>1698377</v>
      </c>
      <c r="I74" s="7">
        <f t="shared" si="1"/>
        <v>8.58</v>
      </c>
      <c r="J74" s="7"/>
      <c r="K74" s="8">
        <f t="shared" si="2"/>
        <v>0.195</v>
      </c>
    </row>
    <row r="75" spans="2:11" ht="12">
      <c r="B75">
        <f>+Plant!A70</f>
        <v>164</v>
      </c>
      <c r="C75" t="str">
        <f>+Plant!B70</f>
        <v>EVERGREEN HOSPITAL MEDICAL CENTER</v>
      </c>
      <c r="D75" s="6">
        <f>ROUND(+Plant!Q70,0)</f>
        <v>14809870</v>
      </c>
      <c r="E75" s="6">
        <f>ROUND(+Plant!F70,0)</f>
        <v>580905</v>
      </c>
      <c r="F75" s="7">
        <f aca="true" t="shared" si="3" ref="F75:F106">IF(D75=0,"",IF(E75=0,"",ROUND(D75/E75,2)))</f>
        <v>25.49</v>
      </c>
      <c r="G75" s="6">
        <f>ROUND(+Plant!Q170,0)</f>
        <v>14197681</v>
      </c>
      <c r="H75" s="6">
        <f>ROUND(+Plant!F170,0)</f>
        <v>580905</v>
      </c>
      <c r="I75" s="7">
        <f aca="true" t="shared" si="4" ref="I75:I106">IF(G75=0,"",IF(H75=0,"",ROUND(G75/H75,2)))</f>
        <v>24.44</v>
      </c>
      <c r="J75" s="7"/>
      <c r="K75" s="8">
        <f aca="true" t="shared" si="5" ref="K75:K106">IF(D75=0,"",IF(E75=0,"",IF(G75=0,"",IF(H75=0,"",ROUND(I75/F75-1,4)))))</f>
        <v>-0.0412</v>
      </c>
    </row>
    <row r="76" spans="2:11" ht="12">
      <c r="B76">
        <f>+Plant!A71</f>
        <v>165</v>
      </c>
      <c r="C76" t="str">
        <f>+Plant!B71</f>
        <v>LAKE CHELAN COMMUNITY HOSPITAL</v>
      </c>
      <c r="D76" s="6">
        <f>ROUND(+Plant!Q71,0)</f>
        <v>394887</v>
      </c>
      <c r="E76" s="6">
        <f>ROUND(+Plant!F71,0)</f>
        <v>32493</v>
      </c>
      <c r="F76" s="7">
        <f t="shared" si="3"/>
        <v>12.15</v>
      </c>
      <c r="G76" s="6">
        <f>ROUND(+Plant!Q171,0)</f>
        <v>413747</v>
      </c>
      <c r="H76" s="6">
        <f>ROUND(+Plant!F171,0)</f>
        <v>33032</v>
      </c>
      <c r="I76" s="7">
        <f t="shared" si="4"/>
        <v>12.53</v>
      </c>
      <c r="J76" s="7"/>
      <c r="K76" s="8">
        <f t="shared" si="5"/>
        <v>0.0313</v>
      </c>
    </row>
    <row r="77" spans="2:11" ht="12">
      <c r="B77">
        <f>+Plant!A72</f>
        <v>167</v>
      </c>
      <c r="C77" t="str">
        <f>+Plant!B72</f>
        <v>FERRY COUNTY MEMORIAL HOSPITAL</v>
      </c>
      <c r="D77" s="6">
        <f>ROUND(+Plant!Q72,0)</f>
        <v>516742</v>
      </c>
      <c r="E77" s="6">
        <f>ROUND(+Plant!F72,0)</f>
        <v>31581</v>
      </c>
      <c r="F77" s="7">
        <f t="shared" si="3"/>
        <v>16.36</v>
      </c>
      <c r="G77" s="6">
        <f>ROUND(+Plant!Q172,0)</f>
        <v>397162</v>
      </c>
      <c r="H77" s="6">
        <f>ROUND(+Plant!F172,0)</f>
        <v>31581</v>
      </c>
      <c r="I77" s="7">
        <f t="shared" si="4"/>
        <v>12.58</v>
      </c>
      <c r="J77" s="7"/>
      <c r="K77" s="8">
        <f t="shared" si="5"/>
        <v>-0.2311</v>
      </c>
    </row>
    <row r="78" spans="2:11" ht="12">
      <c r="B78">
        <f>+Plant!A73</f>
        <v>168</v>
      </c>
      <c r="C78" t="str">
        <f>+Plant!B73</f>
        <v>CENTRAL WASHINGTON HOSPITAL</v>
      </c>
      <c r="D78" s="6">
        <f>ROUND(+Plant!Q73,0)</f>
        <v>3951901</v>
      </c>
      <c r="E78" s="6">
        <f>ROUND(+Plant!F73,0)</f>
        <v>236461</v>
      </c>
      <c r="F78" s="7">
        <f t="shared" si="3"/>
        <v>16.71</v>
      </c>
      <c r="G78" s="6">
        <f>ROUND(+Plant!Q173,0)</f>
        <v>4394165</v>
      </c>
      <c r="H78" s="6">
        <f>ROUND(+Plant!F173,0)</f>
        <v>236461</v>
      </c>
      <c r="I78" s="7">
        <f t="shared" si="4"/>
        <v>18.58</v>
      </c>
      <c r="J78" s="7"/>
      <c r="K78" s="8">
        <f t="shared" si="5"/>
        <v>0.1119</v>
      </c>
    </row>
    <row r="79" spans="2:11" ht="12">
      <c r="B79">
        <f>+Plant!A74</f>
        <v>169</v>
      </c>
      <c r="C79" t="str">
        <f>+Plant!B74</f>
        <v>GROUP HEALTH EASTSIDE</v>
      </c>
      <c r="D79" s="6">
        <f>ROUND(+Plant!Q74,0)</f>
        <v>0</v>
      </c>
      <c r="E79" s="6">
        <f>ROUND(+Plant!F74,0)</f>
        <v>117716</v>
      </c>
      <c r="F79" s="7">
        <f t="shared" si="3"/>
      </c>
      <c r="G79" s="6">
        <f>ROUND(+Plant!Q174,0)</f>
        <v>0</v>
      </c>
      <c r="H79" s="6">
        <f>ROUND(+Plant!F174,0)</f>
        <v>0</v>
      </c>
      <c r="I79" s="7">
        <f t="shared" si="4"/>
      </c>
      <c r="J79" s="7"/>
      <c r="K79" s="8">
        <f t="shared" si="5"/>
      </c>
    </row>
    <row r="80" spans="2:11" ht="12">
      <c r="B80">
        <f>+Plant!A75</f>
        <v>170</v>
      </c>
      <c r="C80" t="str">
        <f>+Plant!B75</f>
        <v>SOUTHWEST WASHINGTON MEDICAL CENTER</v>
      </c>
      <c r="D80" s="6">
        <f>ROUND(+Plant!Q75,0)</f>
        <v>20881085</v>
      </c>
      <c r="E80" s="6">
        <f>ROUND(+Plant!F75,0)</f>
        <v>699085</v>
      </c>
      <c r="F80" s="7">
        <f t="shared" si="3"/>
        <v>29.87</v>
      </c>
      <c r="G80" s="6">
        <f>ROUND(+Plant!Q175,0)</f>
        <v>22777081</v>
      </c>
      <c r="H80" s="6">
        <f>ROUND(+Plant!F175,0)</f>
        <v>699085</v>
      </c>
      <c r="I80" s="7">
        <f t="shared" si="4"/>
        <v>32.58</v>
      </c>
      <c r="J80" s="7"/>
      <c r="K80" s="8">
        <f t="shared" si="5"/>
        <v>0.0907</v>
      </c>
    </row>
    <row r="81" spans="2:11" ht="12">
      <c r="B81">
        <f>+Plant!A76</f>
        <v>172</v>
      </c>
      <c r="C81" t="str">
        <f>+Plant!B76</f>
        <v>PULLMAN REGIONAL HOSPITAL</v>
      </c>
      <c r="D81" s="6">
        <f>ROUND(+Plant!Q76,0)</f>
        <v>1453989</v>
      </c>
      <c r="E81" s="6">
        <f>ROUND(+Plant!F76,0)</f>
        <v>110397</v>
      </c>
      <c r="F81" s="7">
        <f t="shared" si="3"/>
        <v>13.17</v>
      </c>
      <c r="G81" s="6">
        <f>ROUND(+Plant!Q176,0)</f>
        <v>1488423</v>
      </c>
      <c r="H81" s="6">
        <f>ROUND(+Plant!F176,0)</f>
        <v>110397</v>
      </c>
      <c r="I81" s="7">
        <f t="shared" si="4"/>
        <v>13.48</v>
      </c>
      <c r="J81" s="7"/>
      <c r="K81" s="8">
        <f t="shared" si="5"/>
        <v>0.0235</v>
      </c>
    </row>
    <row r="82" spans="2:11" ht="12">
      <c r="B82">
        <f>+Plant!A77</f>
        <v>173</v>
      </c>
      <c r="C82" t="str">
        <f>+Plant!B77</f>
        <v>MORTON GENERAL HOSPITAL</v>
      </c>
      <c r="D82" s="6">
        <f>ROUND(+Plant!Q77,0)</f>
        <v>847507</v>
      </c>
      <c r="E82" s="6">
        <f>ROUND(+Plant!F77,0)</f>
        <v>60704</v>
      </c>
      <c r="F82" s="7">
        <f t="shared" si="3"/>
        <v>13.96</v>
      </c>
      <c r="G82" s="6">
        <f>ROUND(+Plant!Q177,0)</f>
        <v>887960</v>
      </c>
      <c r="H82" s="6">
        <f>ROUND(+Plant!F177,0)</f>
        <v>60704</v>
      </c>
      <c r="I82" s="7">
        <f t="shared" si="4"/>
        <v>14.63</v>
      </c>
      <c r="J82" s="7"/>
      <c r="K82" s="8">
        <f t="shared" si="5"/>
        <v>0.048</v>
      </c>
    </row>
    <row r="83" spans="2:11" ht="12">
      <c r="B83">
        <f>+Plant!A78</f>
        <v>175</v>
      </c>
      <c r="C83" t="str">
        <f>+Plant!B78</f>
        <v>MARY BRIDGE CHILDRENS HEALTH CENTER</v>
      </c>
      <c r="D83" s="6">
        <f>ROUND(+Plant!Q78,0)</f>
        <v>4935625</v>
      </c>
      <c r="E83" s="6">
        <f>ROUND(+Plant!F78,0)</f>
        <v>125756</v>
      </c>
      <c r="F83" s="7">
        <f t="shared" si="3"/>
        <v>39.25</v>
      </c>
      <c r="G83" s="6">
        <f>ROUND(+Plant!Q178,0)</f>
        <v>5749919</v>
      </c>
      <c r="H83" s="6">
        <f>ROUND(+Plant!F178,0)</f>
        <v>125756</v>
      </c>
      <c r="I83" s="7">
        <f t="shared" si="4"/>
        <v>45.72</v>
      </c>
      <c r="J83" s="7"/>
      <c r="K83" s="8">
        <f t="shared" si="5"/>
        <v>0.1648</v>
      </c>
    </row>
    <row r="84" spans="2:11" ht="12">
      <c r="B84">
        <f>+Plant!A79</f>
        <v>176</v>
      </c>
      <c r="C84" t="str">
        <f>+Plant!B79</f>
        <v>TACOMA GENERAL ALLENMORE HOSPITAL</v>
      </c>
      <c r="D84" s="6">
        <f>ROUND(+Plant!Q79,0)</f>
        <v>17903510</v>
      </c>
      <c r="E84" s="6">
        <f>ROUND(+Plant!F79,0)</f>
        <v>1009847</v>
      </c>
      <c r="F84" s="7">
        <f t="shared" si="3"/>
        <v>17.73</v>
      </c>
      <c r="G84" s="6">
        <f>ROUND(+Plant!Q179,0)</f>
        <v>20717672</v>
      </c>
      <c r="H84" s="6">
        <f>ROUND(+Plant!F179,0)</f>
        <v>1009847</v>
      </c>
      <c r="I84" s="7">
        <f t="shared" si="4"/>
        <v>20.52</v>
      </c>
      <c r="J84" s="7"/>
      <c r="K84" s="8">
        <f t="shared" si="5"/>
        <v>0.1574</v>
      </c>
    </row>
    <row r="85" spans="2:11" ht="12">
      <c r="B85">
        <f>+Plant!A80</f>
        <v>178</v>
      </c>
      <c r="C85" t="str">
        <f>+Plant!B80</f>
        <v>DEER PARK HOSPITAL</v>
      </c>
      <c r="D85" s="6">
        <f>ROUND(+Plant!Q80,0)</f>
        <v>168864</v>
      </c>
      <c r="E85" s="6">
        <f>ROUND(+Plant!F80,0)</f>
        <v>23478</v>
      </c>
      <c r="F85" s="7">
        <f t="shared" si="3"/>
        <v>7.19</v>
      </c>
      <c r="G85" s="6">
        <f>ROUND(+Plant!Q180,0)</f>
        <v>0</v>
      </c>
      <c r="H85" s="6">
        <f>ROUND(+Plant!F180,0)</f>
        <v>0</v>
      </c>
      <c r="I85" s="7">
        <f t="shared" si="4"/>
      </c>
      <c r="J85" s="7"/>
      <c r="K85" s="8">
        <f t="shared" si="5"/>
      </c>
    </row>
    <row r="86" spans="2:11" ht="12">
      <c r="B86">
        <f>+Plant!A81</f>
        <v>180</v>
      </c>
      <c r="C86" t="str">
        <f>+Plant!B81</f>
        <v>VALLEY HOSPITAL AND MEDICAL CENTER</v>
      </c>
      <c r="D86" s="6">
        <f>ROUND(+Plant!Q81,0)</f>
        <v>1438654</v>
      </c>
      <c r="E86" s="6">
        <f>ROUND(+Plant!F81,0)</f>
        <v>161120</v>
      </c>
      <c r="F86" s="7">
        <f t="shared" si="3"/>
        <v>8.93</v>
      </c>
      <c r="G86" s="6">
        <f>ROUND(+Plant!Q181,0)</f>
        <v>2382999</v>
      </c>
      <c r="H86" s="6">
        <f>ROUND(+Plant!F181,0)</f>
        <v>202602</v>
      </c>
      <c r="I86" s="7">
        <f t="shared" si="4"/>
        <v>11.76</v>
      </c>
      <c r="J86" s="7"/>
      <c r="K86" s="8">
        <f t="shared" si="5"/>
        <v>0.3169</v>
      </c>
    </row>
    <row r="87" spans="2:11" ht="12">
      <c r="B87">
        <f>+Plant!A82</f>
        <v>183</v>
      </c>
      <c r="C87" t="str">
        <f>+Plant!B82</f>
        <v>AUBURN REGIONAL MEDICAL CENTER</v>
      </c>
      <c r="D87" s="6">
        <f>ROUND(+Plant!Q82,0)</f>
        <v>5007611</v>
      </c>
      <c r="E87" s="6">
        <f>ROUND(+Plant!F82,0)</f>
        <v>244080</v>
      </c>
      <c r="F87" s="7">
        <f t="shared" si="3"/>
        <v>20.52</v>
      </c>
      <c r="G87" s="6">
        <f>ROUND(+Plant!Q182,0)</f>
        <v>4668944</v>
      </c>
      <c r="H87" s="6">
        <f>ROUND(+Plant!F182,0)</f>
        <v>186810</v>
      </c>
      <c r="I87" s="7">
        <f t="shared" si="4"/>
        <v>24.99</v>
      </c>
      <c r="J87" s="7"/>
      <c r="K87" s="8">
        <f t="shared" si="5"/>
        <v>0.2178</v>
      </c>
    </row>
    <row r="88" spans="2:11" ht="12">
      <c r="B88">
        <f>+Plant!A83</f>
        <v>186</v>
      </c>
      <c r="C88" t="str">
        <f>+Plant!B83</f>
        <v>MARK REED HOSPITAL</v>
      </c>
      <c r="D88" s="6">
        <f>ROUND(+Plant!Q83,0)</f>
        <v>110066</v>
      </c>
      <c r="E88" s="6">
        <f>ROUND(+Plant!F83,0)</f>
        <v>10780</v>
      </c>
      <c r="F88" s="7">
        <f t="shared" si="3"/>
        <v>10.21</v>
      </c>
      <c r="G88" s="6">
        <f>ROUND(+Plant!Q183,0)</f>
        <v>149935</v>
      </c>
      <c r="H88" s="6">
        <f>ROUND(+Plant!F183,0)</f>
        <v>11682</v>
      </c>
      <c r="I88" s="7">
        <f t="shared" si="4"/>
        <v>12.83</v>
      </c>
      <c r="J88" s="7"/>
      <c r="K88" s="8">
        <f t="shared" si="5"/>
        <v>0.2566</v>
      </c>
    </row>
    <row r="89" spans="2:11" ht="12">
      <c r="B89">
        <f>+Plant!A84</f>
        <v>191</v>
      </c>
      <c r="C89" t="str">
        <f>+Plant!B84</f>
        <v>PROVIDENCE CENTRALIA HOSPITAL</v>
      </c>
      <c r="D89" s="6">
        <f>ROUND(+Plant!Q84,0)</f>
        <v>3787606</v>
      </c>
      <c r="E89" s="6">
        <f>ROUND(+Plant!F84,0)</f>
        <v>212794</v>
      </c>
      <c r="F89" s="7">
        <f t="shared" si="3"/>
        <v>17.8</v>
      </c>
      <c r="G89" s="6">
        <f>ROUND(+Plant!Q184,0)</f>
        <v>3752052</v>
      </c>
      <c r="H89" s="6">
        <f>ROUND(+Plant!F184,0)</f>
        <v>212794</v>
      </c>
      <c r="I89" s="7">
        <f t="shared" si="4"/>
        <v>17.63</v>
      </c>
      <c r="J89" s="7"/>
      <c r="K89" s="8">
        <f t="shared" si="5"/>
        <v>-0.0096</v>
      </c>
    </row>
    <row r="90" spans="2:11" ht="12">
      <c r="B90">
        <f>+Plant!A85</f>
        <v>193</v>
      </c>
      <c r="C90" t="str">
        <f>+Plant!B85</f>
        <v>PROVIDENCE MOUNT CARMEL HOSPITAL</v>
      </c>
      <c r="D90" s="6">
        <f>ROUND(+Plant!Q85,0)</f>
        <v>1000576</v>
      </c>
      <c r="E90" s="6">
        <f>ROUND(+Plant!F85,0)</f>
        <v>74299</v>
      </c>
      <c r="F90" s="7">
        <f t="shared" si="3"/>
        <v>13.47</v>
      </c>
      <c r="G90" s="6">
        <f>ROUND(+Plant!Q185,0)</f>
        <v>1328463</v>
      </c>
      <c r="H90" s="6">
        <f>ROUND(+Plant!F185,0)</f>
        <v>109533</v>
      </c>
      <c r="I90" s="7">
        <f t="shared" si="4"/>
        <v>12.13</v>
      </c>
      <c r="J90" s="7"/>
      <c r="K90" s="8">
        <f t="shared" si="5"/>
        <v>-0.0995</v>
      </c>
    </row>
    <row r="91" spans="2:11" ht="12">
      <c r="B91">
        <f>+Plant!A86</f>
        <v>194</v>
      </c>
      <c r="C91" t="str">
        <f>+Plant!B86</f>
        <v>PROVIDENCE SAINT JOSEPHS HOSPITAL</v>
      </c>
      <c r="D91" s="6">
        <f>ROUND(+Plant!Q86,0)</f>
        <v>783175</v>
      </c>
      <c r="E91" s="6">
        <f>ROUND(+Plant!F86,0)</f>
        <v>43736</v>
      </c>
      <c r="F91" s="7">
        <f t="shared" si="3"/>
        <v>17.91</v>
      </c>
      <c r="G91" s="6">
        <f>ROUND(+Plant!Q186,0)</f>
        <v>658884</v>
      </c>
      <c r="H91" s="6">
        <f>ROUND(+Plant!F186,0)</f>
        <v>43736</v>
      </c>
      <c r="I91" s="7">
        <f t="shared" si="4"/>
        <v>15.07</v>
      </c>
      <c r="J91" s="7"/>
      <c r="K91" s="8">
        <f t="shared" si="5"/>
        <v>-0.1586</v>
      </c>
    </row>
    <row r="92" spans="2:11" ht="12">
      <c r="B92">
        <f>+Plant!A87</f>
        <v>195</v>
      </c>
      <c r="C92" t="str">
        <f>+Plant!B87</f>
        <v>SNOQUALMIE VALLEY HOSPITAL</v>
      </c>
      <c r="D92" s="6">
        <f>ROUND(+Plant!Q87,0)</f>
        <v>928763</v>
      </c>
      <c r="E92" s="6">
        <f>ROUND(+Plant!F87,0)</f>
        <v>25013</v>
      </c>
      <c r="F92" s="7">
        <f t="shared" si="3"/>
        <v>37.13</v>
      </c>
      <c r="G92" s="6">
        <f>ROUND(+Plant!Q187,0)</f>
        <v>938854</v>
      </c>
      <c r="H92" s="6">
        <f>ROUND(+Plant!F187,0)</f>
        <v>25013</v>
      </c>
      <c r="I92" s="7">
        <f t="shared" si="4"/>
        <v>37.53</v>
      </c>
      <c r="J92" s="7"/>
      <c r="K92" s="8">
        <f t="shared" si="5"/>
        <v>0.0108</v>
      </c>
    </row>
    <row r="93" spans="2:11" ht="12">
      <c r="B93">
        <f>+Plant!A88</f>
        <v>197</v>
      </c>
      <c r="C93" t="str">
        <f>+Plant!B88</f>
        <v>CAPITAL MEDICAL CENTER</v>
      </c>
      <c r="D93" s="6">
        <f>ROUND(+Plant!Q88,0)</f>
        <v>2106159</v>
      </c>
      <c r="E93" s="6">
        <f>ROUND(+Plant!F88,0)</f>
        <v>145511</v>
      </c>
      <c r="F93" s="7">
        <f t="shared" si="3"/>
        <v>14.47</v>
      </c>
      <c r="G93" s="6">
        <f>ROUND(+Plant!Q188,0)</f>
        <v>2204134</v>
      </c>
      <c r="H93" s="6">
        <f>ROUND(+Plant!F188,0)</f>
        <v>145511</v>
      </c>
      <c r="I93" s="7">
        <f t="shared" si="4"/>
        <v>15.15</v>
      </c>
      <c r="J93" s="7"/>
      <c r="K93" s="8">
        <f t="shared" si="5"/>
        <v>0.047</v>
      </c>
    </row>
    <row r="94" spans="2:11" ht="12">
      <c r="B94">
        <f>+Plant!A89</f>
        <v>198</v>
      </c>
      <c r="C94" t="str">
        <f>+Plant!B89</f>
        <v>SUNNYSIDE COMMUNITY HOSPITAL</v>
      </c>
      <c r="D94" s="6">
        <f>ROUND(+Plant!Q89,0)</f>
        <v>1258352</v>
      </c>
      <c r="E94" s="6">
        <f>ROUND(+Plant!F89,0)</f>
        <v>82573</v>
      </c>
      <c r="F94" s="7">
        <f t="shared" si="3"/>
        <v>15.24</v>
      </c>
      <c r="G94" s="6">
        <f>ROUND(+Plant!Q189,0)</f>
        <v>1323973</v>
      </c>
      <c r="H94" s="6">
        <f>ROUND(+Plant!F189,0)</f>
        <v>82573</v>
      </c>
      <c r="I94" s="7">
        <f t="shared" si="4"/>
        <v>16.03</v>
      </c>
      <c r="J94" s="7"/>
      <c r="K94" s="8">
        <f t="shared" si="5"/>
        <v>0.0518</v>
      </c>
    </row>
    <row r="95" spans="2:11" ht="12">
      <c r="B95">
        <f>+Plant!A90</f>
        <v>199</v>
      </c>
      <c r="C95" t="str">
        <f>+Plant!B90</f>
        <v>TOPPENISH COMMUNITY HOSPITAL</v>
      </c>
      <c r="D95" s="6">
        <f>ROUND(+Plant!Q90,0)</f>
        <v>768409</v>
      </c>
      <c r="E95" s="6">
        <f>ROUND(+Plant!F90,0)</f>
        <v>67629</v>
      </c>
      <c r="F95" s="7">
        <f t="shared" si="3"/>
        <v>11.36</v>
      </c>
      <c r="G95" s="6">
        <f>ROUND(+Plant!Q190,0)</f>
        <v>849744</v>
      </c>
      <c r="H95" s="6">
        <f>ROUND(+Plant!F190,0)</f>
        <v>67629</v>
      </c>
      <c r="I95" s="7">
        <f t="shared" si="4"/>
        <v>12.56</v>
      </c>
      <c r="J95" s="7"/>
      <c r="K95" s="8">
        <f t="shared" si="5"/>
        <v>0.1056</v>
      </c>
    </row>
    <row r="96" spans="2:11" ht="12">
      <c r="B96">
        <f>+Plant!A91</f>
        <v>201</v>
      </c>
      <c r="C96" t="str">
        <f>+Plant!B91</f>
        <v>SAINT FRANCIS COMMUNITY HOSPITAL</v>
      </c>
      <c r="D96" s="6">
        <f>ROUND(+Plant!Q91,0)</f>
        <v>5478345</v>
      </c>
      <c r="E96" s="6">
        <f>ROUND(+Plant!F91,0)</f>
        <v>210878</v>
      </c>
      <c r="F96" s="7">
        <f t="shared" si="3"/>
        <v>25.98</v>
      </c>
      <c r="G96" s="6">
        <f>ROUND(+Plant!Q191,0)</f>
        <v>5861191</v>
      </c>
      <c r="H96" s="6">
        <f>ROUND(+Plant!F191,0)</f>
        <v>230873</v>
      </c>
      <c r="I96" s="7">
        <f t="shared" si="4"/>
        <v>25.39</v>
      </c>
      <c r="J96" s="7"/>
      <c r="K96" s="8">
        <f t="shared" si="5"/>
        <v>-0.0227</v>
      </c>
    </row>
    <row r="97" spans="2:11" ht="12">
      <c r="B97">
        <f>+Plant!A92</f>
        <v>202</v>
      </c>
      <c r="C97" t="str">
        <f>+Plant!B92</f>
        <v>REGIONAL HOSP. FOR RESP. &amp; COMPLEX CARE</v>
      </c>
      <c r="D97" s="6">
        <f>ROUND(+Plant!Q92,0)</f>
        <v>0</v>
      </c>
      <c r="E97" s="6">
        <f>ROUND(+Plant!F92,0)</f>
        <v>8566</v>
      </c>
      <c r="F97" s="7">
        <f t="shared" si="3"/>
      </c>
      <c r="G97" s="6">
        <f>ROUND(+Plant!Q192,0)</f>
        <v>0</v>
      </c>
      <c r="H97" s="6">
        <f>ROUND(+Plant!F192,0)</f>
        <v>8566</v>
      </c>
      <c r="I97" s="7">
        <f t="shared" si="4"/>
      </c>
      <c r="J97" s="7"/>
      <c r="K97" s="8">
        <f t="shared" si="5"/>
      </c>
    </row>
    <row r="98" spans="2:11" ht="12">
      <c r="B98">
        <f>+Plant!A93</f>
        <v>204</v>
      </c>
      <c r="C98" t="str">
        <f>+Plant!B93</f>
        <v>SEATTLE CANCER CARE ALLIANCE</v>
      </c>
      <c r="D98" s="6">
        <f>ROUND(+Plant!Q93,0)</f>
        <v>5393250</v>
      </c>
      <c r="E98" s="6">
        <f>ROUND(+Plant!F93,0)</f>
        <v>231494</v>
      </c>
      <c r="F98" s="7">
        <f t="shared" si="3"/>
        <v>23.3</v>
      </c>
      <c r="G98" s="6">
        <f>ROUND(+Plant!Q193,0)</f>
        <v>6213007</v>
      </c>
      <c r="H98" s="6">
        <f>ROUND(+Plant!F193,0)</f>
        <v>235598</v>
      </c>
      <c r="I98" s="7">
        <f t="shared" si="4"/>
        <v>26.37</v>
      </c>
      <c r="J98" s="7"/>
      <c r="K98" s="8">
        <f t="shared" si="5"/>
        <v>0.1318</v>
      </c>
    </row>
    <row r="99" spans="2:11" ht="12">
      <c r="B99">
        <f>+Plant!A94</f>
        <v>205</v>
      </c>
      <c r="C99" t="str">
        <f>+Plant!B94</f>
        <v>WENATCHEE VALLEY MEDICAL CENTER</v>
      </c>
      <c r="D99" s="6">
        <f>ROUND(+Plant!Q94,0)</f>
        <v>343453</v>
      </c>
      <c r="E99" s="6">
        <f>ROUND(+Plant!F94,0)</f>
        <v>93061</v>
      </c>
      <c r="F99" s="7">
        <f t="shared" si="3"/>
        <v>3.69</v>
      </c>
      <c r="G99" s="6">
        <f>ROUND(+Plant!Q194,0)</f>
        <v>458418</v>
      </c>
      <c r="H99" s="6">
        <f>ROUND(+Plant!F194,0)</f>
        <v>108665</v>
      </c>
      <c r="I99" s="7">
        <f t="shared" si="4"/>
        <v>4.22</v>
      </c>
      <c r="J99" s="7"/>
      <c r="K99" s="8">
        <f t="shared" si="5"/>
        <v>0.1436</v>
      </c>
    </row>
    <row r="100" spans="2:11" ht="12">
      <c r="B100">
        <f>+Plant!A95</f>
        <v>206</v>
      </c>
      <c r="C100" t="str">
        <f>+Plant!B95</f>
        <v>UNITED GENERAL HOSPITAL</v>
      </c>
      <c r="D100" s="6">
        <f>ROUND(+Plant!Q95,0)</f>
        <v>1694951</v>
      </c>
      <c r="E100" s="6">
        <f>ROUND(+Plant!F95,0)</f>
        <v>147375</v>
      </c>
      <c r="F100" s="7">
        <f t="shared" si="3"/>
        <v>11.5</v>
      </c>
      <c r="G100" s="6">
        <f>ROUND(+Plant!Q195,0)</f>
        <v>1739917</v>
      </c>
      <c r="H100" s="6">
        <f>ROUND(+Plant!F195,0)</f>
        <v>147315</v>
      </c>
      <c r="I100" s="7">
        <f t="shared" si="4"/>
        <v>11.81</v>
      </c>
      <c r="J100" s="7"/>
      <c r="K100" s="8">
        <f t="shared" si="5"/>
        <v>0.027</v>
      </c>
    </row>
    <row r="101" spans="2:11" ht="12">
      <c r="B101">
        <f>+Plant!A96</f>
        <v>207</v>
      </c>
      <c r="C101" t="str">
        <f>+Plant!B96</f>
        <v>SKAGIT VALLEY HOSPITAL</v>
      </c>
      <c r="D101" s="6">
        <f>ROUND(+Plant!Q96,0)</f>
        <v>6724474</v>
      </c>
      <c r="E101" s="6">
        <f>ROUND(+Plant!F96,0)</f>
        <v>407189</v>
      </c>
      <c r="F101" s="7">
        <f t="shared" si="3"/>
        <v>16.51</v>
      </c>
      <c r="G101" s="6">
        <f>ROUND(+Plant!Q196,0)</f>
        <v>7145573</v>
      </c>
      <c r="H101" s="6">
        <f>ROUND(+Plant!F196,0)</f>
        <v>407189</v>
      </c>
      <c r="I101" s="7">
        <f t="shared" si="4"/>
        <v>17.55</v>
      </c>
      <c r="J101" s="7"/>
      <c r="K101" s="8">
        <f t="shared" si="5"/>
        <v>0.063</v>
      </c>
    </row>
    <row r="102" spans="2:11" ht="12">
      <c r="B102">
        <f>+Plant!A97</f>
        <v>208</v>
      </c>
      <c r="C102" t="str">
        <f>+Plant!B97</f>
        <v>LEGACY SALMON CREEK HOSPITAL</v>
      </c>
      <c r="D102" s="6">
        <f>ROUND(+Plant!Q97,0)</f>
        <v>5111431</v>
      </c>
      <c r="E102" s="6">
        <f>ROUND(+Plant!F97,0)</f>
        <v>282348</v>
      </c>
      <c r="F102" s="7">
        <f t="shared" si="3"/>
        <v>18.1</v>
      </c>
      <c r="G102" s="6">
        <f>ROUND(+Plant!Q197,0)</f>
        <v>5438221</v>
      </c>
      <c r="H102" s="6">
        <f>ROUND(+Plant!F197,0)</f>
        <v>282348</v>
      </c>
      <c r="I102" s="7">
        <f t="shared" si="4"/>
        <v>19.26</v>
      </c>
      <c r="J102" s="7"/>
      <c r="K102" s="8">
        <f t="shared" si="5"/>
        <v>0.0641</v>
      </c>
    </row>
    <row r="103" spans="2:11" ht="12">
      <c r="B103">
        <f>+Plant!A98</f>
        <v>209</v>
      </c>
      <c r="C103" t="str">
        <f>+Plant!B98</f>
        <v>SAINT ANTHONY HOSPITAL</v>
      </c>
      <c r="D103" s="6">
        <f>ROUND(+Plant!Q98,0)</f>
        <v>0</v>
      </c>
      <c r="E103" s="6">
        <f>ROUND(+Plant!F98,0)</f>
        <v>0</v>
      </c>
      <c r="F103" s="7">
        <f t="shared" si="3"/>
      </c>
      <c r="G103" s="6">
        <f>ROUND(+Plant!Q198,0)</f>
        <v>1321565</v>
      </c>
      <c r="H103" s="6">
        <f>ROUND(+Plant!F198,0)</f>
        <v>265850</v>
      </c>
      <c r="I103" s="7">
        <f t="shared" si="4"/>
        <v>4.97</v>
      </c>
      <c r="J103" s="7"/>
      <c r="K103" s="8">
        <f t="shared" si="5"/>
      </c>
    </row>
    <row r="104" spans="2:11" ht="12">
      <c r="B104">
        <f>+Plant!A99</f>
        <v>904</v>
      </c>
      <c r="C104" t="str">
        <f>+Plant!B99</f>
        <v>BHC FAIRFAX HOSPITAL</v>
      </c>
      <c r="D104" s="6">
        <f>ROUND(+Plant!Q99,0)</f>
        <v>639892</v>
      </c>
      <c r="E104" s="6">
        <f>ROUND(+Plant!F99,0)</f>
        <v>45781</v>
      </c>
      <c r="F104" s="7">
        <f t="shared" si="3"/>
        <v>13.98</v>
      </c>
      <c r="G104" s="6">
        <f>ROUND(+Plant!Q199,0)</f>
        <v>681879</v>
      </c>
      <c r="H104" s="6">
        <f>ROUND(+Plant!F199,0)</f>
        <v>45781</v>
      </c>
      <c r="I104" s="7">
        <f t="shared" si="4"/>
        <v>14.89</v>
      </c>
      <c r="J104" s="7"/>
      <c r="K104" s="8">
        <f t="shared" si="5"/>
        <v>0.0651</v>
      </c>
    </row>
    <row r="105" spans="2:11" ht="12">
      <c r="B105">
        <f>+Plant!A100</f>
        <v>915</v>
      </c>
      <c r="C105" t="str">
        <f>+Plant!B100</f>
        <v>LOURDES COUNSELING CENTER</v>
      </c>
      <c r="D105" s="6">
        <f>ROUND(+Plant!Q100,0)</f>
        <v>494718</v>
      </c>
      <c r="E105" s="6">
        <f>ROUND(+Plant!F100,0)</f>
        <v>48126</v>
      </c>
      <c r="F105" s="7">
        <f t="shared" si="3"/>
        <v>10.28</v>
      </c>
      <c r="G105" s="6">
        <f>ROUND(+Plant!Q200,0)</f>
        <v>471026</v>
      </c>
      <c r="H105" s="6">
        <f>ROUND(+Plant!F200,0)</f>
        <v>48770</v>
      </c>
      <c r="I105" s="7">
        <f t="shared" si="4"/>
        <v>9.66</v>
      </c>
      <c r="J105" s="7"/>
      <c r="K105" s="8">
        <f t="shared" si="5"/>
        <v>-0.0603</v>
      </c>
    </row>
    <row r="106" spans="2:11" ht="12">
      <c r="B106">
        <f>+Plant!A101</f>
        <v>919</v>
      </c>
      <c r="C106" t="str">
        <f>+Plant!B101</f>
        <v>NAVOS</v>
      </c>
      <c r="D106" s="6">
        <f>ROUND(+Plant!Q101,0)</f>
        <v>188414</v>
      </c>
      <c r="E106" s="6">
        <f>ROUND(+Plant!F101,0)</f>
        <v>42500</v>
      </c>
      <c r="F106" s="7">
        <f t="shared" si="3"/>
        <v>4.43</v>
      </c>
      <c r="G106" s="6">
        <f>ROUND(+Plant!Q201,0)</f>
        <v>365289</v>
      </c>
      <c r="H106" s="6">
        <f>ROUND(+Plant!F201,0)</f>
        <v>42500</v>
      </c>
      <c r="I106" s="7">
        <f t="shared" si="4"/>
        <v>8.6</v>
      </c>
      <c r="J106" s="7"/>
      <c r="K106" s="8">
        <f t="shared" si="5"/>
        <v>0.9413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06"/>
  <sheetViews>
    <sheetView zoomScale="75" zoomScaleNormal="75" zoomScalePageLayoutView="0" workbookViewId="0" topLeftCell="A1">
      <selection activeCell="B10" sqref="B10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4" width="10.125" style="0" bestFit="1" customWidth="1"/>
    <col min="5" max="5" width="7.875" style="0" bestFit="1" customWidth="1"/>
    <col min="6" max="6" width="9.875" style="0" bestFit="1" customWidth="1"/>
    <col min="7" max="7" width="10.125" style="0" bestFit="1" customWidth="1"/>
    <col min="8" max="8" width="7.875" style="0" bestFit="1" customWidth="1"/>
    <col min="9" max="9" width="9.875" style="0" bestFit="1" customWidth="1"/>
    <col min="10" max="10" width="2.625" style="0" customWidth="1"/>
    <col min="11" max="11" width="8.125" style="0" bestFit="1" customWidth="1"/>
  </cols>
  <sheetData>
    <row r="1" spans="1:10" ht="12">
      <c r="A1" s="3" t="s">
        <v>26</v>
      </c>
      <c r="B1" s="4"/>
      <c r="C1" s="4"/>
      <c r="D1" s="4"/>
      <c r="E1" s="4"/>
      <c r="F1" s="4"/>
      <c r="G1" s="4"/>
      <c r="H1" s="4"/>
      <c r="I1" s="4"/>
      <c r="J1" s="4"/>
    </row>
    <row r="2" spans="1:11" ht="1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ht="12">
      <c r="A3" s="4"/>
      <c r="B3" s="4"/>
      <c r="C3" s="4"/>
      <c r="D3" s="4"/>
      <c r="E3" s="4"/>
      <c r="F3" s="3"/>
      <c r="G3" s="4"/>
      <c r="H3" s="4"/>
      <c r="I3" s="4"/>
      <c r="J3" s="4"/>
      <c r="K3">
        <v>438</v>
      </c>
    </row>
    <row r="4" spans="1:10" ht="1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0" ht="12">
      <c r="A5" s="3" t="s">
        <v>43</v>
      </c>
      <c r="B5" s="4"/>
      <c r="C5" s="4"/>
      <c r="D5" s="4"/>
      <c r="E5" s="4"/>
      <c r="F5" s="4"/>
      <c r="G5" s="4"/>
      <c r="H5" s="4"/>
      <c r="I5" s="4"/>
      <c r="J5" s="4"/>
    </row>
    <row r="7" spans="5:9" ht="12">
      <c r="E7" s="14">
        <f>ROUND(+Plant!D5,0)</f>
        <v>2008</v>
      </c>
      <c r="F7" s="2">
        <f>+E7</f>
        <v>2008</v>
      </c>
      <c r="H7" s="1">
        <f>+F7+1</f>
        <v>2009</v>
      </c>
      <c r="I7" s="2">
        <f>+H7</f>
        <v>2009</v>
      </c>
    </row>
    <row r="8" spans="1:11" ht="12">
      <c r="A8" s="2"/>
      <c r="B8" s="2"/>
      <c r="C8" s="2"/>
      <c r="D8" s="1" t="s">
        <v>8</v>
      </c>
      <c r="F8" s="1" t="s">
        <v>2</v>
      </c>
      <c r="G8" s="1" t="s">
        <v>8</v>
      </c>
      <c r="I8" s="1" t="s">
        <v>2</v>
      </c>
      <c r="J8" s="1"/>
      <c r="K8" s="2" t="s">
        <v>45</v>
      </c>
    </row>
    <row r="9" spans="1:11" ht="12">
      <c r="A9" s="2"/>
      <c r="B9" s="2" t="s">
        <v>30</v>
      </c>
      <c r="C9" s="2" t="s">
        <v>31</v>
      </c>
      <c r="D9" s="1" t="s">
        <v>9</v>
      </c>
      <c r="E9" s="1" t="s">
        <v>24</v>
      </c>
      <c r="F9" s="1" t="s">
        <v>25</v>
      </c>
      <c r="G9" s="1" t="s">
        <v>9</v>
      </c>
      <c r="H9" s="1" t="s">
        <v>24</v>
      </c>
      <c r="I9" s="1" t="s">
        <v>25</v>
      </c>
      <c r="J9" s="1"/>
      <c r="K9" s="2" t="s">
        <v>46</v>
      </c>
    </row>
    <row r="10" spans="2:11" ht="12">
      <c r="B10">
        <f>+Plant!A5</f>
        <v>1</v>
      </c>
      <c r="C10" t="str">
        <f>+Plant!B5</f>
        <v>SWEDISH HEALTH SERVICES</v>
      </c>
      <c r="D10" s="6">
        <f>ROUND(+Plant!H5,0)</f>
        <v>2648052</v>
      </c>
      <c r="E10" s="7">
        <f>ROUND(+Plant!E5,2)</f>
        <v>147</v>
      </c>
      <c r="F10" s="7">
        <f>IF(D10=0,"",IF(E10=0,"",ROUND(D10/E10,2)))</f>
        <v>18013.96</v>
      </c>
      <c r="G10" s="6">
        <f>ROUND(+Plant!H105,0)</f>
        <v>3497244</v>
      </c>
      <c r="H10" s="7">
        <f>ROUND(+Plant!E105,2)</f>
        <v>122</v>
      </c>
      <c r="I10" s="7">
        <f>IF(G10=0,"",IF(H10=0,"",ROUND(G10/H10,2)))</f>
        <v>28665.93</v>
      </c>
      <c r="J10" s="7"/>
      <c r="K10" s="8">
        <f>IF(D10=0,"",IF(E10=0,"",IF(G10=0,"",IF(H10=0,"",ROUND(I10/F10-1,4)))))</f>
        <v>0.5913</v>
      </c>
    </row>
    <row r="11" spans="2:11" ht="12">
      <c r="B11">
        <f>+Plant!A6</f>
        <v>3</v>
      </c>
      <c r="C11" t="str">
        <f>+Plant!B6</f>
        <v>SWEDISH MEDICAL CENTER CHERRY HILL</v>
      </c>
      <c r="D11" s="6">
        <f>ROUND(+Plant!H6,0)</f>
        <v>953184</v>
      </c>
      <c r="E11" s="7">
        <f>ROUND(+Plant!E6,2)</f>
        <v>45</v>
      </c>
      <c r="F11" s="7">
        <f aca="true" t="shared" si="0" ref="F11:F74">IF(D11=0,"",IF(E11=0,"",ROUND(D11/E11,2)))</f>
        <v>21181.87</v>
      </c>
      <c r="G11" s="6">
        <f>ROUND(+Plant!H106,0)</f>
        <v>1288491</v>
      </c>
      <c r="H11" s="7">
        <f>ROUND(+Plant!E106,2)</f>
        <v>46</v>
      </c>
      <c r="I11" s="7">
        <f aca="true" t="shared" si="1" ref="I11:I74">IF(G11=0,"",IF(H11=0,"",ROUND(G11/H11,2)))</f>
        <v>28010.67</v>
      </c>
      <c r="J11" s="7"/>
      <c r="K11" s="8">
        <f aca="true" t="shared" si="2" ref="K11:K74">IF(D11=0,"",IF(E11=0,"",IF(G11=0,"",IF(H11=0,"",ROUND(I11/F11-1,4)))))</f>
        <v>0.3224</v>
      </c>
    </row>
    <row r="12" spans="2:11" ht="12">
      <c r="B12">
        <f>+Plant!A7</f>
        <v>8</v>
      </c>
      <c r="C12" t="str">
        <f>+Plant!B7</f>
        <v>KLICKITAT VALLEY HOSPITAL</v>
      </c>
      <c r="D12" s="6">
        <f>ROUND(+Plant!H7,0)</f>
        <v>60489</v>
      </c>
      <c r="E12" s="7">
        <f>ROUND(+Plant!E7,2)</f>
        <v>6.53</v>
      </c>
      <c r="F12" s="7">
        <f t="shared" si="0"/>
        <v>9263.25</v>
      </c>
      <c r="G12" s="6">
        <f>ROUND(+Plant!H107,0)</f>
        <v>69485</v>
      </c>
      <c r="H12" s="7">
        <f>ROUND(+Plant!E107,2)</f>
        <v>9.64</v>
      </c>
      <c r="I12" s="7">
        <f t="shared" si="1"/>
        <v>7207.99</v>
      </c>
      <c r="J12" s="7"/>
      <c r="K12" s="8">
        <f t="shared" si="2"/>
        <v>-0.2219</v>
      </c>
    </row>
    <row r="13" spans="2:11" ht="12">
      <c r="B13">
        <f>+Plant!A8</f>
        <v>10</v>
      </c>
      <c r="C13" t="str">
        <f>+Plant!B8</f>
        <v>VIRGINIA MASON MEDICAL CENTER</v>
      </c>
      <c r="D13" s="6">
        <f>ROUND(+Plant!H8,0)</f>
        <v>161354</v>
      </c>
      <c r="E13" s="7">
        <f>ROUND(+Plant!E8,2)</f>
        <v>24.27</v>
      </c>
      <c r="F13" s="7">
        <f t="shared" si="0"/>
        <v>6648.29</v>
      </c>
      <c r="G13" s="6">
        <f>ROUND(+Plant!H108,0)</f>
        <v>203680</v>
      </c>
      <c r="H13" s="7">
        <f>ROUND(+Plant!E108,2)</f>
        <v>22.09</v>
      </c>
      <c r="I13" s="7">
        <f t="shared" si="1"/>
        <v>9220.46</v>
      </c>
      <c r="J13" s="7"/>
      <c r="K13" s="8">
        <f t="shared" si="2"/>
        <v>0.3869</v>
      </c>
    </row>
    <row r="14" spans="2:11" ht="12">
      <c r="B14">
        <f>+Plant!A9</f>
        <v>14</v>
      </c>
      <c r="C14" t="str">
        <f>+Plant!B9</f>
        <v>SEATTLE CHILDRENS HOSPITAL</v>
      </c>
      <c r="D14" s="6">
        <f>ROUND(+Plant!H9,0)</f>
        <v>1574693</v>
      </c>
      <c r="E14" s="7">
        <f>ROUND(+Plant!E9,2)</f>
        <v>100.29</v>
      </c>
      <c r="F14" s="7">
        <f t="shared" si="0"/>
        <v>15701.4</v>
      </c>
      <c r="G14" s="6">
        <f>ROUND(+Plant!H109,0)</f>
        <v>1770495</v>
      </c>
      <c r="H14" s="7">
        <f>ROUND(+Plant!E109,2)</f>
        <v>106.39</v>
      </c>
      <c r="I14" s="7">
        <f t="shared" si="1"/>
        <v>16641.55</v>
      </c>
      <c r="J14" s="7"/>
      <c r="K14" s="8">
        <f t="shared" si="2"/>
        <v>0.0599</v>
      </c>
    </row>
    <row r="15" spans="2:11" ht="12">
      <c r="B15">
        <f>+Plant!A10</f>
        <v>20</v>
      </c>
      <c r="C15" t="str">
        <f>+Plant!B10</f>
        <v>GROUP HEALTH CENTRAL</v>
      </c>
      <c r="D15" s="6">
        <f>ROUND(+Plant!H10,0)</f>
        <v>0</v>
      </c>
      <c r="E15" s="7">
        <f>ROUND(+Plant!E10,2)</f>
        <v>0</v>
      </c>
      <c r="F15" s="7">
        <f t="shared" si="0"/>
      </c>
      <c r="G15" s="6">
        <f>ROUND(+Plant!H110,0)</f>
        <v>0</v>
      </c>
      <c r="H15" s="7">
        <f>ROUND(+Plant!E110,2)</f>
        <v>0</v>
      </c>
      <c r="I15" s="7">
        <f t="shared" si="1"/>
      </c>
      <c r="J15" s="7"/>
      <c r="K15" s="8">
        <f t="shared" si="2"/>
      </c>
    </row>
    <row r="16" spans="2:11" ht="12">
      <c r="B16">
        <f>+Plant!A11</f>
        <v>21</v>
      </c>
      <c r="C16" t="str">
        <f>+Plant!B11</f>
        <v>NEWPORT COMMUNITY HOSPITAL</v>
      </c>
      <c r="D16" s="6">
        <f>ROUND(+Plant!H11,0)</f>
        <v>80381</v>
      </c>
      <c r="E16" s="7">
        <f>ROUND(+Plant!E11,2)</f>
        <v>6.37</v>
      </c>
      <c r="F16" s="7">
        <f t="shared" si="0"/>
        <v>12618.68</v>
      </c>
      <c r="G16" s="6">
        <f>ROUND(+Plant!H111,0)</f>
        <v>74138</v>
      </c>
      <c r="H16" s="7">
        <f>ROUND(+Plant!E111,2)</f>
        <v>5.4</v>
      </c>
      <c r="I16" s="7">
        <f t="shared" si="1"/>
        <v>13729.26</v>
      </c>
      <c r="J16" s="7"/>
      <c r="K16" s="8">
        <f t="shared" si="2"/>
        <v>0.088</v>
      </c>
    </row>
    <row r="17" spans="2:11" ht="12">
      <c r="B17">
        <f>+Plant!A12</f>
        <v>22</v>
      </c>
      <c r="C17" t="str">
        <f>+Plant!B12</f>
        <v>LOURDES MEDICAL CENTER</v>
      </c>
      <c r="D17" s="6">
        <f>ROUND(+Plant!H12,0)</f>
        <v>101976</v>
      </c>
      <c r="E17" s="7">
        <f>ROUND(+Plant!E12,2)</f>
        <v>10.03</v>
      </c>
      <c r="F17" s="7">
        <f t="shared" si="0"/>
        <v>10167.1</v>
      </c>
      <c r="G17" s="6">
        <f>ROUND(+Plant!H112,0)</f>
        <v>131927</v>
      </c>
      <c r="H17" s="7">
        <f>ROUND(+Plant!E112,2)</f>
        <v>10.84</v>
      </c>
      <c r="I17" s="7">
        <f t="shared" si="1"/>
        <v>12170.39</v>
      </c>
      <c r="J17" s="7"/>
      <c r="K17" s="8">
        <f t="shared" si="2"/>
        <v>0.197</v>
      </c>
    </row>
    <row r="18" spans="2:11" ht="12">
      <c r="B18">
        <f>+Plant!A13</f>
        <v>23</v>
      </c>
      <c r="C18" t="str">
        <f>+Plant!B13</f>
        <v>OKANOGAN-DOUGLAS DISTRICT HOSPITAL</v>
      </c>
      <c r="D18" s="6">
        <f>ROUND(+Plant!H13,0)</f>
        <v>38290</v>
      </c>
      <c r="E18" s="7">
        <f>ROUND(+Plant!E13,2)</f>
        <v>4.16</v>
      </c>
      <c r="F18" s="7">
        <f t="shared" si="0"/>
        <v>9204.33</v>
      </c>
      <c r="G18" s="6">
        <f>ROUND(+Plant!H113,0)</f>
        <v>42950</v>
      </c>
      <c r="H18" s="7">
        <f>ROUND(+Plant!E113,2)</f>
        <v>4.17</v>
      </c>
      <c r="I18" s="7">
        <f t="shared" si="1"/>
        <v>10299.76</v>
      </c>
      <c r="J18" s="7"/>
      <c r="K18" s="8">
        <f t="shared" si="2"/>
        <v>0.119</v>
      </c>
    </row>
    <row r="19" spans="2:11" ht="12">
      <c r="B19">
        <f>+Plant!A14</f>
        <v>26</v>
      </c>
      <c r="C19" t="str">
        <f>+Plant!B14</f>
        <v>PEACEHEALTH SAINT JOHN MEDICAL CENTER</v>
      </c>
      <c r="D19" s="6">
        <f>ROUND(+Plant!H14,0)</f>
        <v>604933</v>
      </c>
      <c r="E19" s="7">
        <f>ROUND(+Plant!E14,2)</f>
        <v>40.06</v>
      </c>
      <c r="F19" s="7">
        <f t="shared" si="0"/>
        <v>15100.67</v>
      </c>
      <c r="G19" s="6">
        <f>ROUND(+Plant!H114,0)</f>
        <v>660341</v>
      </c>
      <c r="H19" s="7">
        <f>ROUND(+Plant!E114,2)</f>
        <v>41.6</v>
      </c>
      <c r="I19" s="7">
        <f t="shared" si="1"/>
        <v>15873.58</v>
      </c>
      <c r="J19" s="7"/>
      <c r="K19" s="8">
        <f t="shared" si="2"/>
        <v>0.0512</v>
      </c>
    </row>
    <row r="20" spans="2:11" ht="12">
      <c r="B20">
        <f>+Plant!A15</f>
        <v>29</v>
      </c>
      <c r="C20" t="str">
        <f>+Plant!B15</f>
        <v>HARBORVIEW MEDICAL CENTER</v>
      </c>
      <c r="D20" s="6">
        <f>ROUND(+Plant!H15,0)</f>
        <v>2627921</v>
      </c>
      <c r="E20" s="7">
        <f>ROUND(+Plant!E15,2)</f>
        <v>174.5</v>
      </c>
      <c r="F20" s="7">
        <f t="shared" si="0"/>
        <v>15059.72</v>
      </c>
      <c r="G20" s="6">
        <f>ROUND(+Plant!H115,0)</f>
        <v>2648993</v>
      </c>
      <c r="H20" s="7">
        <f>ROUND(+Plant!E115,2)</f>
        <v>183.67</v>
      </c>
      <c r="I20" s="7">
        <f t="shared" si="1"/>
        <v>14422.57</v>
      </c>
      <c r="J20" s="7"/>
      <c r="K20" s="8">
        <f t="shared" si="2"/>
        <v>-0.0423</v>
      </c>
    </row>
    <row r="21" spans="2:11" ht="12">
      <c r="B21">
        <f>+Plant!A16</f>
        <v>32</v>
      </c>
      <c r="C21" t="str">
        <f>+Plant!B16</f>
        <v>SAINT JOSEPH MEDICAL CENTER</v>
      </c>
      <c r="D21" s="6">
        <f>ROUND(+Plant!H16,0)</f>
        <v>519965</v>
      </c>
      <c r="E21" s="7">
        <f>ROUND(+Plant!E16,2)</f>
        <v>30</v>
      </c>
      <c r="F21" s="7">
        <f t="shared" si="0"/>
        <v>17332.17</v>
      </c>
      <c r="G21" s="6">
        <f>ROUND(+Plant!H116,0)</f>
        <v>568099</v>
      </c>
      <c r="H21" s="7">
        <f>ROUND(+Plant!E116,2)</f>
        <v>27</v>
      </c>
      <c r="I21" s="7">
        <f t="shared" si="1"/>
        <v>21040.7</v>
      </c>
      <c r="J21" s="7"/>
      <c r="K21" s="8">
        <f t="shared" si="2"/>
        <v>0.214</v>
      </c>
    </row>
    <row r="22" spans="2:11" ht="12">
      <c r="B22">
        <f>+Plant!A17</f>
        <v>35</v>
      </c>
      <c r="C22" t="str">
        <f>+Plant!B17</f>
        <v>ENUMCLAW REGIONAL HOSPITAL</v>
      </c>
      <c r="D22" s="6">
        <f>ROUND(+Plant!H17,0)</f>
        <v>52948</v>
      </c>
      <c r="E22" s="7">
        <f>ROUND(+Plant!E17,2)</f>
        <v>4.6</v>
      </c>
      <c r="F22" s="7">
        <f t="shared" si="0"/>
        <v>11510.43</v>
      </c>
      <c r="G22" s="6">
        <f>ROUND(+Plant!H117,0)</f>
        <v>50075</v>
      </c>
      <c r="H22" s="7">
        <f>ROUND(+Plant!E117,2)</f>
        <v>4.03</v>
      </c>
      <c r="I22" s="7">
        <f t="shared" si="1"/>
        <v>12425.56</v>
      </c>
      <c r="J22" s="7"/>
      <c r="K22" s="8">
        <f t="shared" si="2"/>
        <v>0.0795</v>
      </c>
    </row>
    <row r="23" spans="2:11" ht="12">
      <c r="B23">
        <f>+Plant!A18</f>
        <v>37</v>
      </c>
      <c r="C23" t="str">
        <f>+Plant!B18</f>
        <v>DEACONESS MEDICAL CENTER</v>
      </c>
      <c r="D23" s="6">
        <f>ROUND(+Plant!H18,0)</f>
        <v>426814</v>
      </c>
      <c r="E23" s="7">
        <f>ROUND(+Plant!E18,2)</f>
        <v>39.62</v>
      </c>
      <c r="F23" s="7">
        <f t="shared" si="0"/>
        <v>10772.69</v>
      </c>
      <c r="G23" s="6">
        <f>ROUND(+Plant!H118,0)</f>
        <v>721242</v>
      </c>
      <c r="H23" s="7">
        <f>ROUND(+Plant!E118,2)</f>
        <v>56.14</v>
      </c>
      <c r="I23" s="7">
        <f t="shared" si="1"/>
        <v>12847.2</v>
      </c>
      <c r="J23" s="7"/>
      <c r="K23" s="8">
        <f t="shared" si="2"/>
        <v>0.1926</v>
      </c>
    </row>
    <row r="24" spans="2:11" ht="12">
      <c r="B24">
        <f>+Plant!A19</f>
        <v>38</v>
      </c>
      <c r="C24" t="str">
        <f>+Plant!B19</f>
        <v>OLYMPIC MEDICAL CENTER</v>
      </c>
      <c r="D24" s="6">
        <f>ROUND(+Plant!H19,0)</f>
        <v>152179</v>
      </c>
      <c r="E24" s="7">
        <f>ROUND(+Plant!E19,2)</f>
        <v>12</v>
      </c>
      <c r="F24" s="7">
        <f t="shared" si="0"/>
        <v>12681.58</v>
      </c>
      <c r="G24" s="6">
        <f>ROUND(+Plant!H119,0)</f>
        <v>157238</v>
      </c>
      <c r="H24" s="7">
        <f>ROUND(+Plant!E119,2)</f>
        <v>12.7</v>
      </c>
      <c r="I24" s="7">
        <f t="shared" si="1"/>
        <v>12380.94</v>
      </c>
      <c r="J24" s="7"/>
      <c r="K24" s="8">
        <f t="shared" si="2"/>
        <v>-0.0237</v>
      </c>
    </row>
    <row r="25" spans="2:11" ht="12">
      <c r="B25">
        <f>+Plant!A20</f>
        <v>39</v>
      </c>
      <c r="C25" t="str">
        <f>+Plant!B20</f>
        <v>KENNEWICK GENERAL HOSPITAL</v>
      </c>
      <c r="D25" s="6">
        <f>ROUND(+Plant!H20,0)</f>
        <v>132710</v>
      </c>
      <c r="E25" s="7">
        <f>ROUND(+Plant!E20,2)</f>
        <v>10.7</v>
      </c>
      <c r="F25" s="7">
        <f t="shared" si="0"/>
        <v>12402.8</v>
      </c>
      <c r="G25" s="6">
        <f>ROUND(+Plant!H120,0)</f>
        <v>97995</v>
      </c>
      <c r="H25" s="7">
        <f>ROUND(+Plant!E120,2)</f>
        <v>10</v>
      </c>
      <c r="I25" s="7">
        <f t="shared" si="1"/>
        <v>9799.5</v>
      </c>
      <c r="J25" s="7"/>
      <c r="K25" s="8">
        <f t="shared" si="2"/>
        <v>-0.2099</v>
      </c>
    </row>
    <row r="26" spans="2:11" ht="12">
      <c r="B26">
        <f>+Plant!A21</f>
        <v>43</v>
      </c>
      <c r="C26" t="str">
        <f>+Plant!B21</f>
        <v>WALLA WALLA GENERAL HOSPITAL</v>
      </c>
      <c r="D26" s="6">
        <f>ROUND(+Plant!H21,0)</f>
        <v>93174</v>
      </c>
      <c r="E26" s="7">
        <f>ROUND(+Plant!E21,2)</f>
        <v>7.23</v>
      </c>
      <c r="F26" s="7">
        <f t="shared" si="0"/>
        <v>12887.14</v>
      </c>
      <c r="G26" s="6">
        <f>ROUND(+Plant!H121,0)</f>
        <v>139552</v>
      </c>
      <c r="H26" s="7">
        <f>ROUND(+Plant!E121,2)</f>
        <v>7.11</v>
      </c>
      <c r="I26" s="7">
        <f t="shared" si="1"/>
        <v>19627.57</v>
      </c>
      <c r="J26" s="7"/>
      <c r="K26" s="8">
        <f t="shared" si="2"/>
        <v>0.523</v>
      </c>
    </row>
    <row r="27" spans="2:11" ht="12">
      <c r="B27">
        <f>+Plant!A22</f>
        <v>45</v>
      </c>
      <c r="C27" t="str">
        <f>+Plant!B22</f>
        <v>COLUMBIA BASIN HOSPITAL</v>
      </c>
      <c r="D27" s="6">
        <f>ROUND(+Plant!H22,0)</f>
        <v>42480</v>
      </c>
      <c r="E27" s="7">
        <f>ROUND(+Plant!E22,2)</f>
        <v>5.31</v>
      </c>
      <c r="F27" s="7">
        <f t="shared" si="0"/>
        <v>8000</v>
      </c>
      <c r="G27" s="6">
        <f>ROUND(+Plant!H122,0)</f>
        <v>48721</v>
      </c>
      <c r="H27" s="7">
        <f>ROUND(+Plant!E122,2)</f>
        <v>5.91</v>
      </c>
      <c r="I27" s="7">
        <f t="shared" si="1"/>
        <v>8243.82</v>
      </c>
      <c r="J27" s="7"/>
      <c r="K27" s="8">
        <f t="shared" si="2"/>
        <v>0.0305</v>
      </c>
    </row>
    <row r="28" spans="2:11" ht="12">
      <c r="B28">
        <f>+Plant!A23</f>
        <v>46</v>
      </c>
      <c r="C28" t="str">
        <f>+Plant!B23</f>
        <v>PROSSER MEMORIAL HOSPITAL</v>
      </c>
      <c r="D28" s="6">
        <f>ROUND(+Plant!H23,0)</f>
        <v>50748</v>
      </c>
      <c r="E28" s="7">
        <f>ROUND(+Plant!E23,2)</f>
        <v>5.19</v>
      </c>
      <c r="F28" s="7">
        <f t="shared" si="0"/>
        <v>9778.03</v>
      </c>
      <c r="G28" s="6">
        <f>ROUND(+Plant!H123,0)</f>
        <v>58606</v>
      </c>
      <c r="H28" s="7">
        <f>ROUND(+Plant!E123,2)</f>
        <v>5.23</v>
      </c>
      <c r="I28" s="7">
        <f t="shared" si="1"/>
        <v>11205.74</v>
      </c>
      <c r="J28" s="7"/>
      <c r="K28" s="8">
        <f t="shared" si="2"/>
        <v>0.146</v>
      </c>
    </row>
    <row r="29" spans="2:11" ht="12">
      <c r="B29">
        <f>+Plant!A24</f>
        <v>50</v>
      </c>
      <c r="C29" t="str">
        <f>+Plant!B24</f>
        <v>PROVIDENCE SAINT MARY MEDICAL CENTER</v>
      </c>
      <c r="D29" s="6">
        <f>ROUND(+Plant!H24,0)</f>
        <v>228794</v>
      </c>
      <c r="E29" s="7">
        <f>ROUND(+Plant!E24,2)</f>
        <v>8.76</v>
      </c>
      <c r="F29" s="7">
        <f t="shared" si="0"/>
        <v>26118.04</v>
      </c>
      <c r="G29" s="6">
        <f>ROUND(+Plant!H124,0)</f>
        <v>37780</v>
      </c>
      <c r="H29" s="7">
        <f>ROUND(+Plant!E124,2)</f>
        <v>18.98</v>
      </c>
      <c r="I29" s="7">
        <f t="shared" si="1"/>
        <v>1990.52</v>
      </c>
      <c r="J29" s="7"/>
      <c r="K29" s="8">
        <f t="shared" si="2"/>
        <v>-0.9238</v>
      </c>
    </row>
    <row r="30" spans="2:11" ht="12">
      <c r="B30">
        <f>+Plant!A25</f>
        <v>54</v>
      </c>
      <c r="C30" t="str">
        <f>+Plant!B25</f>
        <v>FORKS COMMUNITY HOSPITAL</v>
      </c>
      <c r="D30" s="6">
        <f>ROUND(+Plant!H25,0)</f>
        <v>71064</v>
      </c>
      <c r="E30" s="7">
        <f>ROUND(+Plant!E25,2)</f>
        <v>5.64</v>
      </c>
      <c r="F30" s="7">
        <f t="shared" si="0"/>
        <v>12600</v>
      </c>
      <c r="G30" s="6">
        <f>ROUND(+Plant!H125,0)</f>
        <v>78850</v>
      </c>
      <c r="H30" s="7">
        <f>ROUND(+Plant!E125,2)</f>
        <v>5.83</v>
      </c>
      <c r="I30" s="7">
        <f t="shared" si="1"/>
        <v>13524.87</v>
      </c>
      <c r="J30" s="7"/>
      <c r="K30" s="8">
        <f t="shared" si="2"/>
        <v>0.0734</v>
      </c>
    </row>
    <row r="31" spans="2:11" ht="12">
      <c r="B31">
        <f>+Plant!A26</f>
        <v>56</v>
      </c>
      <c r="C31" t="str">
        <f>+Plant!B26</f>
        <v>WILLAPA HARBOR HOSPITAL</v>
      </c>
      <c r="D31" s="6">
        <f>ROUND(+Plant!H26,0)</f>
        <v>55006</v>
      </c>
      <c r="E31" s="7">
        <f>ROUND(+Plant!E26,2)</f>
        <v>4.68</v>
      </c>
      <c r="F31" s="7">
        <f t="shared" si="0"/>
        <v>11753.42</v>
      </c>
      <c r="G31" s="6">
        <f>ROUND(+Plant!H126,0)</f>
        <v>58439</v>
      </c>
      <c r="H31" s="7">
        <f>ROUND(+Plant!E126,2)</f>
        <v>4.16</v>
      </c>
      <c r="I31" s="7">
        <f t="shared" si="1"/>
        <v>14047.84</v>
      </c>
      <c r="J31" s="7"/>
      <c r="K31" s="8">
        <f t="shared" si="2"/>
        <v>0.1952</v>
      </c>
    </row>
    <row r="32" spans="2:11" ht="12">
      <c r="B32">
        <f>+Plant!A27</f>
        <v>58</v>
      </c>
      <c r="C32" t="str">
        <f>+Plant!B27</f>
        <v>YAKIMA VALLEY MEMORIAL HOSPITAL</v>
      </c>
      <c r="D32" s="6">
        <f>ROUND(+Plant!H27,0)</f>
        <v>350775</v>
      </c>
      <c r="E32" s="7">
        <f>ROUND(+Plant!E27,2)</f>
        <v>28.14</v>
      </c>
      <c r="F32" s="7">
        <f t="shared" si="0"/>
        <v>12465.35</v>
      </c>
      <c r="G32" s="6">
        <f>ROUND(+Plant!H127,0)</f>
        <v>356270</v>
      </c>
      <c r="H32" s="7">
        <f>ROUND(+Plant!E127,2)</f>
        <v>28.39</v>
      </c>
      <c r="I32" s="7">
        <f t="shared" si="1"/>
        <v>12549.14</v>
      </c>
      <c r="J32" s="7"/>
      <c r="K32" s="8">
        <f t="shared" si="2"/>
        <v>0.0067</v>
      </c>
    </row>
    <row r="33" spans="2:11" ht="12">
      <c r="B33">
        <f>+Plant!A28</f>
        <v>63</v>
      </c>
      <c r="C33" t="str">
        <f>+Plant!B28</f>
        <v>GRAYS HARBOR COMMUNITY HOSPITAL</v>
      </c>
      <c r="D33" s="6">
        <f>ROUND(+Plant!H28,0)</f>
        <v>341757</v>
      </c>
      <c r="E33" s="7">
        <f>ROUND(+Plant!E28,2)</f>
        <v>19.04</v>
      </c>
      <c r="F33" s="7">
        <f t="shared" si="0"/>
        <v>17949.42</v>
      </c>
      <c r="G33" s="6">
        <f>ROUND(+Plant!H128,0)</f>
        <v>357975</v>
      </c>
      <c r="H33" s="7">
        <f>ROUND(+Plant!E128,2)</f>
        <v>20.57</v>
      </c>
      <c r="I33" s="7">
        <f t="shared" si="1"/>
        <v>17402.77</v>
      </c>
      <c r="J33" s="7"/>
      <c r="K33" s="8">
        <f t="shared" si="2"/>
        <v>-0.0305</v>
      </c>
    </row>
    <row r="34" spans="2:11" ht="12">
      <c r="B34">
        <f>+Plant!A29</f>
        <v>78</v>
      </c>
      <c r="C34" t="str">
        <f>+Plant!B29</f>
        <v>SAMARITAN HOSPITAL</v>
      </c>
      <c r="D34" s="6">
        <f>ROUND(+Plant!H29,0)</f>
        <v>178252</v>
      </c>
      <c r="E34" s="7">
        <f>ROUND(+Plant!E29,2)</f>
        <v>15.56</v>
      </c>
      <c r="F34" s="7">
        <f t="shared" si="0"/>
        <v>11455.78</v>
      </c>
      <c r="G34" s="6">
        <f>ROUND(+Plant!H129,0)</f>
        <v>198156</v>
      </c>
      <c r="H34" s="7">
        <f>ROUND(+Plant!E129,2)</f>
        <v>15.78</v>
      </c>
      <c r="I34" s="7">
        <f t="shared" si="1"/>
        <v>12557.41</v>
      </c>
      <c r="J34" s="7"/>
      <c r="K34" s="8">
        <f t="shared" si="2"/>
        <v>0.0962</v>
      </c>
    </row>
    <row r="35" spans="2:11" ht="12">
      <c r="B35">
        <f>+Plant!A30</f>
        <v>79</v>
      </c>
      <c r="C35" t="str">
        <f>+Plant!B30</f>
        <v>OCEAN BEACH HOSPITAL</v>
      </c>
      <c r="D35" s="6">
        <f>ROUND(+Plant!H30,0)</f>
        <v>89451</v>
      </c>
      <c r="E35" s="7">
        <f>ROUND(+Plant!E30,2)</f>
        <v>5.15</v>
      </c>
      <c r="F35" s="7">
        <f t="shared" si="0"/>
        <v>17369.13</v>
      </c>
      <c r="G35" s="6">
        <f>ROUND(+Plant!H130,0)</f>
        <v>66328</v>
      </c>
      <c r="H35" s="7">
        <f>ROUND(+Plant!E130,2)</f>
        <v>4.9</v>
      </c>
      <c r="I35" s="7">
        <f t="shared" si="1"/>
        <v>13536.33</v>
      </c>
      <c r="J35" s="7"/>
      <c r="K35" s="8">
        <f t="shared" si="2"/>
        <v>-0.2207</v>
      </c>
    </row>
    <row r="36" spans="2:11" ht="12">
      <c r="B36">
        <f>+Plant!A31</f>
        <v>80</v>
      </c>
      <c r="C36" t="str">
        <f>+Plant!B31</f>
        <v>ODESSA MEMORIAL HOSPITAL</v>
      </c>
      <c r="D36" s="6">
        <f>ROUND(+Plant!H31,0)</f>
        <v>27020</v>
      </c>
      <c r="E36" s="7">
        <f>ROUND(+Plant!E31,2)</f>
        <v>2.83</v>
      </c>
      <c r="F36" s="7">
        <f t="shared" si="0"/>
        <v>9547.7</v>
      </c>
      <c r="G36" s="6">
        <f>ROUND(+Plant!H131,0)</f>
        <v>28742</v>
      </c>
      <c r="H36" s="7">
        <f>ROUND(+Plant!E131,2)</f>
        <v>2.6</v>
      </c>
      <c r="I36" s="7">
        <f t="shared" si="1"/>
        <v>11054.62</v>
      </c>
      <c r="J36" s="7"/>
      <c r="K36" s="8">
        <f t="shared" si="2"/>
        <v>0.1578</v>
      </c>
    </row>
    <row r="37" spans="2:11" ht="12">
      <c r="B37">
        <f>+Plant!A32</f>
        <v>81</v>
      </c>
      <c r="C37" t="str">
        <f>+Plant!B32</f>
        <v>GOOD SAMARITAN HOSPITAL</v>
      </c>
      <c r="D37" s="6">
        <f>ROUND(+Plant!H32,0)</f>
        <v>475047</v>
      </c>
      <c r="E37" s="7">
        <f>ROUND(+Plant!E32,2)</f>
        <v>27.4</v>
      </c>
      <c r="F37" s="7">
        <f t="shared" si="0"/>
        <v>17337.48</v>
      </c>
      <c r="G37" s="6">
        <f>ROUND(+Plant!H132,0)</f>
        <v>666972</v>
      </c>
      <c r="H37" s="7">
        <f>ROUND(+Plant!E132,2)</f>
        <v>41.22</v>
      </c>
      <c r="I37" s="7">
        <f t="shared" si="1"/>
        <v>16180.79</v>
      </c>
      <c r="J37" s="7"/>
      <c r="K37" s="8">
        <f t="shared" si="2"/>
        <v>-0.0667</v>
      </c>
    </row>
    <row r="38" spans="2:11" ht="12">
      <c r="B38">
        <f>+Plant!A33</f>
        <v>82</v>
      </c>
      <c r="C38" t="str">
        <f>+Plant!B33</f>
        <v>GARFIELD COUNTY MEMORIAL HOSPITAL</v>
      </c>
      <c r="D38" s="6">
        <f>ROUND(+Plant!H33,0)</f>
        <v>18510</v>
      </c>
      <c r="E38" s="7">
        <f>ROUND(+Plant!E33,2)</f>
        <v>2.08</v>
      </c>
      <c r="F38" s="7">
        <f t="shared" si="0"/>
        <v>8899.04</v>
      </c>
      <c r="G38" s="6">
        <f>ROUND(+Plant!H133,0)</f>
        <v>20824</v>
      </c>
      <c r="H38" s="7">
        <f>ROUND(+Plant!E133,2)</f>
        <v>1.98</v>
      </c>
      <c r="I38" s="7">
        <f t="shared" si="1"/>
        <v>10517.17</v>
      </c>
      <c r="J38" s="7"/>
      <c r="K38" s="8">
        <f t="shared" si="2"/>
        <v>0.1818</v>
      </c>
    </row>
    <row r="39" spans="2:11" ht="12">
      <c r="B39">
        <f>+Plant!A34</f>
        <v>84</v>
      </c>
      <c r="C39" t="str">
        <f>+Plant!B34</f>
        <v>PROVIDENCE REGIONAL MEDICAL CENTER EVERETT</v>
      </c>
      <c r="D39" s="6">
        <f>ROUND(+Plant!H34,0)</f>
        <v>1168501</v>
      </c>
      <c r="E39" s="7">
        <f>ROUND(+Plant!E34,2)</f>
        <v>68.8</v>
      </c>
      <c r="F39" s="7">
        <f t="shared" si="0"/>
        <v>16984.03</v>
      </c>
      <c r="G39" s="6">
        <f>ROUND(+Plant!H134,0)</f>
        <v>843280</v>
      </c>
      <c r="H39" s="7">
        <f>ROUND(+Plant!E134,2)</f>
        <v>58.11</v>
      </c>
      <c r="I39" s="7">
        <f t="shared" si="1"/>
        <v>14511.79</v>
      </c>
      <c r="J39" s="7"/>
      <c r="K39" s="8">
        <f t="shared" si="2"/>
        <v>-0.1456</v>
      </c>
    </row>
    <row r="40" spans="2:11" ht="12">
      <c r="B40">
        <f>+Plant!A35</f>
        <v>85</v>
      </c>
      <c r="C40" t="str">
        <f>+Plant!B35</f>
        <v>JEFFERSON HEALTHCARE HOSPITAL</v>
      </c>
      <c r="D40" s="6">
        <f>ROUND(+Plant!H35,0)</f>
        <v>144992</v>
      </c>
      <c r="E40" s="7">
        <f>ROUND(+Plant!E35,2)</f>
        <v>9.56</v>
      </c>
      <c r="F40" s="7">
        <f t="shared" si="0"/>
        <v>15166.53</v>
      </c>
      <c r="G40" s="6">
        <f>ROUND(+Plant!H135,0)</f>
        <v>180489</v>
      </c>
      <c r="H40" s="7">
        <f>ROUND(+Plant!E135,2)</f>
        <v>10.01</v>
      </c>
      <c r="I40" s="7">
        <f t="shared" si="1"/>
        <v>18030.87</v>
      </c>
      <c r="J40" s="7"/>
      <c r="K40" s="8">
        <f t="shared" si="2"/>
        <v>0.1889</v>
      </c>
    </row>
    <row r="41" spans="2:11" ht="12">
      <c r="B41">
        <f>+Plant!A36</f>
        <v>96</v>
      </c>
      <c r="C41" t="str">
        <f>+Plant!B36</f>
        <v>SKYLINE HOSPITAL</v>
      </c>
      <c r="D41" s="6">
        <f>ROUND(+Plant!H36,0)</f>
        <v>34807</v>
      </c>
      <c r="E41" s="7">
        <f>ROUND(+Plant!E36,2)</f>
        <v>2.31</v>
      </c>
      <c r="F41" s="7">
        <f t="shared" si="0"/>
        <v>15067.97</v>
      </c>
      <c r="G41" s="6">
        <f>ROUND(+Plant!H136,0)</f>
        <v>41271</v>
      </c>
      <c r="H41" s="7">
        <f>ROUND(+Plant!E136,2)</f>
        <v>2.9</v>
      </c>
      <c r="I41" s="7">
        <f t="shared" si="1"/>
        <v>14231.38</v>
      </c>
      <c r="J41" s="7"/>
      <c r="K41" s="8">
        <f t="shared" si="2"/>
        <v>-0.0555</v>
      </c>
    </row>
    <row r="42" spans="2:11" ht="12">
      <c r="B42">
        <f>+Plant!A37</f>
        <v>102</v>
      </c>
      <c r="C42" t="str">
        <f>+Plant!B37</f>
        <v>YAKIMA REGIONAL MEDICAL AND CARDIAC CENTER</v>
      </c>
      <c r="D42" s="6">
        <f>ROUND(+Plant!H37,0)</f>
        <v>216824</v>
      </c>
      <c r="E42" s="7">
        <f>ROUND(+Plant!E37,2)</f>
        <v>14.84</v>
      </c>
      <c r="F42" s="7">
        <f t="shared" si="0"/>
        <v>14610.78</v>
      </c>
      <c r="G42" s="6">
        <f>ROUND(+Plant!H137,0)</f>
        <v>183495</v>
      </c>
      <c r="H42" s="7">
        <f>ROUND(+Plant!E137,2)</f>
        <v>12.34</v>
      </c>
      <c r="I42" s="7">
        <f t="shared" si="1"/>
        <v>14869.94</v>
      </c>
      <c r="J42" s="7"/>
      <c r="K42" s="8">
        <f t="shared" si="2"/>
        <v>0.0177</v>
      </c>
    </row>
    <row r="43" spans="2:11" ht="12">
      <c r="B43">
        <f>+Plant!A38</f>
        <v>104</v>
      </c>
      <c r="C43" t="str">
        <f>+Plant!B38</f>
        <v>VALLEY GENERAL HOSPITAL</v>
      </c>
      <c r="D43" s="6">
        <f>ROUND(+Plant!H38,0)</f>
        <v>90980</v>
      </c>
      <c r="E43" s="7">
        <f>ROUND(+Plant!E38,2)</f>
        <v>5.87</v>
      </c>
      <c r="F43" s="7">
        <f t="shared" si="0"/>
        <v>15499.15</v>
      </c>
      <c r="G43" s="6">
        <f>ROUND(+Plant!H138,0)</f>
        <v>102274</v>
      </c>
      <c r="H43" s="7">
        <f>ROUND(+Plant!E138,2)</f>
        <v>6.58</v>
      </c>
      <c r="I43" s="7">
        <f t="shared" si="1"/>
        <v>15543.16</v>
      </c>
      <c r="J43" s="7"/>
      <c r="K43" s="8">
        <f t="shared" si="2"/>
        <v>0.0028</v>
      </c>
    </row>
    <row r="44" spans="2:11" ht="12">
      <c r="B44">
        <f>+Plant!A39</f>
        <v>106</v>
      </c>
      <c r="C44" t="str">
        <f>+Plant!B39</f>
        <v>CASCADE VALLEY HOSPITAL</v>
      </c>
      <c r="D44" s="6">
        <f>ROUND(+Plant!H39,0)</f>
        <v>49771</v>
      </c>
      <c r="E44" s="7">
        <f>ROUND(+Plant!E39,2)</f>
        <v>3.76</v>
      </c>
      <c r="F44" s="7">
        <f t="shared" si="0"/>
        <v>13236.97</v>
      </c>
      <c r="G44" s="6">
        <f>ROUND(+Plant!H139,0)</f>
        <v>47869</v>
      </c>
      <c r="H44" s="7">
        <f>ROUND(+Plant!E139,2)</f>
        <v>3.84</v>
      </c>
      <c r="I44" s="7">
        <f t="shared" si="1"/>
        <v>12465.89</v>
      </c>
      <c r="J44" s="7"/>
      <c r="K44" s="8">
        <f t="shared" si="2"/>
        <v>-0.0583</v>
      </c>
    </row>
    <row r="45" spans="2:11" ht="12">
      <c r="B45">
        <f>+Plant!A40</f>
        <v>107</v>
      </c>
      <c r="C45" t="str">
        <f>+Plant!B40</f>
        <v>NORTH VALLEY HOSPITAL</v>
      </c>
      <c r="D45" s="6">
        <f>ROUND(+Plant!H40,0)</f>
        <v>72758</v>
      </c>
      <c r="E45" s="7">
        <f>ROUND(+Plant!E40,2)</f>
        <v>9.85</v>
      </c>
      <c r="F45" s="7">
        <f t="shared" si="0"/>
        <v>7386.6</v>
      </c>
      <c r="G45" s="6">
        <f>ROUND(+Plant!H140,0)</f>
        <v>77284</v>
      </c>
      <c r="H45" s="7">
        <f>ROUND(+Plant!E140,2)</f>
        <v>8.5</v>
      </c>
      <c r="I45" s="7">
        <f t="shared" si="1"/>
        <v>9092.24</v>
      </c>
      <c r="J45" s="7"/>
      <c r="K45" s="8">
        <f t="shared" si="2"/>
        <v>0.2309</v>
      </c>
    </row>
    <row r="46" spans="2:11" ht="12">
      <c r="B46">
        <f>+Plant!A41</f>
        <v>108</v>
      </c>
      <c r="C46" t="str">
        <f>+Plant!B41</f>
        <v>TRI-STATE MEMORIAL HOSPITAL</v>
      </c>
      <c r="D46" s="6">
        <f>ROUND(+Plant!H41,0)</f>
        <v>0</v>
      </c>
      <c r="E46" s="7">
        <f>ROUND(+Plant!E41,2)</f>
        <v>6.05</v>
      </c>
      <c r="F46" s="7">
        <f t="shared" si="0"/>
      </c>
      <c r="G46" s="6">
        <f>ROUND(+Plant!H141,0)</f>
        <v>0</v>
      </c>
      <c r="H46" s="7">
        <f>ROUND(+Plant!E141,2)</f>
        <v>0</v>
      </c>
      <c r="I46" s="7">
        <f t="shared" si="1"/>
      </c>
      <c r="J46" s="7"/>
      <c r="K46" s="8">
        <f t="shared" si="2"/>
      </c>
    </row>
    <row r="47" spans="2:11" ht="12">
      <c r="B47">
        <f>+Plant!A42</f>
        <v>111</v>
      </c>
      <c r="C47" t="str">
        <f>+Plant!B42</f>
        <v>EAST ADAMS RURAL HOSPITAL</v>
      </c>
      <c r="D47" s="6">
        <f>ROUND(+Plant!H42,0)</f>
        <v>13740</v>
      </c>
      <c r="E47" s="7">
        <f>ROUND(+Plant!E42,2)</f>
        <v>1.69</v>
      </c>
      <c r="F47" s="7">
        <f t="shared" si="0"/>
        <v>8130.18</v>
      </c>
      <c r="G47" s="6">
        <f>ROUND(+Plant!H142,0)</f>
        <v>15943</v>
      </c>
      <c r="H47" s="7">
        <f>ROUND(+Plant!E142,2)</f>
        <v>2.27</v>
      </c>
      <c r="I47" s="7">
        <f t="shared" si="1"/>
        <v>7023.35</v>
      </c>
      <c r="J47" s="7"/>
      <c r="K47" s="8">
        <f t="shared" si="2"/>
        <v>-0.1361</v>
      </c>
    </row>
    <row r="48" spans="2:11" ht="12">
      <c r="B48">
        <f>+Plant!A43</f>
        <v>125</v>
      </c>
      <c r="C48" t="str">
        <f>+Plant!B43</f>
        <v>OTHELLO COMMUNITY HOSPITAL</v>
      </c>
      <c r="D48" s="6">
        <f>ROUND(+Plant!H43,0)</f>
        <v>67038</v>
      </c>
      <c r="E48" s="7">
        <f>ROUND(+Plant!E43,2)</f>
        <v>5.25</v>
      </c>
      <c r="F48" s="7">
        <f t="shared" si="0"/>
        <v>12769.14</v>
      </c>
      <c r="G48" s="6">
        <f>ROUND(+Plant!H143,0)</f>
        <v>71362</v>
      </c>
      <c r="H48" s="7">
        <f>ROUND(+Plant!E143,2)</f>
        <v>5.21</v>
      </c>
      <c r="I48" s="7">
        <f t="shared" si="1"/>
        <v>13697.12</v>
      </c>
      <c r="J48" s="7"/>
      <c r="K48" s="8">
        <f t="shared" si="2"/>
        <v>0.0727</v>
      </c>
    </row>
    <row r="49" spans="2:11" ht="12">
      <c r="B49">
        <f>+Plant!A44</f>
        <v>126</v>
      </c>
      <c r="C49" t="str">
        <f>+Plant!B44</f>
        <v>HIGHLINE MEDICAL CENTER</v>
      </c>
      <c r="D49" s="6">
        <f>ROUND(+Plant!H44,0)</f>
        <v>456606</v>
      </c>
      <c r="E49" s="7">
        <f>ROUND(+Plant!E44,2)</f>
        <v>36.03</v>
      </c>
      <c r="F49" s="7">
        <f t="shared" si="0"/>
        <v>12672.94</v>
      </c>
      <c r="G49" s="6">
        <f>ROUND(+Plant!H144,0)</f>
        <v>565630</v>
      </c>
      <c r="H49" s="7">
        <f>ROUND(+Plant!E144,2)</f>
        <v>35.67</v>
      </c>
      <c r="I49" s="7">
        <f t="shared" si="1"/>
        <v>15857.3</v>
      </c>
      <c r="J49" s="7"/>
      <c r="K49" s="8">
        <f t="shared" si="2"/>
        <v>0.2513</v>
      </c>
    </row>
    <row r="50" spans="2:11" ht="12">
      <c r="B50">
        <f>+Plant!A45</f>
        <v>128</v>
      </c>
      <c r="C50" t="str">
        <f>+Plant!B45</f>
        <v>UNIVERSITY OF WASHINGTON MEDICAL CENTER</v>
      </c>
      <c r="D50" s="6">
        <f>ROUND(+Plant!H45,0)</f>
        <v>1276841</v>
      </c>
      <c r="E50" s="7">
        <f>ROUND(+Plant!E45,2)</f>
        <v>72.31</v>
      </c>
      <c r="F50" s="7">
        <f t="shared" si="0"/>
        <v>17657.88</v>
      </c>
      <c r="G50" s="6">
        <f>ROUND(+Plant!H145,0)</f>
        <v>1311121</v>
      </c>
      <c r="H50" s="7">
        <f>ROUND(+Plant!E145,2)</f>
        <v>74.33</v>
      </c>
      <c r="I50" s="7">
        <f t="shared" si="1"/>
        <v>17639.19</v>
      </c>
      <c r="J50" s="7"/>
      <c r="K50" s="8">
        <f t="shared" si="2"/>
        <v>-0.0011</v>
      </c>
    </row>
    <row r="51" spans="2:11" ht="12">
      <c r="B51">
        <f>+Plant!A46</f>
        <v>129</v>
      </c>
      <c r="C51" t="str">
        <f>+Plant!B46</f>
        <v>QUINCY VALLEY MEDICAL CENTER</v>
      </c>
      <c r="D51" s="6">
        <f>ROUND(+Plant!H46,0)</f>
        <v>26062</v>
      </c>
      <c r="E51" s="7">
        <f>ROUND(+Plant!E46,2)</f>
        <v>2.94</v>
      </c>
      <c r="F51" s="7">
        <f t="shared" si="0"/>
        <v>8864.63</v>
      </c>
      <c r="G51" s="6">
        <f>ROUND(+Plant!H146,0)</f>
        <v>32241</v>
      </c>
      <c r="H51" s="7">
        <f>ROUND(+Plant!E146,2)</f>
        <v>3.48</v>
      </c>
      <c r="I51" s="7">
        <f t="shared" si="1"/>
        <v>9264.66</v>
      </c>
      <c r="J51" s="7"/>
      <c r="K51" s="8">
        <f t="shared" si="2"/>
        <v>0.0451</v>
      </c>
    </row>
    <row r="52" spans="2:11" ht="12">
      <c r="B52">
        <f>+Plant!A47</f>
        <v>130</v>
      </c>
      <c r="C52" t="str">
        <f>+Plant!B47</f>
        <v>NORTHWEST HOSPITAL &amp; MEDICAL CENTER</v>
      </c>
      <c r="D52" s="6">
        <f>ROUND(+Plant!H47,0)</f>
        <v>683461</v>
      </c>
      <c r="E52" s="7">
        <f>ROUND(+Plant!E47,2)</f>
        <v>49.26</v>
      </c>
      <c r="F52" s="7">
        <f t="shared" si="0"/>
        <v>13874.56</v>
      </c>
      <c r="G52" s="6">
        <f>ROUND(+Plant!H147,0)</f>
        <v>667067</v>
      </c>
      <c r="H52" s="7">
        <f>ROUND(+Plant!E147,2)</f>
        <v>48.39</v>
      </c>
      <c r="I52" s="7">
        <f t="shared" si="1"/>
        <v>13785.22</v>
      </c>
      <c r="J52" s="7"/>
      <c r="K52" s="8">
        <f t="shared" si="2"/>
        <v>-0.0064</v>
      </c>
    </row>
    <row r="53" spans="2:11" ht="12">
      <c r="B53">
        <f>+Plant!A48</f>
        <v>131</v>
      </c>
      <c r="C53" t="str">
        <f>+Plant!B48</f>
        <v>OVERLAKE HOSPITAL MEDICAL CENTER</v>
      </c>
      <c r="D53" s="6">
        <f>ROUND(+Plant!H48,0)</f>
        <v>496769</v>
      </c>
      <c r="E53" s="7">
        <f>ROUND(+Plant!E48,2)</f>
        <v>34.87</v>
      </c>
      <c r="F53" s="7">
        <f t="shared" si="0"/>
        <v>14246.31</v>
      </c>
      <c r="G53" s="6">
        <f>ROUND(+Plant!H148,0)</f>
        <v>536065</v>
      </c>
      <c r="H53" s="7">
        <f>ROUND(+Plant!E148,2)</f>
        <v>34.07</v>
      </c>
      <c r="I53" s="7">
        <f t="shared" si="1"/>
        <v>15734.22</v>
      </c>
      <c r="J53" s="7"/>
      <c r="K53" s="8">
        <f t="shared" si="2"/>
        <v>0.1044</v>
      </c>
    </row>
    <row r="54" spans="2:11" ht="12">
      <c r="B54">
        <f>+Plant!A49</f>
        <v>132</v>
      </c>
      <c r="C54" t="str">
        <f>+Plant!B49</f>
        <v>SAINT CLARE HOSPITAL</v>
      </c>
      <c r="D54" s="6">
        <f>ROUND(+Plant!H49,0)</f>
        <v>121709</v>
      </c>
      <c r="E54" s="7">
        <f>ROUND(+Plant!E49,2)</f>
        <v>7.47</v>
      </c>
      <c r="F54" s="7">
        <f t="shared" si="0"/>
        <v>16293.04</v>
      </c>
      <c r="G54" s="6">
        <f>ROUND(+Plant!H149,0)</f>
        <v>116464</v>
      </c>
      <c r="H54" s="7">
        <f>ROUND(+Plant!E149,2)</f>
        <v>7.37</v>
      </c>
      <c r="I54" s="7">
        <f t="shared" si="1"/>
        <v>15802.44</v>
      </c>
      <c r="J54" s="7"/>
      <c r="K54" s="8">
        <f t="shared" si="2"/>
        <v>-0.0301</v>
      </c>
    </row>
    <row r="55" spans="2:11" ht="12">
      <c r="B55">
        <f>+Plant!A50</f>
        <v>134</v>
      </c>
      <c r="C55" t="str">
        <f>+Plant!B50</f>
        <v>ISLAND HOSPITAL</v>
      </c>
      <c r="D55" s="6">
        <f>ROUND(+Plant!H50,0)</f>
        <v>105228</v>
      </c>
      <c r="E55" s="7">
        <f>ROUND(+Plant!E50,2)</f>
        <v>7.39</v>
      </c>
      <c r="F55" s="7">
        <f t="shared" si="0"/>
        <v>14239.24</v>
      </c>
      <c r="G55" s="6">
        <f>ROUND(+Plant!H150,0)</f>
        <v>116598</v>
      </c>
      <c r="H55" s="7">
        <f>ROUND(+Plant!E150,2)</f>
        <v>8.85</v>
      </c>
      <c r="I55" s="7">
        <f t="shared" si="1"/>
        <v>13174.92</v>
      </c>
      <c r="J55" s="7"/>
      <c r="K55" s="8">
        <f t="shared" si="2"/>
        <v>-0.0747</v>
      </c>
    </row>
    <row r="56" spans="2:11" ht="12">
      <c r="B56">
        <f>+Plant!A51</f>
        <v>137</v>
      </c>
      <c r="C56" t="str">
        <f>+Plant!B51</f>
        <v>LINCOLN HOSPITAL</v>
      </c>
      <c r="D56" s="6">
        <f>ROUND(+Plant!H51,0)</f>
        <v>96889</v>
      </c>
      <c r="E56" s="7">
        <f>ROUND(+Plant!E51,2)</f>
        <v>6.33</v>
      </c>
      <c r="F56" s="7">
        <f t="shared" si="0"/>
        <v>15306.32</v>
      </c>
      <c r="G56" s="6">
        <f>ROUND(+Plant!H151,0)</f>
        <v>77813</v>
      </c>
      <c r="H56" s="7">
        <f>ROUND(+Plant!E151,2)</f>
        <v>5.62</v>
      </c>
      <c r="I56" s="7">
        <f t="shared" si="1"/>
        <v>13845.73</v>
      </c>
      <c r="J56" s="7"/>
      <c r="K56" s="8">
        <f t="shared" si="2"/>
        <v>-0.0954</v>
      </c>
    </row>
    <row r="57" spans="2:11" ht="12">
      <c r="B57">
        <f>+Plant!A52</f>
        <v>138</v>
      </c>
      <c r="C57" t="str">
        <f>+Plant!B52</f>
        <v>SWEDISH EDMONDS</v>
      </c>
      <c r="D57" s="6">
        <f>ROUND(+Plant!H52,0)</f>
        <v>195633</v>
      </c>
      <c r="E57" s="7">
        <f>ROUND(+Plant!E52,2)</f>
        <v>14.93</v>
      </c>
      <c r="F57" s="7">
        <f t="shared" si="0"/>
        <v>13103.35</v>
      </c>
      <c r="G57" s="6">
        <f>ROUND(+Plant!H152,0)</f>
        <v>227402</v>
      </c>
      <c r="H57" s="7">
        <f>ROUND(+Plant!E152,2)</f>
        <v>15.35</v>
      </c>
      <c r="I57" s="7">
        <f t="shared" si="1"/>
        <v>14814.46</v>
      </c>
      <c r="J57" s="7"/>
      <c r="K57" s="8">
        <f t="shared" si="2"/>
        <v>0.1306</v>
      </c>
    </row>
    <row r="58" spans="2:11" ht="12">
      <c r="B58">
        <f>+Plant!A53</f>
        <v>139</v>
      </c>
      <c r="C58" t="str">
        <f>+Plant!B53</f>
        <v>PROVIDENCE HOLY FAMILY HOSPITAL</v>
      </c>
      <c r="D58" s="6">
        <f>ROUND(+Plant!H53,0)</f>
        <v>373302</v>
      </c>
      <c r="E58" s="7">
        <f>ROUND(+Plant!E53,2)</f>
        <v>27.71</v>
      </c>
      <c r="F58" s="7">
        <f t="shared" si="0"/>
        <v>13471.74</v>
      </c>
      <c r="G58" s="6">
        <f>ROUND(+Plant!H153,0)</f>
        <v>390319</v>
      </c>
      <c r="H58" s="7">
        <f>ROUND(+Plant!E153,2)</f>
        <v>26.89</v>
      </c>
      <c r="I58" s="7">
        <f t="shared" si="1"/>
        <v>14515.4</v>
      </c>
      <c r="J58" s="7"/>
      <c r="K58" s="8">
        <f t="shared" si="2"/>
        <v>0.0775</v>
      </c>
    </row>
    <row r="59" spans="2:11" ht="12">
      <c r="B59">
        <f>+Plant!A54</f>
        <v>140</v>
      </c>
      <c r="C59" t="str">
        <f>+Plant!B54</f>
        <v>KITTITAS VALLEY HOSPITAL</v>
      </c>
      <c r="D59" s="6">
        <f>ROUND(+Plant!H54,0)</f>
        <v>74681</v>
      </c>
      <c r="E59" s="7">
        <f>ROUND(+Plant!E54,2)</f>
        <v>5.27</v>
      </c>
      <c r="F59" s="7">
        <f t="shared" si="0"/>
        <v>14170.97</v>
      </c>
      <c r="G59" s="6">
        <f>ROUND(+Plant!H154,0)</f>
        <v>89723</v>
      </c>
      <c r="H59" s="7">
        <f>ROUND(+Plant!E154,2)</f>
        <v>6.45</v>
      </c>
      <c r="I59" s="7">
        <f t="shared" si="1"/>
        <v>13910.54</v>
      </c>
      <c r="J59" s="7"/>
      <c r="K59" s="8">
        <f t="shared" si="2"/>
        <v>-0.0184</v>
      </c>
    </row>
    <row r="60" spans="2:11" ht="12">
      <c r="B60">
        <f>+Plant!A55</f>
        <v>141</v>
      </c>
      <c r="C60" t="str">
        <f>+Plant!B55</f>
        <v>DAYTON GENERAL HOSPITAL</v>
      </c>
      <c r="D60" s="6">
        <f>ROUND(+Plant!H55,0)</f>
        <v>21982</v>
      </c>
      <c r="E60" s="7">
        <f>ROUND(+Plant!E55,2)</f>
        <v>3.03</v>
      </c>
      <c r="F60" s="7">
        <f t="shared" si="0"/>
        <v>7254.79</v>
      </c>
      <c r="G60" s="6">
        <f>ROUND(+Plant!H155,0)</f>
        <v>0</v>
      </c>
      <c r="H60" s="7">
        <f>ROUND(+Plant!E155,2)</f>
        <v>0</v>
      </c>
      <c r="I60" s="7">
        <f t="shared" si="1"/>
      </c>
      <c r="J60" s="7"/>
      <c r="K60" s="8">
        <f t="shared" si="2"/>
      </c>
    </row>
    <row r="61" spans="2:11" ht="12">
      <c r="B61">
        <f>+Plant!A56</f>
        <v>142</v>
      </c>
      <c r="C61" t="str">
        <f>+Plant!B56</f>
        <v>HARRISON MEDICAL CENTER</v>
      </c>
      <c r="D61" s="6">
        <f>ROUND(+Plant!H56,0)</f>
        <v>502328</v>
      </c>
      <c r="E61" s="7">
        <f>ROUND(+Plant!E56,2)</f>
        <v>38.61</v>
      </c>
      <c r="F61" s="7">
        <f t="shared" si="0"/>
        <v>13010.31</v>
      </c>
      <c r="G61" s="6">
        <f>ROUND(+Plant!H156,0)</f>
        <v>613759</v>
      </c>
      <c r="H61" s="7">
        <f>ROUND(+Plant!E156,2)</f>
        <v>36.47</v>
      </c>
      <c r="I61" s="7">
        <f t="shared" si="1"/>
        <v>16829.15</v>
      </c>
      <c r="J61" s="7"/>
      <c r="K61" s="8">
        <f t="shared" si="2"/>
        <v>0.2935</v>
      </c>
    </row>
    <row r="62" spans="2:11" ht="12">
      <c r="B62">
        <f>+Plant!A57</f>
        <v>145</v>
      </c>
      <c r="C62" t="str">
        <f>+Plant!B57</f>
        <v>PEACEHEALTH SAINT JOSEPH HOSPITAL</v>
      </c>
      <c r="D62" s="6">
        <f>ROUND(+Plant!H57,0)</f>
        <v>691684</v>
      </c>
      <c r="E62" s="7">
        <f>ROUND(+Plant!E57,2)</f>
        <v>45.43</v>
      </c>
      <c r="F62" s="7">
        <f t="shared" si="0"/>
        <v>15225.27</v>
      </c>
      <c r="G62" s="6">
        <f>ROUND(+Plant!H157,0)</f>
        <v>743918</v>
      </c>
      <c r="H62" s="7">
        <f>ROUND(+Plant!E157,2)</f>
        <v>47.41</v>
      </c>
      <c r="I62" s="7">
        <f t="shared" si="1"/>
        <v>15691.16</v>
      </c>
      <c r="J62" s="7"/>
      <c r="K62" s="8">
        <f t="shared" si="2"/>
        <v>0.0306</v>
      </c>
    </row>
    <row r="63" spans="2:11" ht="12">
      <c r="B63">
        <f>+Plant!A58</f>
        <v>147</v>
      </c>
      <c r="C63" t="str">
        <f>+Plant!B58</f>
        <v>MID VALLEY HOSPITAL</v>
      </c>
      <c r="D63" s="6">
        <f>ROUND(+Plant!H58,0)</f>
        <v>42361</v>
      </c>
      <c r="E63" s="7">
        <f>ROUND(+Plant!E58,2)</f>
        <v>3.09</v>
      </c>
      <c r="F63" s="7">
        <f t="shared" si="0"/>
        <v>13709.06</v>
      </c>
      <c r="G63" s="6">
        <f>ROUND(+Plant!H158,0)</f>
        <v>49002</v>
      </c>
      <c r="H63" s="7">
        <f>ROUND(+Plant!E158,2)</f>
        <v>3.09</v>
      </c>
      <c r="I63" s="7">
        <f t="shared" si="1"/>
        <v>15858.25</v>
      </c>
      <c r="J63" s="7"/>
      <c r="K63" s="8">
        <f t="shared" si="2"/>
        <v>0.1568</v>
      </c>
    </row>
    <row r="64" spans="2:11" ht="12">
      <c r="B64">
        <f>+Plant!A59</f>
        <v>148</v>
      </c>
      <c r="C64" t="str">
        <f>+Plant!B59</f>
        <v>KINDRED HOSPITAL - SEATTLE</v>
      </c>
      <c r="D64" s="6">
        <f>ROUND(+Plant!H59,0)</f>
        <v>28038</v>
      </c>
      <c r="E64" s="7">
        <f>ROUND(+Plant!E59,2)</f>
        <v>3</v>
      </c>
      <c r="F64" s="7">
        <f t="shared" si="0"/>
        <v>9346</v>
      </c>
      <c r="G64" s="6">
        <f>ROUND(+Plant!H159,0)</f>
        <v>26434</v>
      </c>
      <c r="H64" s="7">
        <f>ROUND(+Plant!E159,2)</f>
        <v>2.9</v>
      </c>
      <c r="I64" s="7">
        <f t="shared" si="1"/>
        <v>9115.17</v>
      </c>
      <c r="J64" s="7"/>
      <c r="K64" s="8">
        <f t="shared" si="2"/>
        <v>-0.0247</v>
      </c>
    </row>
    <row r="65" spans="2:11" ht="12">
      <c r="B65">
        <f>+Plant!A60</f>
        <v>150</v>
      </c>
      <c r="C65" t="str">
        <f>+Plant!B60</f>
        <v>COULEE COMMUNITY HOSPITAL</v>
      </c>
      <c r="D65" s="6">
        <f>ROUND(+Plant!H60,0)</f>
        <v>30117</v>
      </c>
      <c r="E65" s="7">
        <f>ROUND(+Plant!E60,2)</f>
        <v>3.02</v>
      </c>
      <c r="F65" s="7">
        <f t="shared" si="0"/>
        <v>9972.52</v>
      </c>
      <c r="G65" s="6">
        <f>ROUND(+Plant!H160,0)</f>
        <v>28711</v>
      </c>
      <c r="H65" s="7">
        <f>ROUND(+Plant!E160,2)</f>
        <v>2.9</v>
      </c>
      <c r="I65" s="7">
        <f t="shared" si="1"/>
        <v>9900.34</v>
      </c>
      <c r="J65" s="7"/>
      <c r="K65" s="8">
        <f t="shared" si="2"/>
        <v>-0.0072</v>
      </c>
    </row>
    <row r="66" spans="2:11" ht="12">
      <c r="B66">
        <f>+Plant!A61</f>
        <v>152</v>
      </c>
      <c r="C66" t="str">
        <f>+Plant!B61</f>
        <v>MASON GENERAL HOSPITAL</v>
      </c>
      <c r="D66" s="6">
        <f>ROUND(+Plant!H61,0)</f>
        <v>242874</v>
      </c>
      <c r="E66" s="7">
        <f>ROUND(+Plant!E61,2)</f>
        <v>11.25</v>
      </c>
      <c r="F66" s="7">
        <f t="shared" si="0"/>
        <v>21588.8</v>
      </c>
      <c r="G66" s="6">
        <f>ROUND(+Plant!H161,0)</f>
        <v>227623</v>
      </c>
      <c r="H66" s="7">
        <f>ROUND(+Plant!E161,2)</f>
        <v>10.82</v>
      </c>
      <c r="I66" s="7">
        <f t="shared" si="1"/>
        <v>21037.25</v>
      </c>
      <c r="J66" s="7"/>
      <c r="K66" s="8">
        <f t="shared" si="2"/>
        <v>-0.0255</v>
      </c>
    </row>
    <row r="67" spans="2:11" ht="12">
      <c r="B67">
        <f>+Plant!A62</f>
        <v>153</v>
      </c>
      <c r="C67" t="str">
        <f>+Plant!B62</f>
        <v>WHITMAN HOSPITAL AND MEDICAL CENTER</v>
      </c>
      <c r="D67" s="6">
        <f>ROUND(+Plant!H62,0)</f>
        <v>76690</v>
      </c>
      <c r="E67" s="7">
        <f>ROUND(+Plant!E62,2)</f>
        <v>6.58</v>
      </c>
      <c r="F67" s="7">
        <f t="shared" si="0"/>
        <v>11655.02</v>
      </c>
      <c r="G67" s="6">
        <f>ROUND(+Plant!H162,0)</f>
        <v>96725</v>
      </c>
      <c r="H67" s="7">
        <f>ROUND(+Plant!E162,2)</f>
        <v>6.48</v>
      </c>
      <c r="I67" s="7">
        <f t="shared" si="1"/>
        <v>14926.7</v>
      </c>
      <c r="J67" s="7"/>
      <c r="K67" s="8">
        <f t="shared" si="2"/>
        <v>0.2807</v>
      </c>
    </row>
    <row r="68" spans="2:11" ht="12">
      <c r="B68">
        <f>+Plant!A63</f>
        <v>155</v>
      </c>
      <c r="C68" t="str">
        <f>+Plant!B63</f>
        <v>VALLEY MEDICAL CENTER</v>
      </c>
      <c r="D68" s="6">
        <f>ROUND(+Plant!H63,0)</f>
        <v>1220396</v>
      </c>
      <c r="E68" s="7">
        <f>ROUND(+Plant!E63,2)</f>
        <v>70.07</v>
      </c>
      <c r="F68" s="7">
        <f t="shared" si="0"/>
        <v>17416.81</v>
      </c>
      <c r="G68" s="6">
        <f>ROUND(+Plant!H163,0)</f>
        <v>1311012</v>
      </c>
      <c r="H68" s="7">
        <f>ROUND(+Plant!E163,2)</f>
        <v>72.92</v>
      </c>
      <c r="I68" s="7">
        <f t="shared" si="1"/>
        <v>17978.77</v>
      </c>
      <c r="J68" s="7"/>
      <c r="K68" s="8">
        <f t="shared" si="2"/>
        <v>0.0323</v>
      </c>
    </row>
    <row r="69" spans="2:11" ht="12">
      <c r="B69">
        <f>+Plant!A64</f>
        <v>156</v>
      </c>
      <c r="C69" t="str">
        <f>+Plant!B64</f>
        <v>WHIDBEY GENERAL HOSPITAL</v>
      </c>
      <c r="D69" s="6">
        <f>ROUND(+Plant!H64,0)</f>
        <v>73145</v>
      </c>
      <c r="E69" s="7">
        <f>ROUND(+Plant!E64,2)</f>
        <v>5.49</v>
      </c>
      <c r="F69" s="7">
        <f t="shared" si="0"/>
        <v>13323.32</v>
      </c>
      <c r="G69" s="6">
        <f>ROUND(+Plant!H164,0)</f>
        <v>78489</v>
      </c>
      <c r="H69" s="7">
        <f>ROUND(+Plant!E164,2)</f>
        <v>5.64</v>
      </c>
      <c r="I69" s="7">
        <f t="shared" si="1"/>
        <v>13916.49</v>
      </c>
      <c r="J69" s="7"/>
      <c r="K69" s="8">
        <f t="shared" si="2"/>
        <v>0.0445</v>
      </c>
    </row>
    <row r="70" spans="2:11" ht="12">
      <c r="B70">
        <f>+Plant!A65</f>
        <v>157</v>
      </c>
      <c r="C70" t="str">
        <f>+Plant!B65</f>
        <v>SAINT LUKES REHABILIATION INSTITUTE</v>
      </c>
      <c r="D70" s="6">
        <f>ROUND(+Plant!H65,0)</f>
        <v>89067</v>
      </c>
      <c r="E70" s="7">
        <f>ROUND(+Plant!E65,2)</f>
        <v>7.93</v>
      </c>
      <c r="F70" s="7">
        <f t="shared" si="0"/>
        <v>11231.65</v>
      </c>
      <c r="G70" s="6">
        <f>ROUND(+Plant!H165,0)</f>
        <v>102091</v>
      </c>
      <c r="H70" s="7">
        <f>ROUND(+Plant!E165,2)</f>
        <v>10.52</v>
      </c>
      <c r="I70" s="7">
        <f t="shared" si="1"/>
        <v>9704.47</v>
      </c>
      <c r="J70" s="7"/>
      <c r="K70" s="8">
        <f t="shared" si="2"/>
        <v>-0.136</v>
      </c>
    </row>
    <row r="71" spans="2:11" ht="12">
      <c r="B71">
        <f>+Plant!A66</f>
        <v>158</v>
      </c>
      <c r="C71" t="str">
        <f>+Plant!B66</f>
        <v>CASCADE MEDICAL CENTER</v>
      </c>
      <c r="D71" s="6">
        <f>ROUND(+Plant!H66,0)</f>
        <v>25138</v>
      </c>
      <c r="E71" s="7">
        <f>ROUND(+Plant!E66,2)</f>
        <v>4.44</v>
      </c>
      <c r="F71" s="7">
        <f t="shared" si="0"/>
        <v>5661.71</v>
      </c>
      <c r="G71" s="6">
        <f>ROUND(+Plant!H166,0)</f>
        <v>27578</v>
      </c>
      <c r="H71" s="7">
        <f>ROUND(+Plant!E166,2)</f>
        <v>2.76</v>
      </c>
      <c r="I71" s="7">
        <f t="shared" si="1"/>
        <v>9992.03</v>
      </c>
      <c r="J71" s="7"/>
      <c r="K71" s="8">
        <f t="shared" si="2"/>
        <v>0.7648</v>
      </c>
    </row>
    <row r="72" spans="2:11" ht="12">
      <c r="B72">
        <f>+Plant!A67</f>
        <v>159</v>
      </c>
      <c r="C72" t="str">
        <f>+Plant!B67</f>
        <v>PROVIDENCE SAINT PETER HOSPITAL</v>
      </c>
      <c r="D72" s="6">
        <f>ROUND(+Plant!H67,0)</f>
        <v>979441</v>
      </c>
      <c r="E72" s="7">
        <f>ROUND(+Plant!E67,2)</f>
        <v>46</v>
      </c>
      <c r="F72" s="7">
        <f t="shared" si="0"/>
        <v>21292.2</v>
      </c>
      <c r="G72" s="6">
        <f>ROUND(+Plant!H167,0)</f>
        <v>840911</v>
      </c>
      <c r="H72" s="7">
        <f>ROUND(+Plant!E167,2)</f>
        <v>52</v>
      </c>
      <c r="I72" s="7">
        <f t="shared" si="1"/>
        <v>16171.37</v>
      </c>
      <c r="J72" s="7"/>
      <c r="K72" s="8">
        <f t="shared" si="2"/>
        <v>-0.2405</v>
      </c>
    </row>
    <row r="73" spans="2:11" ht="12">
      <c r="B73">
        <f>+Plant!A68</f>
        <v>161</v>
      </c>
      <c r="C73" t="str">
        <f>+Plant!B68</f>
        <v>KADLEC REGIONAL MEDICAL CENTER</v>
      </c>
      <c r="D73" s="6">
        <f>ROUND(+Plant!H68,0)</f>
        <v>552026</v>
      </c>
      <c r="E73" s="7">
        <f>ROUND(+Plant!E68,2)</f>
        <v>46.91</v>
      </c>
      <c r="F73" s="7">
        <f t="shared" si="0"/>
        <v>11767.77</v>
      </c>
      <c r="G73" s="6">
        <f>ROUND(+Plant!H168,0)</f>
        <v>622688</v>
      </c>
      <c r="H73" s="7">
        <f>ROUND(+Plant!E168,2)</f>
        <v>49.44</v>
      </c>
      <c r="I73" s="7">
        <f t="shared" si="1"/>
        <v>12594.82</v>
      </c>
      <c r="J73" s="7"/>
      <c r="K73" s="8">
        <f t="shared" si="2"/>
        <v>0.0703</v>
      </c>
    </row>
    <row r="74" spans="2:11" ht="12">
      <c r="B74">
        <f>+Plant!A69</f>
        <v>162</v>
      </c>
      <c r="C74" t="str">
        <f>+Plant!B69</f>
        <v>PROVIDENCE SACRED HEART MEDICAL CENTER</v>
      </c>
      <c r="D74" s="6">
        <f>ROUND(+Plant!H69,0)</f>
        <v>1131603</v>
      </c>
      <c r="E74" s="7">
        <f>ROUND(+Plant!E69,2)</f>
        <v>83</v>
      </c>
      <c r="F74" s="7">
        <f t="shared" si="0"/>
        <v>13633.77</v>
      </c>
      <c r="G74" s="6">
        <f>ROUND(+Plant!H169,0)</f>
        <v>2048446</v>
      </c>
      <c r="H74" s="7">
        <f>ROUND(+Plant!E169,2)</f>
        <v>113.93</v>
      </c>
      <c r="I74" s="7">
        <f t="shared" si="1"/>
        <v>17979.86</v>
      </c>
      <c r="J74" s="7"/>
      <c r="K74" s="8">
        <f t="shared" si="2"/>
        <v>0.3188</v>
      </c>
    </row>
    <row r="75" spans="2:11" ht="12">
      <c r="B75">
        <f>+Plant!A70</f>
        <v>164</v>
      </c>
      <c r="C75" t="str">
        <f>+Plant!B70</f>
        <v>EVERGREEN HOSPITAL MEDICAL CENTER</v>
      </c>
      <c r="D75" s="6">
        <f>ROUND(+Plant!H70,0)</f>
        <v>695569</v>
      </c>
      <c r="E75" s="7">
        <f>ROUND(+Plant!E70,2)</f>
        <v>43.65</v>
      </c>
      <c r="F75" s="7">
        <f aca="true" t="shared" si="3" ref="F75:F106">IF(D75=0,"",IF(E75=0,"",ROUND(D75/E75,2)))</f>
        <v>15935.14</v>
      </c>
      <c r="G75" s="6">
        <f>ROUND(+Plant!H170,0)</f>
        <v>735451</v>
      </c>
      <c r="H75" s="7">
        <f>ROUND(+Plant!E170,2)</f>
        <v>44.01</v>
      </c>
      <c r="I75" s="7">
        <f aca="true" t="shared" si="4" ref="I75:I106">IF(G75=0,"",IF(H75=0,"",ROUND(G75/H75,2)))</f>
        <v>16711</v>
      </c>
      <c r="J75" s="7"/>
      <c r="K75" s="8">
        <f aca="true" t="shared" si="5" ref="K75:K106">IF(D75=0,"",IF(E75=0,"",IF(G75=0,"",IF(H75=0,"",ROUND(I75/F75-1,4)))))</f>
        <v>0.0487</v>
      </c>
    </row>
    <row r="76" spans="2:11" ht="12">
      <c r="B76">
        <f>+Plant!A71</f>
        <v>165</v>
      </c>
      <c r="C76" t="str">
        <f>+Plant!B71</f>
        <v>LAKE CHELAN COMMUNITY HOSPITAL</v>
      </c>
      <c r="D76" s="6">
        <f>ROUND(+Plant!H71,0)</f>
        <v>41496</v>
      </c>
      <c r="E76" s="7">
        <f>ROUND(+Plant!E71,2)</f>
        <v>4.13</v>
      </c>
      <c r="F76" s="7">
        <f t="shared" si="3"/>
        <v>10047.46</v>
      </c>
      <c r="G76" s="6">
        <f>ROUND(+Plant!H171,0)</f>
        <v>45472</v>
      </c>
      <c r="H76" s="7">
        <f>ROUND(+Plant!E171,2)</f>
        <v>4.72</v>
      </c>
      <c r="I76" s="7">
        <f t="shared" si="4"/>
        <v>9633.9</v>
      </c>
      <c r="J76" s="7"/>
      <c r="K76" s="8">
        <f t="shared" si="5"/>
        <v>-0.0412</v>
      </c>
    </row>
    <row r="77" spans="2:11" ht="12">
      <c r="B77">
        <f>+Plant!A72</f>
        <v>167</v>
      </c>
      <c r="C77" t="str">
        <f>+Plant!B72</f>
        <v>FERRY COUNTY MEMORIAL HOSPITAL</v>
      </c>
      <c r="D77" s="6">
        <f>ROUND(+Plant!H72,0)</f>
        <v>32365</v>
      </c>
      <c r="E77" s="7">
        <f>ROUND(+Plant!E72,2)</f>
        <v>4.51</v>
      </c>
      <c r="F77" s="7">
        <f t="shared" si="3"/>
        <v>7176.27</v>
      </c>
      <c r="G77" s="6">
        <f>ROUND(+Plant!H172,0)</f>
        <v>24897</v>
      </c>
      <c r="H77" s="7">
        <f>ROUND(+Plant!E172,2)</f>
        <v>3.17</v>
      </c>
      <c r="I77" s="7">
        <f t="shared" si="4"/>
        <v>7853.94</v>
      </c>
      <c r="J77" s="7"/>
      <c r="K77" s="8">
        <f t="shared" si="5"/>
        <v>0.0944</v>
      </c>
    </row>
    <row r="78" spans="2:11" ht="12">
      <c r="B78">
        <f>+Plant!A73</f>
        <v>168</v>
      </c>
      <c r="C78" t="str">
        <f>+Plant!B73</f>
        <v>CENTRAL WASHINGTON HOSPITAL</v>
      </c>
      <c r="D78" s="6">
        <f>ROUND(+Plant!H73,0)</f>
        <v>294811</v>
      </c>
      <c r="E78" s="7">
        <f>ROUND(+Plant!E73,2)</f>
        <v>16.22</v>
      </c>
      <c r="F78" s="7">
        <f t="shared" si="3"/>
        <v>18175.77</v>
      </c>
      <c r="G78" s="6">
        <f>ROUND(+Plant!H173,0)</f>
        <v>275087</v>
      </c>
      <c r="H78" s="7">
        <f>ROUND(+Plant!E173,2)</f>
        <v>16.35</v>
      </c>
      <c r="I78" s="7">
        <f t="shared" si="4"/>
        <v>16824.89</v>
      </c>
      <c r="J78" s="7"/>
      <c r="K78" s="8">
        <f t="shared" si="5"/>
        <v>-0.0743</v>
      </c>
    </row>
    <row r="79" spans="2:11" ht="12">
      <c r="B79">
        <f>+Plant!A74</f>
        <v>169</v>
      </c>
      <c r="C79" t="str">
        <f>+Plant!B74</f>
        <v>GROUP HEALTH EASTSIDE</v>
      </c>
      <c r="D79" s="6">
        <f>ROUND(+Plant!H74,0)</f>
        <v>0</v>
      </c>
      <c r="E79" s="7">
        <f>ROUND(+Plant!E74,2)</f>
        <v>0</v>
      </c>
      <c r="F79" s="7">
        <f t="shared" si="3"/>
      </c>
      <c r="G79" s="6">
        <f>ROUND(+Plant!H174,0)</f>
        <v>0</v>
      </c>
      <c r="H79" s="7">
        <f>ROUND(+Plant!E174,2)</f>
        <v>0</v>
      </c>
      <c r="I79" s="7">
        <f t="shared" si="4"/>
      </c>
      <c r="J79" s="7"/>
      <c r="K79" s="8">
        <f t="shared" si="5"/>
      </c>
    </row>
    <row r="80" spans="2:11" ht="12">
      <c r="B80">
        <f>+Plant!A75</f>
        <v>170</v>
      </c>
      <c r="C80" t="str">
        <f>+Plant!B75</f>
        <v>SOUTHWEST WASHINGTON MEDICAL CENTER</v>
      </c>
      <c r="D80" s="6">
        <f>ROUND(+Plant!H75,0)</f>
        <v>816743</v>
      </c>
      <c r="E80" s="7">
        <f>ROUND(+Plant!E75,2)</f>
        <v>51.86</v>
      </c>
      <c r="F80" s="7">
        <f t="shared" si="3"/>
        <v>15749</v>
      </c>
      <c r="G80" s="6">
        <f>ROUND(+Plant!H175,0)</f>
        <v>915503</v>
      </c>
      <c r="H80" s="7">
        <f>ROUND(+Plant!E175,2)</f>
        <v>53.52</v>
      </c>
      <c r="I80" s="7">
        <f t="shared" si="4"/>
        <v>17105.81</v>
      </c>
      <c r="J80" s="7"/>
      <c r="K80" s="8">
        <f t="shared" si="5"/>
        <v>0.0862</v>
      </c>
    </row>
    <row r="81" spans="2:11" ht="12">
      <c r="B81">
        <f>+Plant!A76</f>
        <v>172</v>
      </c>
      <c r="C81" t="str">
        <f>+Plant!B76</f>
        <v>PULLMAN REGIONAL HOSPITAL</v>
      </c>
      <c r="D81" s="6">
        <f>ROUND(+Plant!H76,0)</f>
        <v>91969</v>
      </c>
      <c r="E81" s="7">
        <f>ROUND(+Plant!E76,2)</f>
        <v>7.5</v>
      </c>
      <c r="F81" s="7">
        <f t="shared" si="3"/>
        <v>12262.53</v>
      </c>
      <c r="G81" s="6">
        <f>ROUND(+Plant!H176,0)</f>
        <v>97978</v>
      </c>
      <c r="H81" s="7">
        <f>ROUND(+Plant!E176,2)</f>
        <v>7.33</v>
      </c>
      <c r="I81" s="7">
        <f t="shared" si="4"/>
        <v>13366.71</v>
      </c>
      <c r="J81" s="7"/>
      <c r="K81" s="8">
        <f t="shared" si="5"/>
        <v>0.09</v>
      </c>
    </row>
    <row r="82" spans="2:11" ht="12">
      <c r="B82">
        <f>+Plant!A77</f>
        <v>173</v>
      </c>
      <c r="C82" t="str">
        <f>+Plant!B77</f>
        <v>MORTON GENERAL HOSPITAL</v>
      </c>
      <c r="D82" s="6">
        <f>ROUND(+Plant!H77,0)</f>
        <v>45550</v>
      </c>
      <c r="E82" s="7">
        <f>ROUND(+Plant!E77,2)</f>
        <v>4.53</v>
      </c>
      <c r="F82" s="7">
        <f t="shared" si="3"/>
        <v>10055.19</v>
      </c>
      <c r="G82" s="6">
        <f>ROUND(+Plant!H177,0)</f>
        <v>53298</v>
      </c>
      <c r="H82" s="7">
        <f>ROUND(+Plant!E177,2)</f>
        <v>4.77</v>
      </c>
      <c r="I82" s="7">
        <f t="shared" si="4"/>
        <v>11173.58</v>
      </c>
      <c r="J82" s="7"/>
      <c r="K82" s="8">
        <f t="shared" si="5"/>
        <v>0.1112</v>
      </c>
    </row>
    <row r="83" spans="2:11" ht="12">
      <c r="B83">
        <f>+Plant!A78</f>
        <v>175</v>
      </c>
      <c r="C83" t="str">
        <f>+Plant!B78</f>
        <v>MARY BRIDGE CHILDRENS HEALTH CENTER</v>
      </c>
      <c r="D83" s="6">
        <f>ROUND(+Plant!H78,0)</f>
        <v>516769</v>
      </c>
      <c r="E83" s="7">
        <f>ROUND(+Plant!E78,2)</f>
        <v>31.08</v>
      </c>
      <c r="F83" s="7">
        <f t="shared" si="3"/>
        <v>16627.06</v>
      </c>
      <c r="G83" s="6">
        <f>ROUND(+Plant!H178,0)</f>
        <v>632360</v>
      </c>
      <c r="H83" s="7">
        <f>ROUND(+Plant!E178,2)</f>
        <v>31.5</v>
      </c>
      <c r="I83" s="7">
        <f t="shared" si="4"/>
        <v>20074.92</v>
      </c>
      <c r="J83" s="7"/>
      <c r="K83" s="8">
        <f t="shared" si="5"/>
        <v>0.2074</v>
      </c>
    </row>
    <row r="84" spans="2:11" ht="12">
      <c r="B84">
        <f>+Plant!A79</f>
        <v>176</v>
      </c>
      <c r="C84" t="str">
        <f>+Plant!B79</f>
        <v>TACOMA GENERAL ALLENMORE HOSPITAL</v>
      </c>
      <c r="D84" s="6">
        <f>ROUND(+Plant!H79,0)</f>
        <v>1874530</v>
      </c>
      <c r="E84" s="7">
        <f>ROUND(+Plant!E79,2)</f>
        <v>112.75</v>
      </c>
      <c r="F84" s="7">
        <f t="shared" si="3"/>
        <v>16625.54</v>
      </c>
      <c r="G84" s="6">
        <f>ROUND(+Plant!H179,0)</f>
        <v>2278471</v>
      </c>
      <c r="H84" s="7">
        <f>ROUND(+Plant!E179,2)</f>
        <v>113.5</v>
      </c>
      <c r="I84" s="7">
        <f t="shared" si="4"/>
        <v>20074.63</v>
      </c>
      <c r="J84" s="7"/>
      <c r="K84" s="8">
        <f t="shared" si="5"/>
        <v>0.2075</v>
      </c>
    </row>
    <row r="85" spans="2:11" ht="12">
      <c r="B85">
        <f>+Plant!A80</f>
        <v>178</v>
      </c>
      <c r="C85" t="str">
        <f>+Plant!B80</f>
        <v>DEER PARK HOSPITAL</v>
      </c>
      <c r="D85" s="6">
        <f>ROUND(+Plant!H80,0)</f>
        <v>12791</v>
      </c>
      <c r="E85" s="7">
        <f>ROUND(+Plant!E80,2)</f>
        <v>0.5</v>
      </c>
      <c r="F85" s="7">
        <f t="shared" si="3"/>
        <v>25582</v>
      </c>
      <c r="G85" s="6">
        <f>ROUND(+Plant!H180,0)</f>
        <v>0</v>
      </c>
      <c r="H85" s="7">
        <f>ROUND(+Plant!E180,2)</f>
        <v>0</v>
      </c>
      <c r="I85" s="7">
        <f t="shared" si="4"/>
      </c>
      <c r="J85" s="7"/>
      <c r="K85" s="8">
        <f t="shared" si="5"/>
      </c>
    </row>
    <row r="86" spans="2:11" ht="12">
      <c r="B86">
        <f>+Plant!A81</f>
        <v>180</v>
      </c>
      <c r="C86" t="str">
        <f>+Plant!B81</f>
        <v>VALLEY HOSPITAL AND MEDICAL CENTER</v>
      </c>
      <c r="D86" s="6">
        <f>ROUND(+Plant!H81,0)</f>
        <v>81292</v>
      </c>
      <c r="E86" s="7">
        <f>ROUND(+Plant!E81,2)</f>
        <v>7.29</v>
      </c>
      <c r="F86" s="7">
        <f t="shared" si="3"/>
        <v>11151.17</v>
      </c>
      <c r="G86" s="6">
        <f>ROUND(+Plant!H181,0)</f>
        <v>169695</v>
      </c>
      <c r="H86" s="7">
        <f>ROUND(+Plant!E181,2)</f>
        <v>15.63</v>
      </c>
      <c r="I86" s="7">
        <f t="shared" si="4"/>
        <v>10857.01</v>
      </c>
      <c r="J86" s="7"/>
      <c r="K86" s="8">
        <f t="shared" si="5"/>
        <v>-0.0264</v>
      </c>
    </row>
    <row r="87" spans="2:11" ht="12">
      <c r="B87">
        <f>+Plant!A82</f>
        <v>183</v>
      </c>
      <c r="C87" t="str">
        <f>+Plant!B82</f>
        <v>AUBURN REGIONAL MEDICAL CENTER</v>
      </c>
      <c r="D87" s="6">
        <f>ROUND(+Plant!H82,0)</f>
        <v>107994</v>
      </c>
      <c r="E87" s="7">
        <f>ROUND(+Plant!E82,2)</f>
        <v>14.6</v>
      </c>
      <c r="F87" s="7">
        <f t="shared" si="3"/>
        <v>7396.85</v>
      </c>
      <c r="G87" s="6">
        <f>ROUND(+Plant!H182,0)</f>
        <v>100401</v>
      </c>
      <c r="H87" s="7">
        <f>ROUND(+Plant!E182,2)</f>
        <v>15.14</v>
      </c>
      <c r="I87" s="7">
        <f t="shared" si="4"/>
        <v>6631.51</v>
      </c>
      <c r="J87" s="7"/>
      <c r="K87" s="8">
        <f t="shared" si="5"/>
        <v>-0.1035</v>
      </c>
    </row>
    <row r="88" spans="2:11" ht="12">
      <c r="B88">
        <f>+Plant!A83</f>
        <v>186</v>
      </c>
      <c r="C88" t="str">
        <f>+Plant!B83</f>
        <v>MARK REED HOSPITAL</v>
      </c>
      <c r="D88" s="6">
        <f>ROUND(+Plant!H83,0)</f>
        <v>12350</v>
      </c>
      <c r="E88" s="7">
        <f>ROUND(+Plant!E83,2)</f>
        <v>1.12</v>
      </c>
      <c r="F88" s="7">
        <f t="shared" si="3"/>
        <v>11026.79</v>
      </c>
      <c r="G88" s="6">
        <f>ROUND(+Plant!H183,0)</f>
        <v>16715</v>
      </c>
      <c r="H88" s="7">
        <f>ROUND(+Plant!E183,2)</f>
        <v>1.27</v>
      </c>
      <c r="I88" s="7">
        <f t="shared" si="4"/>
        <v>13161.42</v>
      </c>
      <c r="J88" s="7"/>
      <c r="K88" s="8">
        <f t="shared" si="5"/>
        <v>0.1936</v>
      </c>
    </row>
    <row r="89" spans="2:11" ht="12">
      <c r="B89">
        <f>+Plant!A84</f>
        <v>191</v>
      </c>
      <c r="C89" t="str">
        <f>+Plant!B84</f>
        <v>PROVIDENCE CENTRALIA HOSPITAL</v>
      </c>
      <c r="D89" s="6">
        <f>ROUND(+Plant!H84,0)</f>
        <v>162273</v>
      </c>
      <c r="E89" s="7">
        <f>ROUND(+Plant!E84,2)</f>
        <v>7.04</v>
      </c>
      <c r="F89" s="7">
        <f t="shared" si="3"/>
        <v>23050.14</v>
      </c>
      <c r="G89" s="6">
        <f>ROUND(+Plant!H184,0)</f>
        <v>162200</v>
      </c>
      <c r="H89" s="7">
        <f>ROUND(+Plant!E184,2)</f>
        <v>8.1</v>
      </c>
      <c r="I89" s="7">
        <f t="shared" si="4"/>
        <v>20024.69</v>
      </c>
      <c r="J89" s="7"/>
      <c r="K89" s="8">
        <f t="shared" si="5"/>
        <v>-0.1313</v>
      </c>
    </row>
    <row r="90" spans="2:11" ht="12">
      <c r="B90">
        <f>+Plant!A85</f>
        <v>193</v>
      </c>
      <c r="C90" t="str">
        <f>+Plant!B85</f>
        <v>PROVIDENCE MOUNT CARMEL HOSPITAL</v>
      </c>
      <c r="D90" s="6">
        <f>ROUND(+Plant!H85,0)</f>
        <v>68624</v>
      </c>
      <c r="E90" s="7">
        <f>ROUND(+Plant!E85,2)</f>
        <v>5.17</v>
      </c>
      <c r="F90" s="7">
        <f t="shared" si="3"/>
        <v>13273.5</v>
      </c>
      <c r="G90" s="6">
        <f>ROUND(+Plant!H185,0)</f>
        <v>69099</v>
      </c>
      <c r="H90" s="7">
        <f>ROUND(+Plant!E185,2)</f>
        <v>5.07</v>
      </c>
      <c r="I90" s="7">
        <f t="shared" si="4"/>
        <v>13628.99</v>
      </c>
      <c r="J90" s="7"/>
      <c r="K90" s="8">
        <f t="shared" si="5"/>
        <v>0.0268</v>
      </c>
    </row>
    <row r="91" spans="2:11" ht="12">
      <c r="B91">
        <f>+Plant!A86</f>
        <v>194</v>
      </c>
      <c r="C91" t="str">
        <f>+Plant!B86</f>
        <v>PROVIDENCE SAINT JOSEPHS HOSPITAL</v>
      </c>
      <c r="D91" s="6">
        <f>ROUND(+Plant!H86,0)</f>
        <v>45955</v>
      </c>
      <c r="E91" s="7">
        <f>ROUND(+Plant!E86,2)</f>
        <v>3.78</v>
      </c>
      <c r="F91" s="7">
        <f t="shared" si="3"/>
        <v>12157.41</v>
      </c>
      <c r="G91" s="6">
        <f>ROUND(+Plant!H186,0)</f>
        <v>49046</v>
      </c>
      <c r="H91" s="7">
        <f>ROUND(+Plant!E186,2)</f>
        <v>2.91</v>
      </c>
      <c r="I91" s="7">
        <f t="shared" si="4"/>
        <v>16854.3</v>
      </c>
      <c r="J91" s="7"/>
      <c r="K91" s="8">
        <f t="shared" si="5"/>
        <v>0.3863</v>
      </c>
    </row>
    <row r="92" spans="2:11" ht="12">
      <c r="B92">
        <f>+Plant!A87</f>
        <v>195</v>
      </c>
      <c r="C92" t="str">
        <f>+Plant!B87</f>
        <v>SNOQUALMIE VALLEY HOSPITAL</v>
      </c>
      <c r="D92" s="6">
        <f>ROUND(+Plant!H87,0)</f>
        <v>81782</v>
      </c>
      <c r="E92" s="7">
        <f>ROUND(+Plant!E87,2)</f>
        <v>9.5</v>
      </c>
      <c r="F92" s="7">
        <f t="shared" si="3"/>
        <v>8608.63</v>
      </c>
      <c r="G92" s="6">
        <f>ROUND(+Plant!H187,0)</f>
        <v>97860</v>
      </c>
      <c r="H92" s="7">
        <f>ROUND(+Plant!E187,2)</f>
        <v>10.2</v>
      </c>
      <c r="I92" s="7">
        <f t="shared" si="4"/>
        <v>9594.12</v>
      </c>
      <c r="J92" s="7"/>
      <c r="K92" s="8">
        <f t="shared" si="5"/>
        <v>0.1145</v>
      </c>
    </row>
    <row r="93" spans="2:11" ht="12">
      <c r="B93">
        <f>+Plant!A88</f>
        <v>197</v>
      </c>
      <c r="C93" t="str">
        <f>+Plant!B88</f>
        <v>CAPITAL MEDICAL CENTER</v>
      </c>
      <c r="D93" s="6">
        <f>ROUND(+Plant!H88,0)</f>
        <v>37299</v>
      </c>
      <c r="E93" s="7">
        <f>ROUND(+Plant!E88,2)</f>
        <v>7.93</v>
      </c>
      <c r="F93" s="7">
        <f t="shared" si="3"/>
        <v>4703.53</v>
      </c>
      <c r="G93" s="6">
        <f>ROUND(+Plant!H188,0)</f>
        <v>32803</v>
      </c>
      <c r="H93" s="7">
        <f>ROUND(+Plant!E188,2)</f>
        <v>7.19</v>
      </c>
      <c r="I93" s="7">
        <f t="shared" si="4"/>
        <v>4562.31</v>
      </c>
      <c r="J93" s="7"/>
      <c r="K93" s="8">
        <f t="shared" si="5"/>
        <v>-0.03</v>
      </c>
    </row>
    <row r="94" spans="2:11" ht="12">
      <c r="B94">
        <f>+Plant!A89</f>
        <v>198</v>
      </c>
      <c r="C94" t="str">
        <f>+Plant!B89</f>
        <v>SUNNYSIDE COMMUNITY HOSPITAL</v>
      </c>
      <c r="D94" s="6">
        <f>ROUND(+Plant!H89,0)</f>
        <v>64428</v>
      </c>
      <c r="E94" s="7">
        <f>ROUND(+Plant!E89,2)</f>
        <v>4.5</v>
      </c>
      <c r="F94" s="7">
        <f t="shared" si="3"/>
        <v>14317.33</v>
      </c>
      <c r="G94" s="6">
        <f>ROUND(+Plant!H189,0)</f>
        <v>66389</v>
      </c>
      <c r="H94" s="7">
        <f>ROUND(+Plant!E189,2)</f>
        <v>4.46</v>
      </c>
      <c r="I94" s="7">
        <f t="shared" si="4"/>
        <v>14885.43</v>
      </c>
      <c r="J94" s="7"/>
      <c r="K94" s="8">
        <f t="shared" si="5"/>
        <v>0.0397</v>
      </c>
    </row>
    <row r="95" spans="2:11" ht="12">
      <c r="B95">
        <f>+Plant!A90</f>
        <v>199</v>
      </c>
      <c r="C95" t="str">
        <f>+Plant!B90</f>
        <v>TOPPENISH COMMUNITY HOSPITAL</v>
      </c>
      <c r="D95" s="6">
        <f>ROUND(+Plant!H90,0)</f>
        <v>37629</v>
      </c>
      <c r="E95" s="7">
        <f>ROUND(+Plant!E90,2)</f>
        <v>3.5</v>
      </c>
      <c r="F95" s="7">
        <f t="shared" si="3"/>
        <v>10751.14</v>
      </c>
      <c r="G95" s="6">
        <f>ROUND(+Plant!H190,0)</f>
        <v>47941</v>
      </c>
      <c r="H95" s="7">
        <f>ROUND(+Plant!E190,2)</f>
        <v>3.7</v>
      </c>
      <c r="I95" s="7">
        <f t="shared" si="4"/>
        <v>12957.03</v>
      </c>
      <c r="J95" s="7"/>
      <c r="K95" s="8">
        <f t="shared" si="5"/>
        <v>0.2052</v>
      </c>
    </row>
    <row r="96" spans="2:11" ht="12">
      <c r="B96">
        <f>+Plant!A91</f>
        <v>201</v>
      </c>
      <c r="C96" t="str">
        <f>+Plant!B91</f>
        <v>SAINT FRANCIS COMMUNITY HOSPITAL</v>
      </c>
      <c r="D96" s="6">
        <f>ROUND(+Plant!H91,0)</f>
        <v>169818</v>
      </c>
      <c r="E96" s="7">
        <f>ROUND(+Plant!E91,2)</f>
        <v>10.75</v>
      </c>
      <c r="F96" s="7">
        <f t="shared" si="3"/>
        <v>15797.02</v>
      </c>
      <c r="G96" s="6">
        <f>ROUND(+Plant!H191,0)</f>
        <v>176782</v>
      </c>
      <c r="H96" s="7">
        <f>ROUND(+Plant!E191,2)</f>
        <v>11.88</v>
      </c>
      <c r="I96" s="7">
        <f t="shared" si="4"/>
        <v>14880.64</v>
      </c>
      <c r="J96" s="7"/>
      <c r="K96" s="8">
        <f t="shared" si="5"/>
        <v>-0.058</v>
      </c>
    </row>
    <row r="97" spans="2:11" ht="12">
      <c r="B97">
        <f>+Plant!A92</f>
        <v>202</v>
      </c>
      <c r="C97" t="str">
        <f>+Plant!B92</f>
        <v>REGIONAL HOSP. FOR RESP. &amp; COMPLEX CARE</v>
      </c>
      <c r="D97" s="6">
        <f>ROUND(+Plant!H92,0)</f>
        <v>0</v>
      </c>
      <c r="E97" s="7">
        <f>ROUND(+Plant!E92,2)</f>
        <v>0</v>
      </c>
      <c r="F97" s="7">
        <f t="shared" si="3"/>
      </c>
      <c r="G97" s="6">
        <f>ROUND(+Plant!H192,0)</f>
        <v>0</v>
      </c>
      <c r="H97" s="7">
        <f>ROUND(+Plant!E192,2)</f>
        <v>0</v>
      </c>
      <c r="I97" s="7">
        <f t="shared" si="4"/>
      </c>
      <c r="J97" s="7"/>
      <c r="K97" s="8">
        <f t="shared" si="5"/>
      </c>
    </row>
    <row r="98" spans="2:11" ht="12">
      <c r="B98">
        <f>+Plant!A93</f>
        <v>204</v>
      </c>
      <c r="C98" t="str">
        <f>+Plant!B93</f>
        <v>SEATTLE CANCER CARE ALLIANCE</v>
      </c>
      <c r="D98" s="6">
        <f>ROUND(+Plant!H93,0)</f>
        <v>0</v>
      </c>
      <c r="E98" s="7">
        <f>ROUND(+Plant!E93,2)</f>
        <v>0</v>
      </c>
      <c r="F98" s="7">
        <f t="shared" si="3"/>
      </c>
      <c r="G98" s="6">
        <f>ROUND(+Plant!H193,0)</f>
        <v>21146</v>
      </c>
      <c r="H98" s="7">
        <f>ROUND(+Plant!E193,2)</f>
        <v>1</v>
      </c>
      <c r="I98" s="7">
        <f t="shared" si="4"/>
        <v>21146</v>
      </c>
      <c r="J98" s="7"/>
      <c r="K98" s="8">
        <f t="shared" si="5"/>
      </c>
    </row>
    <row r="99" spans="2:11" ht="12">
      <c r="B99">
        <f>+Plant!A94</f>
        <v>205</v>
      </c>
      <c r="C99" t="str">
        <f>+Plant!B94</f>
        <v>WENATCHEE VALLEY MEDICAL CENTER</v>
      </c>
      <c r="D99" s="6">
        <f>ROUND(+Plant!H94,0)</f>
        <v>26991</v>
      </c>
      <c r="E99" s="7">
        <f>ROUND(+Plant!E94,2)</f>
        <v>5.67</v>
      </c>
      <c r="F99" s="7">
        <f t="shared" si="3"/>
        <v>4760.32</v>
      </c>
      <c r="G99" s="6">
        <f>ROUND(+Plant!H194,0)</f>
        <v>79851</v>
      </c>
      <c r="H99" s="7">
        <f>ROUND(+Plant!E194,2)</f>
        <v>4.61</v>
      </c>
      <c r="I99" s="7">
        <f t="shared" si="4"/>
        <v>17321.26</v>
      </c>
      <c r="J99" s="7"/>
      <c r="K99" s="8">
        <f t="shared" si="5"/>
        <v>2.6387</v>
      </c>
    </row>
    <row r="100" spans="2:11" ht="12">
      <c r="B100">
        <f>+Plant!A95</f>
        <v>206</v>
      </c>
      <c r="C100" t="str">
        <f>+Plant!B95</f>
        <v>UNITED GENERAL HOSPITAL</v>
      </c>
      <c r="D100" s="6">
        <f>ROUND(+Plant!H95,0)</f>
        <v>96001</v>
      </c>
      <c r="E100" s="7">
        <f>ROUND(+Plant!E95,2)</f>
        <v>6.14</v>
      </c>
      <c r="F100" s="7">
        <f t="shared" si="3"/>
        <v>15635.34</v>
      </c>
      <c r="G100" s="6">
        <f>ROUND(+Plant!H195,0)</f>
        <v>93846</v>
      </c>
      <c r="H100" s="7">
        <f>ROUND(+Plant!E195,2)</f>
        <v>6.26</v>
      </c>
      <c r="I100" s="7">
        <f t="shared" si="4"/>
        <v>14991.37</v>
      </c>
      <c r="J100" s="7"/>
      <c r="K100" s="8">
        <f t="shared" si="5"/>
        <v>-0.0412</v>
      </c>
    </row>
    <row r="101" spans="2:11" ht="12">
      <c r="B101">
        <f>+Plant!A96</f>
        <v>207</v>
      </c>
      <c r="C101" t="str">
        <f>+Plant!B96</f>
        <v>SKAGIT VALLEY HOSPITAL</v>
      </c>
      <c r="D101" s="6">
        <f>ROUND(+Plant!H96,0)</f>
        <v>228150</v>
      </c>
      <c r="E101" s="7">
        <f>ROUND(+Plant!E96,2)</f>
        <v>15.1</v>
      </c>
      <c r="F101" s="7">
        <f t="shared" si="3"/>
        <v>15109.27</v>
      </c>
      <c r="G101" s="6">
        <f>ROUND(+Plant!H196,0)</f>
        <v>250393</v>
      </c>
      <c r="H101" s="7">
        <f>ROUND(+Plant!E196,2)</f>
        <v>19.05</v>
      </c>
      <c r="I101" s="7">
        <f t="shared" si="4"/>
        <v>13143.99</v>
      </c>
      <c r="J101" s="7"/>
      <c r="K101" s="8">
        <f t="shared" si="5"/>
        <v>-0.1301</v>
      </c>
    </row>
    <row r="102" spans="2:11" ht="12">
      <c r="B102">
        <f>+Plant!A97</f>
        <v>208</v>
      </c>
      <c r="C102" t="str">
        <f>+Plant!B97</f>
        <v>LEGACY SALMON CREEK HOSPITAL</v>
      </c>
      <c r="D102" s="6">
        <f>ROUND(+Plant!H97,0)</f>
        <v>205296</v>
      </c>
      <c r="E102" s="7">
        <f>ROUND(+Plant!E97,2)</f>
        <v>17.88</v>
      </c>
      <c r="F102" s="7">
        <f t="shared" si="3"/>
        <v>11481.88</v>
      </c>
      <c r="G102" s="6">
        <f>ROUND(+Plant!H197,0)</f>
        <v>221123</v>
      </c>
      <c r="H102" s="7">
        <f>ROUND(+Plant!E197,2)</f>
        <v>19.27</v>
      </c>
      <c r="I102" s="7">
        <f t="shared" si="4"/>
        <v>11474.99</v>
      </c>
      <c r="J102" s="7"/>
      <c r="K102" s="8">
        <f t="shared" si="5"/>
        <v>-0.0006</v>
      </c>
    </row>
    <row r="103" spans="2:11" ht="12">
      <c r="B103">
        <f>+Plant!A98</f>
        <v>209</v>
      </c>
      <c r="C103" t="str">
        <f>+Plant!B98</f>
        <v>SAINT ANTHONY HOSPITAL</v>
      </c>
      <c r="D103" s="6">
        <f>ROUND(+Plant!H98,0)</f>
        <v>0</v>
      </c>
      <c r="E103" s="7">
        <f>ROUND(+Plant!E98,2)</f>
        <v>0</v>
      </c>
      <c r="F103" s="7">
        <f t="shared" si="3"/>
      </c>
      <c r="G103" s="6">
        <f>ROUND(+Plant!H198,0)</f>
        <v>41954</v>
      </c>
      <c r="H103" s="7">
        <f>ROUND(+Plant!E198,2)</f>
        <v>2.87</v>
      </c>
      <c r="I103" s="7">
        <f t="shared" si="4"/>
        <v>14618.12</v>
      </c>
      <c r="J103" s="7"/>
      <c r="K103" s="8">
        <f t="shared" si="5"/>
      </c>
    </row>
    <row r="104" spans="2:11" ht="12">
      <c r="B104">
        <f>+Plant!A99</f>
        <v>904</v>
      </c>
      <c r="C104" t="str">
        <f>+Plant!B99</f>
        <v>BHC FAIRFAX HOSPITAL</v>
      </c>
      <c r="D104" s="6">
        <f>ROUND(+Plant!H99,0)</f>
        <v>13684</v>
      </c>
      <c r="E104" s="7">
        <f>ROUND(+Plant!E99,2)</f>
        <v>2.84</v>
      </c>
      <c r="F104" s="7">
        <f t="shared" si="3"/>
        <v>4818.31</v>
      </c>
      <c r="G104" s="6">
        <f>ROUND(+Plant!H199,0)</f>
        <v>13783</v>
      </c>
      <c r="H104" s="7">
        <f>ROUND(+Plant!E199,2)</f>
        <v>2.91</v>
      </c>
      <c r="I104" s="7">
        <f t="shared" si="4"/>
        <v>4736.43</v>
      </c>
      <c r="J104" s="7"/>
      <c r="K104" s="8">
        <f t="shared" si="5"/>
        <v>-0.017</v>
      </c>
    </row>
    <row r="105" spans="2:11" ht="12">
      <c r="B105">
        <f>+Plant!A100</f>
        <v>915</v>
      </c>
      <c r="C105" t="str">
        <f>+Plant!B100</f>
        <v>LOURDES COUNSELING CENTER</v>
      </c>
      <c r="D105" s="6">
        <f>ROUND(+Plant!H100,0)</f>
        <v>42241</v>
      </c>
      <c r="E105" s="7">
        <f>ROUND(+Plant!E100,2)</f>
        <v>4.75</v>
      </c>
      <c r="F105" s="7">
        <f t="shared" si="3"/>
        <v>8892.84</v>
      </c>
      <c r="G105" s="6">
        <f>ROUND(+Plant!H200,0)</f>
        <v>39751</v>
      </c>
      <c r="H105" s="7">
        <f>ROUND(+Plant!E200,2)</f>
        <v>4.77</v>
      </c>
      <c r="I105" s="7">
        <f t="shared" si="4"/>
        <v>8333.54</v>
      </c>
      <c r="J105" s="7"/>
      <c r="K105" s="8">
        <f t="shared" si="5"/>
        <v>-0.0629</v>
      </c>
    </row>
    <row r="106" spans="2:11" ht="12">
      <c r="B106">
        <f>+Plant!A101</f>
        <v>919</v>
      </c>
      <c r="C106" t="str">
        <f>+Plant!B101</f>
        <v>NAVOS</v>
      </c>
      <c r="D106" s="6">
        <f>ROUND(+Plant!H101,0)</f>
        <v>10689</v>
      </c>
      <c r="E106" s="7">
        <f>ROUND(+Plant!E101,2)</f>
        <v>1.96</v>
      </c>
      <c r="F106" s="7">
        <f t="shared" si="3"/>
        <v>5453.57</v>
      </c>
      <c r="G106" s="6">
        <f>ROUND(+Plant!H201,0)</f>
        <v>25621</v>
      </c>
      <c r="H106" s="7">
        <f>ROUND(+Plant!E201,2)</f>
        <v>3.08</v>
      </c>
      <c r="I106" s="7">
        <f t="shared" si="4"/>
        <v>8318.51</v>
      </c>
      <c r="J106" s="7"/>
      <c r="K106" s="8">
        <f t="shared" si="5"/>
        <v>0.5253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06"/>
  <sheetViews>
    <sheetView zoomScale="75" zoomScaleNormal="75" zoomScalePageLayoutView="0" workbookViewId="0" topLeftCell="A1">
      <selection activeCell="B10" sqref="B10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4" width="7.875" style="0" bestFit="1" customWidth="1"/>
    <col min="5" max="5" width="9.875" style="0" bestFit="1" customWidth="1"/>
    <col min="6" max="6" width="5.875" style="0" bestFit="1" customWidth="1"/>
    <col min="7" max="8" width="7.875" style="0" bestFit="1" customWidth="1"/>
    <col min="9" max="9" width="5.875" style="0" bestFit="1" customWidth="1"/>
    <col min="10" max="10" width="2.625" style="0" customWidth="1"/>
    <col min="11" max="11" width="8.125" style="0" bestFit="1" customWidth="1"/>
  </cols>
  <sheetData>
    <row r="1" spans="1:10" ht="12">
      <c r="A1" s="3" t="s">
        <v>27</v>
      </c>
      <c r="B1" s="4"/>
      <c r="C1" s="4"/>
      <c r="D1" s="4"/>
      <c r="E1" s="4"/>
      <c r="F1" s="4"/>
      <c r="G1" s="4"/>
      <c r="H1" s="4"/>
      <c r="I1" s="4"/>
      <c r="J1" s="4"/>
    </row>
    <row r="2" spans="1:11" ht="1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ht="12">
      <c r="A3" s="4"/>
      <c r="B3" s="4"/>
      <c r="C3" s="4"/>
      <c r="D3" s="4"/>
      <c r="E3" s="4"/>
      <c r="F3" s="3"/>
      <c r="G3" s="4"/>
      <c r="H3" s="4"/>
      <c r="I3" s="4"/>
      <c r="J3" s="4"/>
      <c r="K3">
        <v>440</v>
      </c>
    </row>
    <row r="4" spans="1:10" ht="1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0" ht="12">
      <c r="A5" s="3" t="s">
        <v>44</v>
      </c>
      <c r="B5" s="4"/>
      <c r="C5" s="4"/>
      <c r="D5" s="4"/>
      <c r="E5" s="4"/>
      <c r="F5" s="4"/>
      <c r="G5" s="4"/>
      <c r="H5" s="4"/>
      <c r="I5" s="4"/>
      <c r="J5" s="4"/>
    </row>
    <row r="7" spans="5:9" ht="12">
      <c r="E7" s="14">
        <f>ROUND(+Plant!D5,0)</f>
        <v>2008</v>
      </c>
      <c r="F7" s="2">
        <f>+E7</f>
        <v>2008</v>
      </c>
      <c r="H7" s="1">
        <f>+F7+1</f>
        <v>2009</v>
      </c>
      <c r="I7" s="2">
        <f>+H7</f>
        <v>2009</v>
      </c>
    </row>
    <row r="8" spans="1:11" ht="12">
      <c r="A8" s="2"/>
      <c r="B8" s="2"/>
      <c r="C8" s="2"/>
      <c r="D8" s="1" t="s">
        <v>28</v>
      </c>
      <c r="F8" s="1" t="s">
        <v>2</v>
      </c>
      <c r="G8" s="1" t="s">
        <v>28</v>
      </c>
      <c r="I8" s="1" t="s">
        <v>2</v>
      </c>
      <c r="J8" s="1"/>
      <c r="K8" s="2" t="s">
        <v>45</v>
      </c>
    </row>
    <row r="9" spans="1:11" ht="12">
      <c r="A9" s="2"/>
      <c r="B9" s="2" t="s">
        <v>30</v>
      </c>
      <c r="C9" s="2" t="s">
        <v>31</v>
      </c>
      <c r="D9" s="1" t="s">
        <v>29</v>
      </c>
      <c r="E9" s="1" t="s">
        <v>4</v>
      </c>
      <c r="F9" s="1" t="s">
        <v>4</v>
      </c>
      <c r="G9" s="1" t="s">
        <v>29</v>
      </c>
      <c r="H9" s="1" t="s">
        <v>4</v>
      </c>
      <c r="I9" s="1" t="s">
        <v>4</v>
      </c>
      <c r="J9" s="1"/>
      <c r="K9" s="2" t="s">
        <v>46</v>
      </c>
    </row>
    <row r="10" spans="2:11" ht="12">
      <c r="B10">
        <f>+Plant!A5</f>
        <v>1</v>
      </c>
      <c r="C10" t="str">
        <f>+Plant!B5</f>
        <v>SWEDISH HEALTH SERVICES</v>
      </c>
      <c r="D10" s="6">
        <f>ROUND(+Plant!E5*2080,0)</f>
        <v>305760</v>
      </c>
      <c r="E10" s="6">
        <f>ROUND(+Plant!F5,0)</f>
        <v>3508958</v>
      </c>
      <c r="F10" s="7">
        <f>IF(D10=0,"",IF(E10=0,"",ROUND(D10/E10,2)))</f>
        <v>0.09</v>
      </c>
      <c r="G10" s="6">
        <f>ROUND(+Plant!E105*2080,0)</f>
        <v>253760</v>
      </c>
      <c r="H10" s="6">
        <f>ROUND(+Plant!F105,0)</f>
        <v>3508958</v>
      </c>
      <c r="I10" s="7">
        <f>IF(G10=0,"",IF(H10=0,"",ROUND(G10/H10,2)))</f>
        <v>0.07</v>
      </c>
      <c r="J10" s="7"/>
      <c r="K10" s="8">
        <f>IF(D10=0,"",IF(E10=0,"",IF(G10=0,"",IF(H10=0,"",ROUND(I10/F10-1,4)))))</f>
        <v>-0.2222</v>
      </c>
    </row>
    <row r="11" spans="2:11" ht="12">
      <c r="B11">
        <f>+Plant!A6</f>
        <v>3</v>
      </c>
      <c r="C11" t="str">
        <f>+Plant!B6</f>
        <v>SWEDISH MEDICAL CENTER CHERRY HILL</v>
      </c>
      <c r="D11" s="6">
        <f>ROUND(+Plant!E6*2080,0)</f>
        <v>93600</v>
      </c>
      <c r="E11" s="6">
        <f>ROUND(+Plant!F6,0)</f>
        <v>568261</v>
      </c>
      <c r="F11" s="7">
        <f aca="true" t="shared" si="0" ref="F11:F74">IF(D11=0,"",IF(E11=0,"",ROUND(D11/E11,2)))</f>
        <v>0.16</v>
      </c>
      <c r="G11" s="6">
        <f>ROUND(+Plant!E106*2080,0)</f>
        <v>95680</v>
      </c>
      <c r="H11" s="6">
        <f>ROUND(+Plant!F106,0)</f>
        <v>568261</v>
      </c>
      <c r="I11" s="7">
        <f aca="true" t="shared" si="1" ref="I11:I74">IF(G11=0,"",IF(H11=0,"",ROUND(G11/H11,2)))</f>
        <v>0.17</v>
      </c>
      <c r="J11" s="7"/>
      <c r="K11" s="8">
        <f aca="true" t="shared" si="2" ref="K11:K74">IF(D11=0,"",IF(E11=0,"",IF(G11=0,"",IF(H11=0,"",ROUND(I11/F11-1,4)))))</f>
        <v>0.0625</v>
      </c>
    </row>
    <row r="12" spans="2:11" ht="12">
      <c r="B12">
        <f>+Plant!A7</f>
        <v>8</v>
      </c>
      <c r="C12" t="str">
        <f>+Plant!B7</f>
        <v>KLICKITAT VALLEY HOSPITAL</v>
      </c>
      <c r="D12" s="6">
        <f>ROUND(+Plant!E7*2080,0)</f>
        <v>13582</v>
      </c>
      <c r="E12" s="6">
        <f>ROUND(+Plant!F7,0)</f>
        <v>42000</v>
      </c>
      <c r="F12" s="7">
        <f t="shared" si="0"/>
        <v>0.32</v>
      </c>
      <c r="G12" s="6">
        <f>ROUND(+Plant!E107*2080,0)</f>
        <v>20051</v>
      </c>
      <c r="H12" s="6">
        <f>ROUND(+Plant!F107,0)</f>
        <v>42000</v>
      </c>
      <c r="I12" s="7">
        <f t="shared" si="1"/>
        <v>0.48</v>
      </c>
      <c r="J12" s="7"/>
      <c r="K12" s="8">
        <f t="shared" si="2"/>
        <v>0.5</v>
      </c>
    </row>
    <row r="13" spans="2:11" ht="12">
      <c r="B13">
        <f>+Plant!A8</f>
        <v>10</v>
      </c>
      <c r="C13" t="str">
        <f>+Plant!B8</f>
        <v>VIRGINIA MASON MEDICAL CENTER</v>
      </c>
      <c r="D13" s="6">
        <f>ROUND(+Plant!E8*2080,0)</f>
        <v>50482</v>
      </c>
      <c r="E13" s="6">
        <f>ROUND(+Plant!F8,0)</f>
        <v>860755</v>
      </c>
      <c r="F13" s="7">
        <f t="shared" si="0"/>
        <v>0.06</v>
      </c>
      <c r="G13" s="6">
        <f>ROUND(+Plant!E108*2080,0)</f>
        <v>45947</v>
      </c>
      <c r="H13" s="6">
        <f>ROUND(+Plant!F108,0)</f>
        <v>863252</v>
      </c>
      <c r="I13" s="7">
        <f t="shared" si="1"/>
        <v>0.05</v>
      </c>
      <c r="J13" s="7"/>
      <c r="K13" s="8">
        <f t="shared" si="2"/>
        <v>-0.1667</v>
      </c>
    </row>
    <row r="14" spans="2:11" ht="12">
      <c r="B14">
        <f>+Plant!A9</f>
        <v>14</v>
      </c>
      <c r="C14" t="str">
        <f>+Plant!B9</f>
        <v>SEATTLE CHILDRENS HOSPITAL</v>
      </c>
      <c r="D14" s="6">
        <f>ROUND(+Plant!E9*2080,0)</f>
        <v>208603</v>
      </c>
      <c r="E14" s="6">
        <f>ROUND(+Plant!F9,0)</f>
        <v>1192302</v>
      </c>
      <c r="F14" s="7">
        <f t="shared" si="0"/>
        <v>0.17</v>
      </c>
      <c r="G14" s="6">
        <f>ROUND(+Plant!E109*2080,0)</f>
        <v>221291</v>
      </c>
      <c r="H14" s="6">
        <f>ROUND(+Plant!F109,0)</f>
        <v>1294410</v>
      </c>
      <c r="I14" s="7">
        <f t="shared" si="1"/>
        <v>0.17</v>
      </c>
      <c r="J14" s="7"/>
      <c r="K14" s="8">
        <f t="shared" si="2"/>
        <v>0</v>
      </c>
    </row>
    <row r="15" spans="2:11" ht="12">
      <c r="B15">
        <f>+Plant!A10</f>
        <v>20</v>
      </c>
      <c r="C15" t="str">
        <f>+Plant!B10</f>
        <v>GROUP HEALTH CENTRAL</v>
      </c>
      <c r="D15" s="6">
        <f>ROUND(+Plant!E10*2080,0)</f>
        <v>0</v>
      </c>
      <c r="E15" s="6">
        <f>ROUND(+Plant!F10,0)</f>
        <v>153385</v>
      </c>
      <c r="F15" s="7">
        <f t="shared" si="0"/>
      </c>
      <c r="G15" s="6">
        <f>ROUND(+Plant!E110*2080,0)</f>
        <v>0</v>
      </c>
      <c r="H15" s="6">
        <f>ROUND(+Plant!F110,0)</f>
        <v>153385</v>
      </c>
      <c r="I15" s="7">
        <f t="shared" si="1"/>
      </c>
      <c r="J15" s="7"/>
      <c r="K15" s="8">
        <f t="shared" si="2"/>
      </c>
    </row>
    <row r="16" spans="2:11" ht="12">
      <c r="B16">
        <f>+Plant!A11</f>
        <v>21</v>
      </c>
      <c r="C16" t="str">
        <f>+Plant!B11</f>
        <v>NEWPORT COMMUNITY HOSPITAL</v>
      </c>
      <c r="D16" s="6">
        <f>ROUND(+Plant!E11*2080,0)</f>
        <v>13250</v>
      </c>
      <c r="E16" s="6">
        <f>ROUND(+Plant!F11,0)</f>
        <v>78690</v>
      </c>
      <c r="F16" s="7">
        <f t="shared" si="0"/>
        <v>0.17</v>
      </c>
      <c r="G16" s="6">
        <f>ROUND(+Plant!E111*2080,0)</f>
        <v>11232</v>
      </c>
      <c r="H16" s="6">
        <f>ROUND(+Plant!F111,0)</f>
        <v>78694</v>
      </c>
      <c r="I16" s="7">
        <f t="shared" si="1"/>
        <v>0.14</v>
      </c>
      <c r="J16" s="7"/>
      <c r="K16" s="8">
        <f t="shared" si="2"/>
        <v>-0.1765</v>
      </c>
    </row>
    <row r="17" spans="2:11" ht="12">
      <c r="B17">
        <f>+Plant!A12</f>
        <v>22</v>
      </c>
      <c r="C17" t="str">
        <f>+Plant!B12</f>
        <v>LOURDES MEDICAL CENTER</v>
      </c>
      <c r="D17" s="6">
        <f>ROUND(+Plant!E12*2080,0)</f>
        <v>20862</v>
      </c>
      <c r="E17" s="6">
        <f>ROUND(+Plant!F12,0)</f>
        <v>209005</v>
      </c>
      <c r="F17" s="7">
        <f t="shared" si="0"/>
        <v>0.1</v>
      </c>
      <c r="G17" s="6">
        <f>ROUND(+Plant!E112*2080,0)</f>
        <v>22547</v>
      </c>
      <c r="H17" s="6">
        <f>ROUND(+Plant!F112,0)</f>
        <v>211028</v>
      </c>
      <c r="I17" s="7">
        <f t="shared" si="1"/>
        <v>0.11</v>
      </c>
      <c r="J17" s="7"/>
      <c r="K17" s="8">
        <f t="shared" si="2"/>
        <v>0.1</v>
      </c>
    </row>
    <row r="18" spans="2:11" ht="12">
      <c r="B18">
        <f>+Plant!A13</f>
        <v>23</v>
      </c>
      <c r="C18" t="str">
        <f>+Plant!B13</f>
        <v>OKANOGAN-DOUGLAS DISTRICT HOSPITAL</v>
      </c>
      <c r="D18" s="6">
        <f>ROUND(+Plant!E13*2080,0)</f>
        <v>8653</v>
      </c>
      <c r="E18" s="6">
        <f>ROUND(+Plant!F13,0)</f>
        <v>55785</v>
      </c>
      <c r="F18" s="7">
        <f t="shared" si="0"/>
        <v>0.16</v>
      </c>
      <c r="G18" s="6">
        <f>ROUND(+Plant!E113*2080,0)</f>
        <v>8674</v>
      </c>
      <c r="H18" s="6">
        <f>ROUND(+Plant!F113,0)</f>
        <v>55785</v>
      </c>
      <c r="I18" s="7">
        <f t="shared" si="1"/>
        <v>0.16</v>
      </c>
      <c r="J18" s="7"/>
      <c r="K18" s="8">
        <f t="shared" si="2"/>
        <v>0</v>
      </c>
    </row>
    <row r="19" spans="2:11" ht="12">
      <c r="B19">
        <f>+Plant!A14</f>
        <v>26</v>
      </c>
      <c r="C19" t="str">
        <f>+Plant!B14</f>
        <v>PEACEHEALTH SAINT JOHN MEDICAL CENTER</v>
      </c>
      <c r="D19" s="6">
        <f>ROUND(+Plant!E14*2080,0)</f>
        <v>83325</v>
      </c>
      <c r="E19" s="6">
        <f>ROUND(+Plant!F14,0)</f>
        <v>812417</v>
      </c>
      <c r="F19" s="7">
        <f t="shared" si="0"/>
        <v>0.1</v>
      </c>
      <c r="G19" s="6">
        <f>ROUND(+Plant!E114*2080,0)</f>
        <v>86528</v>
      </c>
      <c r="H19" s="6">
        <f>ROUND(+Plant!F114,0)</f>
        <v>812174</v>
      </c>
      <c r="I19" s="7">
        <f t="shared" si="1"/>
        <v>0.11</v>
      </c>
      <c r="J19" s="7"/>
      <c r="K19" s="8">
        <f t="shared" si="2"/>
        <v>0.1</v>
      </c>
    </row>
    <row r="20" spans="2:11" ht="12">
      <c r="B20">
        <f>+Plant!A15</f>
        <v>29</v>
      </c>
      <c r="C20" t="str">
        <f>+Plant!B15</f>
        <v>HARBORVIEW MEDICAL CENTER</v>
      </c>
      <c r="D20" s="6">
        <f>ROUND(+Plant!E15*2080,0)</f>
        <v>362960</v>
      </c>
      <c r="E20" s="6">
        <f>ROUND(+Plant!F15,0)</f>
        <v>1087294</v>
      </c>
      <c r="F20" s="7">
        <f t="shared" si="0"/>
        <v>0.33</v>
      </c>
      <c r="G20" s="6">
        <f>ROUND(+Plant!E115*2080,0)</f>
        <v>382034</v>
      </c>
      <c r="H20" s="6">
        <f>ROUND(+Plant!F115,0)</f>
        <v>1622313</v>
      </c>
      <c r="I20" s="7">
        <f t="shared" si="1"/>
        <v>0.24</v>
      </c>
      <c r="J20" s="7"/>
      <c r="K20" s="8">
        <f t="shared" si="2"/>
        <v>-0.2727</v>
      </c>
    </row>
    <row r="21" spans="2:11" ht="12">
      <c r="B21">
        <f>+Plant!A16</f>
        <v>32</v>
      </c>
      <c r="C21" t="str">
        <f>+Plant!B16</f>
        <v>SAINT JOSEPH MEDICAL CENTER</v>
      </c>
      <c r="D21" s="6">
        <f>ROUND(+Plant!E16*2080,0)</f>
        <v>62400</v>
      </c>
      <c r="E21" s="6">
        <f>ROUND(+Plant!F16,0)</f>
        <v>885082</v>
      </c>
      <c r="F21" s="7">
        <f t="shared" si="0"/>
        <v>0.07</v>
      </c>
      <c r="G21" s="6">
        <f>ROUND(+Plant!E116*2080,0)</f>
        <v>56160</v>
      </c>
      <c r="H21" s="6">
        <f>ROUND(+Plant!F116,0)</f>
        <v>921785</v>
      </c>
      <c r="I21" s="7">
        <f t="shared" si="1"/>
        <v>0.06</v>
      </c>
      <c r="J21" s="7"/>
      <c r="K21" s="8">
        <f t="shared" si="2"/>
        <v>-0.1429</v>
      </c>
    </row>
    <row r="22" spans="2:11" ht="12">
      <c r="B22">
        <f>+Plant!A17</f>
        <v>35</v>
      </c>
      <c r="C22" t="str">
        <f>+Plant!B17</f>
        <v>ENUMCLAW REGIONAL HOSPITAL</v>
      </c>
      <c r="D22" s="6">
        <f>ROUND(+Plant!E17*2080,0)</f>
        <v>9568</v>
      </c>
      <c r="E22" s="6">
        <f>ROUND(+Plant!F17,0)</f>
        <v>46874</v>
      </c>
      <c r="F22" s="7">
        <f t="shared" si="0"/>
        <v>0.2</v>
      </c>
      <c r="G22" s="6">
        <f>ROUND(+Plant!E117*2080,0)</f>
        <v>8382</v>
      </c>
      <c r="H22" s="6">
        <f>ROUND(+Plant!F117,0)</f>
        <v>46874</v>
      </c>
      <c r="I22" s="7">
        <f t="shared" si="1"/>
        <v>0.18</v>
      </c>
      <c r="J22" s="7"/>
      <c r="K22" s="8">
        <f t="shared" si="2"/>
        <v>-0.1</v>
      </c>
    </row>
    <row r="23" spans="2:11" ht="12">
      <c r="B23">
        <f>+Plant!A18</f>
        <v>37</v>
      </c>
      <c r="C23" t="str">
        <f>+Plant!B18</f>
        <v>DEACONESS MEDICAL CENTER</v>
      </c>
      <c r="D23" s="6">
        <f>ROUND(+Plant!E18*2080,0)</f>
        <v>82410</v>
      </c>
      <c r="E23" s="6">
        <f>ROUND(+Plant!F18,0)</f>
        <v>367861</v>
      </c>
      <c r="F23" s="7">
        <f t="shared" si="0"/>
        <v>0.22</v>
      </c>
      <c r="G23" s="6">
        <f>ROUND(+Plant!E118*2080,0)</f>
        <v>116771</v>
      </c>
      <c r="H23" s="6">
        <f>ROUND(+Plant!F118,0)</f>
        <v>701825</v>
      </c>
      <c r="I23" s="7">
        <f t="shared" si="1"/>
        <v>0.17</v>
      </c>
      <c r="J23" s="7"/>
      <c r="K23" s="8">
        <f t="shared" si="2"/>
        <v>-0.2273</v>
      </c>
    </row>
    <row r="24" spans="2:11" ht="12">
      <c r="B24">
        <f>+Plant!A19</f>
        <v>38</v>
      </c>
      <c r="C24" t="str">
        <f>+Plant!B19</f>
        <v>OLYMPIC MEDICAL CENTER</v>
      </c>
      <c r="D24" s="6">
        <f>ROUND(+Plant!E19*2080,0)</f>
        <v>24960</v>
      </c>
      <c r="E24" s="6">
        <f>ROUND(+Plant!F19,0)</f>
        <v>301734</v>
      </c>
      <c r="F24" s="7">
        <f t="shared" si="0"/>
        <v>0.08</v>
      </c>
      <c r="G24" s="6">
        <f>ROUND(+Plant!E119*2080,0)</f>
        <v>26416</v>
      </c>
      <c r="H24" s="6">
        <f>ROUND(+Plant!F119,0)</f>
        <v>301734</v>
      </c>
      <c r="I24" s="7">
        <f t="shared" si="1"/>
        <v>0.09</v>
      </c>
      <c r="J24" s="7"/>
      <c r="K24" s="8">
        <f t="shared" si="2"/>
        <v>0.125</v>
      </c>
    </row>
    <row r="25" spans="2:11" ht="12">
      <c r="B25">
        <f>+Plant!A20</f>
        <v>39</v>
      </c>
      <c r="C25" t="str">
        <f>+Plant!B20</f>
        <v>KENNEWICK GENERAL HOSPITAL</v>
      </c>
      <c r="D25" s="6">
        <f>ROUND(+Plant!E20*2080,0)</f>
        <v>22256</v>
      </c>
      <c r="E25" s="6">
        <f>ROUND(+Plant!F20,0)</f>
        <v>224896</v>
      </c>
      <c r="F25" s="7">
        <f t="shared" si="0"/>
        <v>0.1</v>
      </c>
      <c r="G25" s="6">
        <f>ROUND(+Plant!E120*2080,0)</f>
        <v>20800</v>
      </c>
      <c r="H25" s="6">
        <f>ROUND(+Plant!F120,0)</f>
        <v>347164</v>
      </c>
      <c r="I25" s="7">
        <f t="shared" si="1"/>
        <v>0.06</v>
      </c>
      <c r="J25" s="7"/>
      <c r="K25" s="8">
        <f t="shared" si="2"/>
        <v>-0.4</v>
      </c>
    </row>
    <row r="26" spans="2:11" ht="12">
      <c r="B26">
        <f>+Plant!A21</f>
        <v>43</v>
      </c>
      <c r="C26" t="str">
        <f>+Plant!B21</f>
        <v>WALLA WALLA GENERAL HOSPITAL</v>
      </c>
      <c r="D26" s="6">
        <f>ROUND(+Plant!E21*2080,0)</f>
        <v>15038</v>
      </c>
      <c r="E26" s="6">
        <f>ROUND(+Plant!F21,0)</f>
        <v>97683</v>
      </c>
      <c r="F26" s="7">
        <f t="shared" si="0"/>
        <v>0.15</v>
      </c>
      <c r="G26" s="6">
        <f>ROUND(+Plant!E121*2080,0)</f>
        <v>14789</v>
      </c>
      <c r="H26" s="6">
        <f>ROUND(+Plant!F121,0)</f>
        <v>97683</v>
      </c>
      <c r="I26" s="7">
        <f t="shared" si="1"/>
        <v>0.15</v>
      </c>
      <c r="J26" s="7"/>
      <c r="K26" s="8">
        <f t="shared" si="2"/>
        <v>0</v>
      </c>
    </row>
    <row r="27" spans="2:11" ht="12">
      <c r="B27">
        <f>+Plant!A22</f>
        <v>45</v>
      </c>
      <c r="C27" t="str">
        <f>+Plant!B22</f>
        <v>COLUMBIA BASIN HOSPITAL</v>
      </c>
      <c r="D27" s="6">
        <f>ROUND(+Plant!E22*2080,0)</f>
        <v>11045</v>
      </c>
      <c r="E27" s="6">
        <f>ROUND(+Plant!F22,0)</f>
        <v>69735</v>
      </c>
      <c r="F27" s="7">
        <f t="shared" si="0"/>
        <v>0.16</v>
      </c>
      <c r="G27" s="6">
        <f>ROUND(+Plant!E122*2080,0)</f>
        <v>12293</v>
      </c>
      <c r="H27" s="6">
        <f>ROUND(+Plant!F122,0)</f>
        <v>69685</v>
      </c>
      <c r="I27" s="7">
        <f t="shared" si="1"/>
        <v>0.18</v>
      </c>
      <c r="J27" s="7"/>
      <c r="K27" s="8">
        <f t="shared" si="2"/>
        <v>0.125</v>
      </c>
    </row>
    <row r="28" spans="2:11" ht="12">
      <c r="B28">
        <f>+Plant!A23</f>
        <v>46</v>
      </c>
      <c r="C28" t="str">
        <f>+Plant!B23</f>
        <v>PROSSER MEMORIAL HOSPITAL</v>
      </c>
      <c r="D28" s="6">
        <f>ROUND(+Plant!E23*2080,0)</f>
        <v>10795</v>
      </c>
      <c r="E28" s="6">
        <f>ROUND(+Plant!F23,0)</f>
        <v>70400</v>
      </c>
      <c r="F28" s="7">
        <f t="shared" si="0"/>
        <v>0.15</v>
      </c>
      <c r="G28" s="6">
        <f>ROUND(+Plant!E123*2080,0)</f>
        <v>10878</v>
      </c>
      <c r="H28" s="6">
        <f>ROUND(+Plant!F123,0)</f>
        <v>71170</v>
      </c>
      <c r="I28" s="7">
        <f t="shared" si="1"/>
        <v>0.15</v>
      </c>
      <c r="J28" s="7"/>
      <c r="K28" s="8">
        <f t="shared" si="2"/>
        <v>0</v>
      </c>
    </row>
    <row r="29" spans="2:11" ht="12">
      <c r="B29">
        <f>+Plant!A24</f>
        <v>50</v>
      </c>
      <c r="C29" t="str">
        <f>+Plant!B24</f>
        <v>PROVIDENCE SAINT MARY MEDICAL CENTER</v>
      </c>
      <c r="D29" s="6">
        <f>ROUND(+Plant!E24*2080,0)</f>
        <v>18221</v>
      </c>
      <c r="E29" s="6">
        <f>ROUND(+Plant!F24,0)</f>
        <v>307557</v>
      </c>
      <c r="F29" s="7">
        <f t="shared" si="0"/>
        <v>0.06</v>
      </c>
      <c r="G29" s="6">
        <f>ROUND(+Plant!E124*2080,0)</f>
        <v>39478</v>
      </c>
      <c r="H29" s="6">
        <f>ROUND(+Plant!F124,0)</f>
        <v>308055</v>
      </c>
      <c r="I29" s="7">
        <f t="shared" si="1"/>
        <v>0.13</v>
      </c>
      <c r="J29" s="7"/>
      <c r="K29" s="8">
        <f t="shared" si="2"/>
        <v>1.1667</v>
      </c>
    </row>
    <row r="30" spans="2:11" ht="12">
      <c r="B30">
        <f>+Plant!A25</f>
        <v>54</v>
      </c>
      <c r="C30" t="str">
        <f>+Plant!B25</f>
        <v>FORKS COMMUNITY HOSPITAL</v>
      </c>
      <c r="D30" s="6">
        <f>ROUND(+Plant!E25*2080,0)</f>
        <v>11731</v>
      </c>
      <c r="E30" s="6">
        <f>ROUND(+Plant!F25,0)</f>
        <v>44140</v>
      </c>
      <c r="F30" s="7">
        <f t="shared" si="0"/>
        <v>0.27</v>
      </c>
      <c r="G30" s="6">
        <f>ROUND(+Plant!E125*2080,0)</f>
        <v>12126</v>
      </c>
      <c r="H30" s="6">
        <f>ROUND(+Plant!F125,0)</f>
        <v>44140</v>
      </c>
      <c r="I30" s="7">
        <f t="shared" si="1"/>
        <v>0.27</v>
      </c>
      <c r="J30" s="7"/>
      <c r="K30" s="8">
        <f t="shared" si="2"/>
        <v>0</v>
      </c>
    </row>
    <row r="31" spans="2:11" ht="12">
      <c r="B31">
        <f>+Plant!A26</f>
        <v>56</v>
      </c>
      <c r="C31" t="str">
        <f>+Plant!B26</f>
        <v>WILLAPA HARBOR HOSPITAL</v>
      </c>
      <c r="D31" s="6">
        <f>ROUND(+Plant!E26*2080,0)</f>
        <v>9734</v>
      </c>
      <c r="E31" s="6">
        <f>ROUND(+Plant!F26,0)</f>
        <v>36692</v>
      </c>
      <c r="F31" s="7">
        <f t="shared" si="0"/>
        <v>0.27</v>
      </c>
      <c r="G31" s="6">
        <f>ROUND(+Plant!E126*2080,0)</f>
        <v>8653</v>
      </c>
      <c r="H31" s="6">
        <f>ROUND(+Plant!F126,0)</f>
        <v>36692</v>
      </c>
      <c r="I31" s="7">
        <f t="shared" si="1"/>
        <v>0.24</v>
      </c>
      <c r="J31" s="7"/>
      <c r="K31" s="8">
        <f t="shared" si="2"/>
        <v>-0.1111</v>
      </c>
    </row>
    <row r="32" spans="2:11" ht="12">
      <c r="B32">
        <f>+Plant!A27</f>
        <v>58</v>
      </c>
      <c r="C32" t="str">
        <f>+Plant!B27</f>
        <v>YAKIMA VALLEY MEMORIAL HOSPITAL</v>
      </c>
      <c r="D32" s="6">
        <f>ROUND(+Plant!E27*2080,0)</f>
        <v>58531</v>
      </c>
      <c r="E32" s="6">
        <f>ROUND(+Plant!F27,0)</f>
        <v>468762</v>
      </c>
      <c r="F32" s="7">
        <f t="shared" si="0"/>
        <v>0.12</v>
      </c>
      <c r="G32" s="6">
        <f>ROUND(+Plant!E127*2080,0)</f>
        <v>59051</v>
      </c>
      <c r="H32" s="6">
        <f>ROUND(+Plant!F127,0)</f>
        <v>470098</v>
      </c>
      <c r="I32" s="7">
        <f t="shared" si="1"/>
        <v>0.13</v>
      </c>
      <c r="J32" s="7"/>
      <c r="K32" s="8">
        <f t="shared" si="2"/>
        <v>0.0833</v>
      </c>
    </row>
    <row r="33" spans="2:11" ht="12">
      <c r="B33">
        <f>+Plant!A28</f>
        <v>63</v>
      </c>
      <c r="C33" t="str">
        <f>+Plant!B28</f>
        <v>GRAYS HARBOR COMMUNITY HOSPITAL</v>
      </c>
      <c r="D33" s="6">
        <f>ROUND(+Plant!E28*2080,0)</f>
        <v>39603</v>
      </c>
      <c r="E33" s="6">
        <f>ROUND(+Plant!F28,0)</f>
        <v>285415</v>
      </c>
      <c r="F33" s="7">
        <f t="shared" si="0"/>
        <v>0.14</v>
      </c>
      <c r="G33" s="6">
        <f>ROUND(+Plant!E128*2080,0)</f>
        <v>42786</v>
      </c>
      <c r="H33" s="6">
        <f>ROUND(+Plant!F128,0)</f>
        <v>285415</v>
      </c>
      <c r="I33" s="7">
        <f t="shared" si="1"/>
        <v>0.15</v>
      </c>
      <c r="J33" s="7"/>
      <c r="K33" s="8">
        <f t="shared" si="2"/>
        <v>0.0714</v>
      </c>
    </row>
    <row r="34" spans="2:11" ht="12">
      <c r="B34">
        <f>+Plant!A29</f>
        <v>78</v>
      </c>
      <c r="C34" t="str">
        <f>+Plant!B29</f>
        <v>SAMARITAN HOSPITAL</v>
      </c>
      <c r="D34" s="6">
        <f>ROUND(+Plant!E29*2080,0)</f>
        <v>32365</v>
      </c>
      <c r="E34" s="6">
        <f>ROUND(+Plant!F29,0)</f>
        <v>193956</v>
      </c>
      <c r="F34" s="7">
        <f t="shared" si="0"/>
        <v>0.17</v>
      </c>
      <c r="G34" s="6">
        <f>ROUND(+Plant!E129*2080,0)</f>
        <v>32822</v>
      </c>
      <c r="H34" s="6">
        <f>ROUND(+Plant!F129,0)</f>
        <v>182459</v>
      </c>
      <c r="I34" s="7">
        <f t="shared" si="1"/>
        <v>0.18</v>
      </c>
      <c r="J34" s="7"/>
      <c r="K34" s="8">
        <f t="shared" si="2"/>
        <v>0.0588</v>
      </c>
    </row>
    <row r="35" spans="2:11" ht="12">
      <c r="B35">
        <f>+Plant!A30</f>
        <v>79</v>
      </c>
      <c r="C35" t="str">
        <f>+Plant!B30</f>
        <v>OCEAN BEACH HOSPITAL</v>
      </c>
      <c r="D35" s="6">
        <f>ROUND(+Plant!E30*2080,0)</f>
        <v>10712</v>
      </c>
      <c r="E35" s="6">
        <f>ROUND(+Plant!F30,0)</f>
        <v>47326</v>
      </c>
      <c r="F35" s="7">
        <f t="shared" si="0"/>
        <v>0.23</v>
      </c>
      <c r="G35" s="6">
        <f>ROUND(+Plant!E130*2080,0)</f>
        <v>10192</v>
      </c>
      <c r="H35" s="6">
        <f>ROUND(+Plant!F130,0)</f>
        <v>47326</v>
      </c>
      <c r="I35" s="7">
        <f t="shared" si="1"/>
        <v>0.22</v>
      </c>
      <c r="J35" s="7"/>
      <c r="K35" s="8">
        <f t="shared" si="2"/>
        <v>-0.0435</v>
      </c>
    </row>
    <row r="36" spans="2:11" ht="12">
      <c r="B36">
        <f>+Plant!A31</f>
        <v>80</v>
      </c>
      <c r="C36" t="str">
        <f>+Plant!B31</f>
        <v>ODESSA MEMORIAL HOSPITAL</v>
      </c>
      <c r="D36" s="6">
        <f>ROUND(+Plant!E31*2080,0)</f>
        <v>5886</v>
      </c>
      <c r="E36" s="6">
        <f>ROUND(+Plant!F31,0)</f>
        <v>32944</v>
      </c>
      <c r="F36" s="7">
        <f t="shared" si="0"/>
        <v>0.18</v>
      </c>
      <c r="G36" s="6">
        <f>ROUND(+Plant!E131*2080,0)</f>
        <v>5408</v>
      </c>
      <c r="H36" s="6">
        <f>ROUND(+Plant!F131,0)</f>
        <v>32944</v>
      </c>
      <c r="I36" s="7">
        <f t="shared" si="1"/>
        <v>0.16</v>
      </c>
      <c r="J36" s="7"/>
      <c r="K36" s="8">
        <f t="shared" si="2"/>
        <v>-0.1111</v>
      </c>
    </row>
    <row r="37" spans="2:11" ht="12">
      <c r="B37">
        <f>+Plant!A32</f>
        <v>81</v>
      </c>
      <c r="C37" t="str">
        <f>+Plant!B32</f>
        <v>GOOD SAMARITAN HOSPITAL</v>
      </c>
      <c r="D37" s="6">
        <f>ROUND(+Plant!E32*2080,0)</f>
        <v>56992</v>
      </c>
      <c r="E37" s="6">
        <f>ROUND(+Plant!F32,0)</f>
        <v>417518</v>
      </c>
      <c r="F37" s="7">
        <f t="shared" si="0"/>
        <v>0.14</v>
      </c>
      <c r="G37" s="6">
        <f>ROUND(+Plant!E132*2080,0)</f>
        <v>85738</v>
      </c>
      <c r="H37" s="6">
        <f>ROUND(+Plant!F132,0)</f>
        <v>417518</v>
      </c>
      <c r="I37" s="7">
        <f t="shared" si="1"/>
        <v>0.21</v>
      </c>
      <c r="J37" s="7"/>
      <c r="K37" s="8">
        <f t="shared" si="2"/>
        <v>0.5</v>
      </c>
    </row>
    <row r="38" spans="2:11" ht="12">
      <c r="B38">
        <f>+Plant!A33</f>
        <v>82</v>
      </c>
      <c r="C38" t="str">
        <f>+Plant!B33</f>
        <v>GARFIELD COUNTY MEMORIAL HOSPITAL</v>
      </c>
      <c r="D38" s="6">
        <f>ROUND(+Plant!E33*2080,0)</f>
        <v>4326</v>
      </c>
      <c r="E38" s="6">
        <f>ROUND(+Plant!F33,0)</f>
        <v>19316</v>
      </c>
      <c r="F38" s="7">
        <f t="shared" si="0"/>
        <v>0.22</v>
      </c>
      <c r="G38" s="6">
        <f>ROUND(+Plant!E133*2080,0)</f>
        <v>4118</v>
      </c>
      <c r="H38" s="6">
        <f>ROUND(+Plant!F133,0)</f>
        <v>19316</v>
      </c>
      <c r="I38" s="7">
        <f t="shared" si="1"/>
        <v>0.21</v>
      </c>
      <c r="J38" s="7"/>
      <c r="K38" s="8">
        <f t="shared" si="2"/>
        <v>-0.0455</v>
      </c>
    </row>
    <row r="39" spans="2:11" ht="12">
      <c r="B39">
        <f>+Plant!A34</f>
        <v>84</v>
      </c>
      <c r="C39" t="str">
        <f>+Plant!B34</f>
        <v>PROVIDENCE REGIONAL MEDICAL CENTER EVERETT</v>
      </c>
      <c r="D39" s="6">
        <f>ROUND(+Plant!E34*2080,0)</f>
        <v>143104</v>
      </c>
      <c r="E39" s="6">
        <f>ROUND(+Plant!F34,0)</f>
        <v>864641</v>
      </c>
      <c r="F39" s="7">
        <f t="shared" si="0"/>
        <v>0.17</v>
      </c>
      <c r="G39" s="6">
        <f>ROUND(+Plant!E134*2080,0)</f>
        <v>120869</v>
      </c>
      <c r="H39" s="6">
        <f>ROUND(+Plant!F134,0)</f>
        <v>860889</v>
      </c>
      <c r="I39" s="7">
        <f t="shared" si="1"/>
        <v>0.14</v>
      </c>
      <c r="J39" s="7"/>
      <c r="K39" s="8">
        <f t="shared" si="2"/>
        <v>-0.1765</v>
      </c>
    </row>
    <row r="40" spans="2:11" ht="12">
      <c r="B40">
        <f>+Plant!A35</f>
        <v>85</v>
      </c>
      <c r="C40" t="str">
        <f>+Plant!B35</f>
        <v>JEFFERSON HEALTHCARE HOSPITAL</v>
      </c>
      <c r="D40" s="6">
        <f>ROUND(+Plant!E35*2080,0)</f>
        <v>19885</v>
      </c>
      <c r="E40" s="6">
        <f>ROUND(+Plant!F35,0)</f>
        <v>109111</v>
      </c>
      <c r="F40" s="7">
        <f t="shared" si="0"/>
        <v>0.18</v>
      </c>
      <c r="G40" s="6">
        <f>ROUND(+Plant!E135*2080,0)</f>
        <v>20821</v>
      </c>
      <c r="H40" s="6">
        <f>ROUND(+Plant!F135,0)</f>
        <v>106825</v>
      </c>
      <c r="I40" s="7">
        <f t="shared" si="1"/>
        <v>0.19</v>
      </c>
      <c r="J40" s="7"/>
      <c r="K40" s="8">
        <f t="shared" si="2"/>
        <v>0.0556</v>
      </c>
    </row>
    <row r="41" spans="2:11" ht="12">
      <c r="B41">
        <f>+Plant!A36</f>
        <v>96</v>
      </c>
      <c r="C41" t="str">
        <f>+Plant!B36</f>
        <v>SKYLINE HOSPITAL</v>
      </c>
      <c r="D41" s="6">
        <f>ROUND(+Plant!E36*2080,0)</f>
        <v>4805</v>
      </c>
      <c r="E41" s="6">
        <f>ROUND(+Plant!F36,0)</f>
        <v>38690</v>
      </c>
      <c r="F41" s="7">
        <f t="shared" si="0"/>
        <v>0.12</v>
      </c>
      <c r="G41" s="6">
        <f>ROUND(+Plant!E136*2080,0)</f>
        <v>6032</v>
      </c>
      <c r="H41" s="6">
        <f>ROUND(+Plant!F136,0)</f>
        <v>41834</v>
      </c>
      <c r="I41" s="7">
        <f t="shared" si="1"/>
        <v>0.14</v>
      </c>
      <c r="J41" s="7"/>
      <c r="K41" s="8">
        <f t="shared" si="2"/>
        <v>0.1667</v>
      </c>
    </row>
    <row r="42" spans="2:11" ht="12">
      <c r="B42">
        <f>+Plant!A37</f>
        <v>102</v>
      </c>
      <c r="C42" t="str">
        <f>+Plant!B37</f>
        <v>YAKIMA REGIONAL MEDICAL AND CARDIAC CENTER</v>
      </c>
      <c r="D42" s="6">
        <f>ROUND(+Plant!E37*2080,0)</f>
        <v>30867</v>
      </c>
      <c r="E42" s="6">
        <f>ROUND(+Plant!F37,0)</f>
        <v>359152</v>
      </c>
      <c r="F42" s="7">
        <f t="shared" si="0"/>
        <v>0.09</v>
      </c>
      <c r="G42" s="6">
        <f>ROUND(+Plant!E137*2080,0)</f>
        <v>25667</v>
      </c>
      <c r="H42" s="6">
        <f>ROUND(+Plant!F137,0)</f>
        <v>359522</v>
      </c>
      <c r="I42" s="7">
        <f t="shared" si="1"/>
        <v>0.07</v>
      </c>
      <c r="J42" s="7"/>
      <c r="K42" s="8">
        <f t="shared" si="2"/>
        <v>-0.2222</v>
      </c>
    </row>
    <row r="43" spans="2:11" ht="12">
      <c r="B43">
        <f>+Plant!A38</f>
        <v>104</v>
      </c>
      <c r="C43" t="str">
        <f>+Plant!B38</f>
        <v>VALLEY GENERAL HOSPITAL</v>
      </c>
      <c r="D43" s="6">
        <f>ROUND(+Plant!E38*2080,0)</f>
        <v>12210</v>
      </c>
      <c r="E43" s="6">
        <f>ROUND(+Plant!F38,0)</f>
        <v>112822</v>
      </c>
      <c r="F43" s="7">
        <f t="shared" si="0"/>
        <v>0.11</v>
      </c>
      <c r="G43" s="6">
        <f>ROUND(+Plant!E138*2080,0)</f>
        <v>13686</v>
      </c>
      <c r="H43" s="6">
        <f>ROUND(+Plant!F138,0)</f>
        <v>112822</v>
      </c>
      <c r="I43" s="7">
        <f t="shared" si="1"/>
        <v>0.12</v>
      </c>
      <c r="J43" s="7"/>
      <c r="K43" s="8">
        <f t="shared" si="2"/>
        <v>0.0909</v>
      </c>
    </row>
    <row r="44" spans="2:11" ht="12">
      <c r="B44">
        <f>+Plant!A39</f>
        <v>106</v>
      </c>
      <c r="C44" t="str">
        <f>+Plant!B39</f>
        <v>CASCADE VALLEY HOSPITAL</v>
      </c>
      <c r="D44" s="6">
        <f>ROUND(+Plant!E39*2080,0)</f>
        <v>7821</v>
      </c>
      <c r="E44" s="6">
        <f>ROUND(+Plant!F39,0)</f>
        <v>82921</v>
      </c>
      <c r="F44" s="7">
        <f t="shared" si="0"/>
        <v>0.09</v>
      </c>
      <c r="G44" s="6">
        <f>ROUND(+Plant!E139*2080,0)</f>
        <v>7987</v>
      </c>
      <c r="H44" s="6">
        <f>ROUND(+Plant!F139,0)</f>
        <v>82921</v>
      </c>
      <c r="I44" s="7">
        <f t="shared" si="1"/>
        <v>0.1</v>
      </c>
      <c r="J44" s="7"/>
      <c r="K44" s="8">
        <f t="shared" si="2"/>
        <v>0.1111</v>
      </c>
    </row>
    <row r="45" spans="2:11" ht="12">
      <c r="B45">
        <f>+Plant!A40</f>
        <v>107</v>
      </c>
      <c r="C45" t="str">
        <f>+Plant!B40</f>
        <v>NORTH VALLEY HOSPITAL</v>
      </c>
      <c r="D45" s="6">
        <f>ROUND(+Plant!E40*2080,0)</f>
        <v>20488</v>
      </c>
      <c r="E45" s="6">
        <f>ROUND(+Plant!F40,0)</f>
        <v>81212</v>
      </c>
      <c r="F45" s="7">
        <f t="shared" si="0"/>
        <v>0.25</v>
      </c>
      <c r="G45" s="6">
        <f>ROUND(+Plant!E140*2080,0)</f>
        <v>17680</v>
      </c>
      <c r="H45" s="6">
        <f>ROUND(+Plant!F140,0)</f>
        <v>84783</v>
      </c>
      <c r="I45" s="7">
        <f t="shared" si="1"/>
        <v>0.21</v>
      </c>
      <c r="J45" s="7"/>
      <c r="K45" s="8">
        <f t="shared" si="2"/>
        <v>-0.16</v>
      </c>
    </row>
    <row r="46" spans="2:11" ht="12">
      <c r="B46">
        <f>+Plant!A41</f>
        <v>108</v>
      </c>
      <c r="C46" t="str">
        <f>+Plant!B41</f>
        <v>TRI-STATE MEMORIAL HOSPITAL</v>
      </c>
      <c r="D46" s="6">
        <f>ROUND(+Plant!E41*2080,0)</f>
        <v>12584</v>
      </c>
      <c r="E46" s="6">
        <f>ROUND(+Plant!F41,0)</f>
        <v>106138</v>
      </c>
      <c r="F46" s="7">
        <f t="shared" si="0"/>
        <v>0.12</v>
      </c>
      <c r="G46" s="6">
        <f>ROUND(+Plant!E141*2080,0)</f>
        <v>0</v>
      </c>
      <c r="H46" s="6">
        <f>ROUND(+Plant!F141,0)</f>
        <v>0</v>
      </c>
      <c r="I46" s="7">
        <f t="shared" si="1"/>
      </c>
      <c r="J46" s="7"/>
      <c r="K46" s="8">
        <f t="shared" si="2"/>
      </c>
    </row>
    <row r="47" spans="2:11" ht="12">
      <c r="B47">
        <f>+Plant!A42</f>
        <v>111</v>
      </c>
      <c r="C47" t="str">
        <f>+Plant!B42</f>
        <v>EAST ADAMS RURAL HOSPITAL</v>
      </c>
      <c r="D47" s="6">
        <f>ROUND(+Plant!E42*2080,0)</f>
        <v>3515</v>
      </c>
      <c r="E47" s="6">
        <f>ROUND(+Plant!F42,0)</f>
        <v>19511</v>
      </c>
      <c r="F47" s="7">
        <f t="shared" si="0"/>
        <v>0.18</v>
      </c>
      <c r="G47" s="6">
        <f>ROUND(+Plant!E142*2080,0)</f>
        <v>4722</v>
      </c>
      <c r="H47" s="6">
        <f>ROUND(+Plant!F142,0)</f>
        <v>19511</v>
      </c>
      <c r="I47" s="7">
        <f t="shared" si="1"/>
        <v>0.24</v>
      </c>
      <c r="J47" s="7"/>
      <c r="K47" s="8">
        <f t="shared" si="2"/>
        <v>0.3333</v>
      </c>
    </row>
    <row r="48" spans="2:11" ht="12">
      <c r="B48">
        <f>+Plant!A43</f>
        <v>125</v>
      </c>
      <c r="C48" t="str">
        <f>+Plant!B43</f>
        <v>OTHELLO COMMUNITY HOSPITAL</v>
      </c>
      <c r="D48" s="6">
        <f>ROUND(+Plant!E43*2080,0)</f>
        <v>10920</v>
      </c>
      <c r="E48" s="6">
        <f>ROUND(+Plant!F43,0)</f>
        <v>81778</v>
      </c>
      <c r="F48" s="7">
        <f t="shared" si="0"/>
        <v>0.13</v>
      </c>
      <c r="G48" s="6">
        <f>ROUND(+Plant!E143*2080,0)</f>
        <v>10837</v>
      </c>
      <c r="H48" s="6">
        <f>ROUND(+Plant!F143,0)</f>
        <v>81778</v>
      </c>
      <c r="I48" s="7">
        <f t="shared" si="1"/>
        <v>0.13</v>
      </c>
      <c r="J48" s="7"/>
      <c r="K48" s="8">
        <f t="shared" si="2"/>
        <v>0</v>
      </c>
    </row>
    <row r="49" spans="2:11" ht="12">
      <c r="B49">
        <f>+Plant!A44</f>
        <v>126</v>
      </c>
      <c r="C49" t="str">
        <f>+Plant!B44</f>
        <v>HIGHLINE MEDICAL CENTER</v>
      </c>
      <c r="D49" s="6">
        <f>ROUND(+Plant!E44*2080,0)</f>
        <v>74942</v>
      </c>
      <c r="E49" s="6">
        <f>ROUND(+Plant!F44,0)</f>
        <v>300978</v>
      </c>
      <c r="F49" s="7">
        <f t="shared" si="0"/>
        <v>0.25</v>
      </c>
      <c r="G49" s="6">
        <f>ROUND(+Plant!E144*2080,0)</f>
        <v>74194</v>
      </c>
      <c r="H49" s="6">
        <f>ROUND(+Plant!F144,0)</f>
        <v>257889</v>
      </c>
      <c r="I49" s="7">
        <f t="shared" si="1"/>
        <v>0.29</v>
      </c>
      <c r="J49" s="7"/>
      <c r="K49" s="8">
        <f t="shared" si="2"/>
        <v>0.16</v>
      </c>
    </row>
    <row r="50" spans="2:11" ht="12">
      <c r="B50">
        <f>+Plant!A45</f>
        <v>128</v>
      </c>
      <c r="C50" t="str">
        <f>+Plant!B45</f>
        <v>UNIVERSITY OF WASHINGTON MEDICAL CENTER</v>
      </c>
      <c r="D50" s="6">
        <f>ROUND(+Plant!E45*2080,0)</f>
        <v>150405</v>
      </c>
      <c r="E50" s="6">
        <f>ROUND(+Plant!F45,0)</f>
        <v>704450</v>
      </c>
      <c r="F50" s="7">
        <f t="shared" si="0"/>
        <v>0.21</v>
      </c>
      <c r="G50" s="6">
        <f>ROUND(+Plant!E145*2080,0)</f>
        <v>154606</v>
      </c>
      <c r="H50" s="6">
        <f>ROUND(+Plant!F145,0)</f>
        <v>668684</v>
      </c>
      <c r="I50" s="7">
        <f t="shared" si="1"/>
        <v>0.23</v>
      </c>
      <c r="J50" s="7"/>
      <c r="K50" s="8">
        <f t="shared" si="2"/>
        <v>0.0952</v>
      </c>
    </row>
    <row r="51" spans="2:11" ht="12">
      <c r="B51">
        <f>+Plant!A46</f>
        <v>129</v>
      </c>
      <c r="C51" t="str">
        <f>+Plant!B46</f>
        <v>QUINCY VALLEY MEDICAL CENTER</v>
      </c>
      <c r="D51" s="6">
        <f>ROUND(+Plant!E46*2080,0)</f>
        <v>6115</v>
      </c>
      <c r="E51" s="6">
        <f>ROUND(+Plant!F46,0)</f>
        <v>28753</v>
      </c>
      <c r="F51" s="7">
        <f t="shared" si="0"/>
        <v>0.21</v>
      </c>
      <c r="G51" s="6">
        <f>ROUND(+Plant!E146*2080,0)</f>
        <v>7238</v>
      </c>
      <c r="H51" s="6">
        <f>ROUND(+Plant!F146,0)</f>
        <v>28753</v>
      </c>
      <c r="I51" s="7">
        <f t="shared" si="1"/>
        <v>0.25</v>
      </c>
      <c r="J51" s="7"/>
      <c r="K51" s="8">
        <f t="shared" si="2"/>
        <v>0.1905</v>
      </c>
    </row>
    <row r="52" spans="2:11" ht="12">
      <c r="B52">
        <f>+Plant!A47</f>
        <v>130</v>
      </c>
      <c r="C52" t="str">
        <f>+Plant!B47</f>
        <v>NORTHWEST HOSPITAL &amp; MEDICAL CENTER</v>
      </c>
      <c r="D52" s="6">
        <f>ROUND(+Plant!E47*2080,0)</f>
        <v>102461</v>
      </c>
      <c r="E52" s="6">
        <f>ROUND(+Plant!F47,0)</f>
        <v>7683399</v>
      </c>
      <c r="F52" s="7">
        <f t="shared" si="0"/>
        <v>0.01</v>
      </c>
      <c r="G52" s="6">
        <f>ROUND(+Plant!E147*2080,0)</f>
        <v>100651</v>
      </c>
      <c r="H52" s="6">
        <f>ROUND(+Plant!F147,0)</f>
        <v>7163</v>
      </c>
      <c r="I52" s="7">
        <f t="shared" si="1"/>
        <v>14.05</v>
      </c>
      <c r="J52" s="7"/>
      <c r="K52" s="8">
        <f t="shared" si="2"/>
        <v>1404</v>
      </c>
    </row>
    <row r="53" spans="2:11" ht="12">
      <c r="B53">
        <f>+Plant!A48</f>
        <v>131</v>
      </c>
      <c r="C53" t="str">
        <f>+Plant!B48</f>
        <v>OVERLAKE HOSPITAL MEDICAL CENTER</v>
      </c>
      <c r="D53" s="6">
        <f>ROUND(+Plant!E48*2080,0)</f>
        <v>72530</v>
      </c>
      <c r="E53" s="6">
        <f>ROUND(+Plant!F48,0)</f>
        <v>498470</v>
      </c>
      <c r="F53" s="7">
        <f t="shared" si="0"/>
        <v>0.15</v>
      </c>
      <c r="G53" s="6">
        <f>ROUND(+Plant!E148*2080,0)</f>
        <v>70866</v>
      </c>
      <c r="H53" s="6">
        <f>ROUND(+Plant!F148,0)</f>
        <v>559010</v>
      </c>
      <c r="I53" s="7">
        <f t="shared" si="1"/>
        <v>0.13</v>
      </c>
      <c r="J53" s="7"/>
      <c r="K53" s="8">
        <f t="shared" si="2"/>
        <v>-0.1333</v>
      </c>
    </row>
    <row r="54" spans="2:11" ht="12">
      <c r="B54">
        <f>+Plant!A49</f>
        <v>132</v>
      </c>
      <c r="C54" t="str">
        <f>+Plant!B49</f>
        <v>SAINT CLARE HOSPITAL</v>
      </c>
      <c r="D54" s="6">
        <f>ROUND(+Plant!E49*2080,0)</f>
        <v>15538</v>
      </c>
      <c r="E54" s="6">
        <f>ROUND(+Plant!F49,0)</f>
        <v>144052</v>
      </c>
      <c r="F54" s="7">
        <f t="shared" si="0"/>
        <v>0.11</v>
      </c>
      <c r="G54" s="6">
        <f>ROUND(+Plant!E149*2080,0)</f>
        <v>15330</v>
      </c>
      <c r="H54" s="6">
        <f>ROUND(+Plant!F149,0)</f>
        <v>144860</v>
      </c>
      <c r="I54" s="7">
        <f t="shared" si="1"/>
        <v>0.11</v>
      </c>
      <c r="J54" s="7"/>
      <c r="K54" s="8">
        <f t="shared" si="2"/>
        <v>0</v>
      </c>
    </row>
    <row r="55" spans="2:11" ht="12">
      <c r="B55">
        <f>+Plant!A50</f>
        <v>134</v>
      </c>
      <c r="C55" t="str">
        <f>+Plant!B50</f>
        <v>ISLAND HOSPITAL</v>
      </c>
      <c r="D55" s="6">
        <f>ROUND(+Plant!E50*2080,0)</f>
        <v>15371</v>
      </c>
      <c r="E55" s="6">
        <f>ROUND(+Plant!F50,0)</f>
        <v>181809</v>
      </c>
      <c r="F55" s="7">
        <f t="shared" si="0"/>
        <v>0.08</v>
      </c>
      <c r="G55" s="6">
        <f>ROUND(+Plant!E150*2080,0)</f>
        <v>18408</v>
      </c>
      <c r="H55" s="6">
        <f>ROUND(+Plant!F150,0)</f>
        <v>183585</v>
      </c>
      <c r="I55" s="7">
        <f t="shared" si="1"/>
        <v>0.1</v>
      </c>
      <c r="J55" s="7"/>
      <c r="K55" s="8">
        <f t="shared" si="2"/>
        <v>0.25</v>
      </c>
    </row>
    <row r="56" spans="2:11" ht="12">
      <c r="B56">
        <f>+Plant!A51</f>
        <v>137</v>
      </c>
      <c r="C56" t="str">
        <f>+Plant!B51</f>
        <v>LINCOLN HOSPITAL</v>
      </c>
      <c r="D56" s="6">
        <f>ROUND(+Plant!E51*2080,0)</f>
        <v>13166</v>
      </c>
      <c r="E56" s="6">
        <f>ROUND(+Plant!F51,0)</f>
        <v>50541</v>
      </c>
      <c r="F56" s="7">
        <f t="shared" si="0"/>
        <v>0.26</v>
      </c>
      <c r="G56" s="6">
        <f>ROUND(+Plant!E151*2080,0)</f>
        <v>11690</v>
      </c>
      <c r="H56" s="6">
        <f>ROUND(+Plant!F151,0)</f>
        <v>50541</v>
      </c>
      <c r="I56" s="7">
        <f t="shared" si="1"/>
        <v>0.23</v>
      </c>
      <c r="J56" s="7"/>
      <c r="K56" s="8">
        <f t="shared" si="2"/>
        <v>-0.1154</v>
      </c>
    </row>
    <row r="57" spans="2:11" ht="12">
      <c r="B57">
        <f>+Plant!A52</f>
        <v>138</v>
      </c>
      <c r="C57" t="str">
        <f>+Plant!B52</f>
        <v>SWEDISH EDMONDS</v>
      </c>
      <c r="D57" s="6">
        <f>ROUND(+Plant!E52*2080,0)</f>
        <v>31054</v>
      </c>
      <c r="E57" s="6">
        <f>ROUND(+Plant!F52,0)</f>
        <v>272986</v>
      </c>
      <c r="F57" s="7">
        <f t="shared" si="0"/>
        <v>0.11</v>
      </c>
      <c r="G57" s="6">
        <f>ROUND(+Plant!E152*2080,0)</f>
        <v>31928</v>
      </c>
      <c r="H57" s="6">
        <f>ROUND(+Plant!F152,0)</f>
        <v>272986</v>
      </c>
      <c r="I57" s="7">
        <f t="shared" si="1"/>
        <v>0.12</v>
      </c>
      <c r="J57" s="7"/>
      <c r="K57" s="8">
        <f t="shared" si="2"/>
        <v>0.0909</v>
      </c>
    </row>
    <row r="58" spans="2:11" ht="12">
      <c r="B58">
        <f>+Plant!A53</f>
        <v>139</v>
      </c>
      <c r="C58" t="str">
        <f>+Plant!B53</f>
        <v>PROVIDENCE HOLY FAMILY HOSPITAL</v>
      </c>
      <c r="D58" s="6">
        <f>ROUND(+Plant!E53*2080,0)</f>
        <v>57637</v>
      </c>
      <c r="E58" s="6">
        <f>ROUND(+Plant!F53,0)</f>
        <v>361825</v>
      </c>
      <c r="F58" s="7">
        <f t="shared" si="0"/>
        <v>0.16</v>
      </c>
      <c r="G58" s="6">
        <f>ROUND(+Plant!E153*2080,0)</f>
        <v>55931</v>
      </c>
      <c r="H58" s="6">
        <f>ROUND(+Plant!F153,0)</f>
        <v>361825</v>
      </c>
      <c r="I58" s="7">
        <f t="shared" si="1"/>
        <v>0.15</v>
      </c>
      <c r="J58" s="7"/>
      <c r="K58" s="8">
        <f t="shared" si="2"/>
        <v>-0.0625</v>
      </c>
    </row>
    <row r="59" spans="2:11" ht="12">
      <c r="B59">
        <f>+Plant!A54</f>
        <v>140</v>
      </c>
      <c r="C59" t="str">
        <f>+Plant!B54</f>
        <v>KITTITAS VALLEY HOSPITAL</v>
      </c>
      <c r="D59" s="6">
        <f>ROUND(+Plant!E54*2080,0)</f>
        <v>10962</v>
      </c>
      <c r="E59" s="6">
        <f>ROUND(+Plant!F54,0)</f>
        <v>91533</v>
      </c>
      <c r="F59" s="7">
        <f t="shared" si="0"/>
        <v>0.12</v>
      </c>
      <c r="G59" s="6">
        <f>ROUND(+Plant!E154*2080,0)</f>
        <v>13416</v>
      </c>
      <c r="H59" s="6">
        <f>ROUND(+Plant!F154,0)</f>
        <v>91533</v>
      </c>
      <c r="I59" s="7">
        <f t="shared" si="1"/>
        <v>0.15</v>
      </c>
      <c r="J59" s="7"/>
      <c r="K59" s="8">
        <f t="shared" si="2"/>
        <v>0.25</v>
      </c>
    </row>
    <row r="60" spans="2:11" ht="12">
      <c r="B60">
        <f>+Plant!A55</f>
        <v>141</v>
      </c>
      <c r="C60" t="str">
        <f>+Plant!B55</f>
        <v>DAYTON GENERAL HOSPITAL</v>
      </c>
      <c r="D60" s="6">
        <f>ROUND(+Plant!E55*2080,0)</f>
        <v>6302</v>
      </c>
      <c r="E60" s="6">
        <f>ROUND(+Plant!F55,0)</f>
        <v>67832</v>
      </c>
      <c r="F60" s="7">
        <f t="shared" si="0"/>
        <v>0.09</v>
      </c>
      <c r="G60" s="6">
        <f>ROUND(+Plant!E155*2080,0)</f>
        <v>0</v>
      </c>
      <c r="H60" s="6">
        <f>ROUND(+Plant!F155,0)</f>
        <v>0</v>
      </c>
      <c r="I60" s="7">
        <f t="shared" si="1"/>
      </c>
      <c r="J60" s="7"/>
      <c r="K60" s="8">
        <f t="shared" si="2"/>
      </c>
    </row>
    <row r="61" spans="2:11" ht="12">
      <c r="B61">
        <f>+Plant!A56</f>
        <v>142</v>
      </c>
      <c r="C61" t="str">
        <f>+Plant!B56</f>
        <v>HARRISON MEDICAL CENTER</v>
      </c>
      <c r="D61" s="6">
        <f>ROUND(+Plant!E56*2080,0)</f>
        <v>80309</v>
      </c>
      <c r="E61" s="6">
        <f>ROUND(+Plant!F56,0)</f>
        <v>427141</v>
      </c>
      <c r="F61" s="7">
        <f t="shared" si="0"/>
        <v>0.19</v>
      </c>
      <c r="G61" s="6">
        <f>ROUND(+Plant!E156*2080,0)</f>
        <v>75858</v>
      </c>
      <c r="H61" s="6">
        <f>ROUND(+Plant!F156,0)</f>
        <v>432911</v>
      </c>
      <c r="I61" s="7">
        <f t="shared" si="1"/>
        <v>0.18</v>
      </c>
      <c r="J61" s="7"/>
      <c r="K61" s="8">
        <f t="shared" si="2"/>
        <v>-0.0526</v>
      </c>
    </row>
    <row r="62" spans="2:11" ht="12">
      <c r="B62">
        <f>+Plant!A57</f>
        <v>145</v>
      </c>
      <c r="C62" t="str">
        <f>+Plant!B57</f>
        <v>PEACEHEALTH SAINT JOSEPH HOSPITAL</v>
      </c>
      <c r="D62" s="6">
        <f>ROUND(+Plant!E57*2080,0)</f>
        <v>94494</v>
      </c>
      <c r="E62" s="6">
        <f>ROUND(+Plant!F57,0)</f>
        <v>633636</v>
      </c>
      <c r="F62" s="7">
        <f t="shared" si="0"/>
        <v>0.15</v>
      </c>
      <c r="G62" s="6">
        <f>ROUND(+Plant!E157*2080,0)</f>
        <v>98613</v>
      </c>
      <c r="H62" s="6">
        <f>ROUND(+Plant!F157,0)</f>
        <v>850465</v>
      </c>
      <c r="I62" s="7">
        <f t="shared" si="1"/>
        <v>0.12</v>
      </c>
      <c r="J62" s="7"/>
      <c r="K62" s="8">
        <f t="shared" si="2"/>
        <v>-0.2</v>
      </c>
    </row>
    <row r="63" spans="2:11" ht="12">
      <c r="B63">
        <f>+Plant!A58</f>
        <v>147</v>
      </c>
      <c r="C63" t="str">
        <f>+Plant!B58</f>
        <v>MID VALLEY HOSPITAL</v>
      </c>
      <c r="D63" s="6">
        <f>ROUND(+Plant!E58*2080,0)</f>
        <v>6427</v>
      </c>
      <c r="E63" s="6">
        <f>ROUND(+Plant!F58,0)</f>
        <v>75247</v>
      </c>
      <c r="F63" s="7">
        <f t="shared" si="0"/>
        <v>0.09</v>
      </c>
      <c r="G63" s="6">
        <f>ROUND(+Plant!E158*2080,0)</f>
        <v>6427</v>
      </c>
      <c r="H63" s="6">
        <f>ROUND(+Plant!F158,0)</f>
        <v>77518</v>
      </c>
      <c r="I63" s="7">
        <f t="shared" si="1"/>
        <v>0.08</v>
      </c>
      <c r="J63" s="7"/>
      <c r="K63" s="8">
        <f t="shared" si="2"/>
        <v>-0.1111</v>
      </c>
    </row>
    <row r="64" spans="2:11" ht="12">
      <c r="B64">
        <f>+Plant!A59</f>
        <v>148</v>
      </c>
      <c r="C64" t="str">
        <f>+Plant!B59</f>
        <v>KINDRED HOSPITAL - SEATTLE</v>
      </c>
      <c r="D64" s="6">
        <f>ROUND(+Plant!E59*2080,0)</f>
        <v>6240</v>
      </c>
      <c r="E64" s="6">
        <f>ROUND(+Plant!F59,0)</f>
        <v>48274</v>
      </c>
      <c r="F64" s="7">
        <f t="shared" si="0"/>
        <v>0.13</v>
      </c>
      <c r="G64" s="6">
        <f>ROUND(+Plant!E159*2080,0)</f>
        <v>6032</v>
      </c>
      <c r="H64" s="6">
        <f>ROUND(+Plant!F159,0)</f>
        <v>48274</v>
      </c>
      <c r="I64" s="7">
        <f t="shared" si="1"/>
        <v>0.12</v>
      </c>
      <c r="J64" s="7"/>
      <c r="K64" s="8">
        <f t="shared" si="2"/>
        <v>-0.0769</v>
      </c>
    </row>
    <row r="65" spans="2:11" ht="12">
      <c r="B65">
        <f>+Plant!A60</f>
        <v>150</v>
      </c>
      <c r="C65" t="str">
        <f>+Plant!B60</f>
        <v>COULEE COMMUNITY HOSPITAL</v>
      </c>
      <c r="D65" s="6">
        <f>ROUND(+Plant!E60*2080,0)</f>
        <v>6282</v>
      </c>
      <c r="E65" s="6">
        <f>ROUND(+Plant!F60,0)</f>
        <v>42653</v>
      </c>
      <c r="F65" s="7">
        <f t="shared" si="0"/>
        <v>0.15</v>
      </c>
      <c r="G65" s="6">
        <f>ROUND(+Plant!E160*2080,0)</f>
        <v>6032</v>
      </c>
      <c r="H65" s="6">
        <f>ROUND(+Plant!F160,0)</f>
        <v>42653</v>
      </c>
      <c r="I65" s="7">
        <f t="shared" si="1"/>
        <v>0.14</v>
      </c>
      <c r="J65" s="7"/>
      <c r="K65" s="8">
        <f t="shared" si="2"/>
        <v>-0.0667</v>
      </c>
    </row>
    <row r="66" spans="2:11" ht="12">
      <c r="B66">
        <f>+Plant!A61</f>
        <v>152</v>
      </c>
      <c r="C66" t="str">
        <f>+Plant!B61</f>
        <v>MASON GENERAL HOSPITAL</v>
      </c>
      <c r="D66" s="6">
        <f>ROUND(+Plant!E61*2080,0)</f>
        <v>23400</v>
      </c>
      <c r="E66" s="6">
        <f>ROUND(+Plant!F61,0)</f>
        <v>93704</v>
      </c>
      <c r="F66" s="7">
        <f t="shared" si="0"/>
        <v>0.25</v>
      </c>
      <c r="G66" s="6">
        <f>ROUND(+Plant!E161*2080,0)</f>
        <v>22506</v>
      </c>
      <c r="H66" s="6">
        <f>ROUND(+Plant!F161,0)</f>
        <v>93704</v>
      </c>
      <c r="I66" s="7">
        <f t="shared" si="1"/>
        <v>0.24</v>
      </c>
      <c r="J66" s="7"/>
      <c r="K66" s="8">
        <f t="shared" si="2"/>
        <v>-0.04</v>
      </c>
    </row>
    <row r="67" spans="2:11" ht="12">
      <c r="B67">
        <f>+Plant!A62</f>
        <v>153</v>
      </c>
      <c r="C67" t="str">
        <f>+Plant!B62</f>
        <v>WHITMAN HOSPITAL AND MEDICAL CENTER</v>
      </c>
      <c r="D67" s="6">
        <f>ROUND(+Plant!E62*2080,0)</f>
        <v>13686</v>
      </c>
      <c r="E67" s="6">
        <f>ROUND(+Plant!F62,0)</f>
        <v>85846</v>
      </c>
      <c r="F67" s="7">
        <f t="shared" si="0"/>
        <v>0.16</v>
      </c>
      <c r="G67" s="6">
        <f>ROUND(+Plant!E162*2080,0)</f>
        <v>13478</v>
      </c>
      <c r="H67" s="6">
        <f>ROUND(+Plant!F162,0)</f>
        <v>113245</v>
      </c>
      <c r="I67" s="7">
        <f t="shared" si="1"/>
        <v>0.12</v>
      </c>
      <c r="J67" s="7"/>
      <c r="K67" s="8">
        <f t="shared" si="2"/>
        <v>-0.25</v>
      </c>
    </row>
    <row r="68" spans="2:11" ht="12">
      <c r="B68">
        <f>+Plant!A63</f>
        <v>155</v>
      </c>
      <c r="C68" t="str">
        <f>+Plant!B63</f>
        <v>VALLEY MEDICAL CENTER</v>
      </c>
      <c r="D68" s="6">
        <f>ROUND(+Plant!E63*2080,0)</f>
        <v>145746</v>
      </c>
      <c r="E68" s="6">
        <f>ROUND(+Plant!F63,0)</f>
        <v>807794</v>
      </c>
      <c r="F68" s="7">
        <f t="shared" si="0"/>
        <v>0.18</v>
      </c>
      <c r="G68" s="6">
        <f>ROUND(+Plant!E163*2080,0)</f>
        <v>151674</v>
      </c>
      <c r="H68" s="6">
        <f>ROUND(+Plant!F163,0)</f>
        <v>802189</v>
      </c>
      <c r="I68" s="7">
        <f t="shared" si="1"/>
        <v>0.19</v>
      </c>
      <c r="J68" s="7"/>
      <c r="K68" s="8">
        <f t="shared" si="2"/>
        <v>0.0556</v>
      </c>
    </row>
    <row r="69" spans="2:11" ht="12">
      <c r="B69">
        <f>+Plant!A64</f>
        <v>156</v>
      </c>
      <c r="C69" t="str">
        <f>+Plant!B64</f>
        <v>WHIDBEY GENERAL HOSPITAL</v>
      </c>
      <c r="D69" s="6">
        <f>ROUND(+Plant!E64*2080,0)</f>
        <v>11419</v>
      </c>
      <c r="E69" s="6">
        <f>ROUND(+Plant!F64,0)</f>
        <v>94266</v>
      </c>
      <c r="F69" s="7">
        <f t="shared" si="0"/>
        <v>0.12</v>
      </c>
      <c r="G69" s="6">
        <f>ROUND(+Plant!E164*2080,0)</f>
        <v>11731</v>
      </c>
      <c r="H69" s="6">
        <f>ROUND(+Plant!F164,0)</f>
        <v>94266</v>
      </c>
      <c r="I69" s="7">
        <f t="shared" si="1"/>
        <v>0.12</v>
      </c>
      <c r="J69" s="7"/>
      <c r="K69" s="8">
        <f t="shared" si="2"/>
        <v>0</v>
      </c>
    </row>
    <row r="70" spans="2:11" ht="12">
      <c r="B70">
        <f>+Plant!A65</f>
        <v>157</v>
      </c>
      <c r="C70" t="str">
        <f>+Plant!B65</f>
        <v>SAINT LUKES REHABILIATION INSTITUTE</v>
      </c>
      <c r="D70" s="6">
        <f>ROUND(+Plant!E65*2080,0)</f>
        <v>16494</v>
      </c>
      <c r="E70" s="6">
        <f>ROUND(+Plant!F65,0)</f>
        <v>130040</v>
      </c>
      <c r="F70" s="7">
        <f t="shared" si="0"/>
        <v>0.13</v>
      </c>
      <c r="G70" s="6">
        <f>ROUND(+Plant!E165*2080,0)</f>
        <v>21882</v>
      </c>
      <c r="H70" s="6">
        <f>ROUND(+Plant!F165,0)</f>
        <v>130040</v>
      </c>
      <c r="I70" s="7">
        <f t="shared" si="1"/>
        <v>0.17</v>
      </c>
      <c r="J70" s="7"/>
      <c r="K70" s="8">
        <f t="shared" si="2"/>
        <v>0.3077</v>
      </c>
    </row>
    <row r="71" spans="2:11" ht="12">
      <c r="B71">
        <f>+Plant!A66</f>
        <v>158</v>
      </c>
      <c r="C71" t="str">
        <f>+Plant!B66</f>
        <v>CASCADE MEDICAL CENTER</v>
      </c>
      <c r="D71" s="6">
        <f>ROUND(+Plant!E66*2080,0)</f>
        <v>9235</v>
      </c>
      <c r="E71" s="6">
        <f>ROUND(+Plant!F66,0)</f>
        <v>20964</v>
      </c>
      <c r="F71" s="7">
        <f t="shared" si="0"/>
        <v>0.44</v>
      </c>
      <c r="G71" s="6">
        <f>ROUND(+Plant!E166*2080,0)</f>
        <v>5741</v>
      </c>
      <c r="H71" s="6">
        <f>ROUND(+Plant!F166,0)</f>
        <v>21700</v>
      </c>
      <c r="I71" s="7">
        <f t="shared" si="1"/>
        <v>0.26</v>
      </c>
      <c r="J71" s="7"/>
      <c r="K71" s="8">
        <f t="shared" si="2"/>
        <v>-0.4091</v>
      </c>
    </row>
    <row r="72" spans="2:11" ht="12">
      <c r="B72">
        <f>+Plant!A67</f>
        <v>159</v>
      </c>
      <c r="C72" t="str">
        <f>+Plant!B67</f>
        <v>PROVIDENCE SAINT PETER HOSPITAL</v>
      </c>
      <c r="D72" s="6">
        <f>ROUND(+Plant!E67*2080,0)</f>
        <v>95680</v>
      </c>
      <c r="E72" s="6">
        <f>ROUND(+Plant!F67,0)</f>
        <v>723941</v>
      </c>
      <c r="F72" s="7">
        <f t="shared" si="0"/>
        <v>0.13</v>
      </c>
      <c r="G72" s="6">
        <f>ROUND(+Plant!E167*2080,0)</f>
        <v>108160</v>
      </c>
      <c r="H72" s="6">
        <f>ROUND(+Plant!F167,0)</f>
        <v>699739</v>
      </c>
      <c r="I72" s="7">
        <f t="shared" si="1"/>
        <v>0.15</v>
      </c>
      <c r="J72" s="7"/>
      <c r="K72" s="8">
        <f t="shared" si="2"/>
        <v>0.1538</v>
      </c>
    </row>
    <row r="73" spans="2:11" ht="12">
      <c r="B73">
        <f>+Plant!A68</f>
        <v>161</v>
      </c>
      <c r="C73" t="str">
        <f>+Plant!B68</f>
        <v>KADLEC REGIONAL MEDICAL CENTER</v>
      </c>
      <c r="D73" s="6">
        <f>ROUND(+Plant!E68*2080,0)</f>
        <v>97573</v>
      </c>
      <c r="E73" s="6">
        <f>ROUND(+Plant!F68,0)</f>
        <v>315192</v>
      </c>
      <c r="F73" s="7">
        <f t="shared" si="0"/>
        <v>0.31</v>
      </c>
      <c r="G73" s="6">
        <f>ROUND(+Plant!E168*2080,0)</f>
        <v>102835</v>
      </c>
      <c r="H73" s="6">
        <f>ROUND(+Plant!F168,0)</f>
        <v>496008</v>
      </c>
      <c r="I73" s="7">
        <f t="shared" si="1"/>
        <v>0.21</v>
      </c>
      <c r="J73" s="7"/>
      <c r="K73" s="8">
        <f t="shared" si="2"/>
        <v>-0.3226</v>
      </c>
    </row>
    <row r="74" spans="2:11" ht="12">
      <c r="B74">
        <f>+Plant!A69</f>
        <v>162</v>
      </c>
      <c r="C74" t="str">
        <f>+Plant!B69</f>
        <v>PROVIDENCE SACRED HEART MEDICAL CENTER</v>
      </c>
      <c r="D74" s="6">
        <f>ROUND(+Plant!E69*2080,0)</f>
        <v>172640</v>
      </c>
      <c r="E74" s="6">
        <f>ROUND(+Plant!F69,0)</f>
        <v>1698377</v>
      </c>
      <c r="F74" s="7">
        <f t="shared" si="0"/>
        <v>0.1</v>
      </c>
      <c r="G74" s="6">
        <f>ROUND(+Plant!E169*2080,0)</f>
        <v>236974</v>
      </c>
      <c r="H74" s="6">
        <f>ROUND(+Plant!F169,0)</f>
        <v>1698377</v>
      </c>
      <c r="I74" s="7">
        <f t="shared" si="1"/>
        <v>0.14</v>
      </c>
      <c r="J74" s="7"/>
      <c r="K74" s="8">
        <f t="shared" si="2"/>
        <v>0.4</v>
      </c>
    </row>
    <row r="75" spans="2:11" ht="12">
      <c r="B75">
        <f>+Plant!A70</f>
        <v>164</v>
      </c>
      <c r="C75" t="str">
        <f>+Plant!B70</f>
        <v>EVERGREEN HOSPITAL MEDICAL CENTER</v>
      </c>
      <c r="D75" s="6">
        <f>ROUND(+Plant!E70*2080,0)</f>
        <v>90792</v>
      </c>
      <c r="E75" s="6">
        <f>ROUND(+Plant!F70,0)</f>
        <v>580905</v>
      </c>
      <c r="F75" s="7">
        <f aca="true" t="shared" si="3" ref="F75:F106">IF(D75=0,"",IF(E75=0,"",ROUND(D75/E75,2)))</f>
        <v>0.16</v>
      </c>
      <c r="G75" s="6">
        <f>ROUND(+Plant!E170*2080,0)</f>
        <v>91541</v>
      </c>
      <c r="H75" s="6">
        <f>ROUND(+Plant!F170,0)</f>
        <v>580905</v>
      </c>
      <c r="I75" s="7">
        <f aca="true" t="shared" si="4" ref="I75:I106">IF(G75=0,"",IF(H75=0,"",ROUND(G75/H75,2)))</f>
        <v>0.16</v>
      </c>
      <c r="J75" s="7"/>
      <c r="K75" s="8">
        <f aca="true" t="shared" si="5" ref="K75:K106">IF(D75=0,"",IF(E75=0,"",IF(G75=0,"",IF(H75=0,"",ROUND(I75/F75-1,4)))))</f>
        <v>0</v>
      </c>
    </row>
    <row r="76" spans="2:11" ht="12">
      <c r="B76">
        <f>+Plant!A71</f>
        <v>165</v>
      </c>
      <c r="C76" t="str">
        <f>+Plant!B71</f>
        <v>LAKE CHELAN COMMUNITY HOSPITAL</v>
      </c>
      <c r="D76" s="6">
        <f>ROUND(+Plant!E71*2080,0)</f>
        <v>8590</v>
      </c>
      <c r="E76" s="6">
        <f>ROUND(+Plant!F71,0)</f>
        <v>32493</v>
      </c>
      <c r="F76" s="7">
        <f t="shared" si="3"/>
        <v>0.26</v>
      </c>
      <c r="G76" s="6">
        <f>ROUND(+Plant!E171*2080,0)</f>
        <v>9818</v>
      </c>
      <c r="H76" s="6">
        <f>ROUND(+Plant!F171,0)</f>
        <v>33032</v>
      </c>
      <c r="I76" s="7">
        <f t="shared" si="4"/>
        <v>0.3</v>
      </c>
      <c r="J76" s="7"/>
      <c r="K76" s="8">
        <f t="shared" si="5"/>
        <v>0.1538</v>
      </c>
    </row>
    <row r="77" spans="2:11" ht="12">
      <c r="B77">
        <f>+Plant!A72</f>
        <v>167</v>
      </c>
      <c r="C77" t="str">
        <f>+Plant!B72</f>
        <v>FERRY COUNTY MEMORIAL HOSPITAL</v>
      </c>
      <c r="D77" s="6">
        <f>ROUND(+Plant!E72*2080,0)</f>
        <v>9381</v>
      </c>
      <c r="E77" s="6">
        <f>ROUND(+Plant!F72,0)</f>
        <v>31581</v>
      </c>
      <c r="F77" s="7">
        <f t="shared" si="3"/>
        <v>0.3</v>
      </c>
      <c r="G77" s="6">
        <f>ROUND(+Plant!E172*2080,0)</f>
        <v>6594</v>
      </c>
      <c r="H77" s="6">
        <f>ROUND(+Plant!F172,0)</f>
        <v>31581</v>
      </c>
      <c r="I77" s="7">
        <f t="shared" si="4"/>
        <v>0.21</v>
      </c>
      <c r="J77" s="7"/>
      <c r="K77" s="8">
        <f t="shared" si="5"/>
        <v>-0.3</v>
      </c>
    </row>
    <row r="78" spans="2:11" ht="12">
      <c r="B78">
        <f>+Plant!A73</f>
        <v>168</v>
      </c>
      <c r="C78" t="str">
        <f>+Plant!B73</f>
        <v>CENTRAL WASHINGTON HOSPITAL</v>
      </c>
      <c r="D78" s="6">
        <f>ROUND(+Plant!E73*2080,0)</f>
        <v>33738</v>
      </c>
      <c r="E78" s="6">
        <f>ROUND(+Plant!F73,0)</f>
        <v>236461</v>
      </c>
      <c r="F78" s="7">
        <f t="shared" si="3"/>
        <v>0.14</v>
      </c>
      <c r="G78" s="6">
        <f>ROUND(+Plant!E173*2080,0)</f>
        <v>34008</v>
      </c>
      <c r="H78" s="6">
        <f>ROUND(+Plant!F173,0)</f>
        <v>236461</v>
      </c>
      <c r="I78" s="7">
        <f t="shared" si="4"/>
        <v>0.14</v>
      </c>
      <c r="J78" s="7"/>
      <c r="K78" s="8">
        <f t="shared" si="5"/>
        <v>0</v>
      </c>
    </row>
    <row r="79" spans="2:11" ht="12">
      <c r="B79">
        <f>+Plant!A74</f>
        <v>169</v>
      </c>
      <c r="C79" t="str">
        <f>+Plant!B74</f>
        <v>GROUP HEALTH EASTSIDE</v>
      </c>
      <c r="D79" s="6">
        <f>ROUND(+Plant!E74*2080,0)</f>
        <v>0</v>
      </c>
      <c r="E79" s="6">
        <f>ROUND(+Plant!F74,0)</f>
        <v>117716</v>
      </c>
      <c r="F79" s="7">
        <f t="shared" si="3"/>
      </c>
      <c r="G79" s="6">
        <f>ROUND(+Plant!E174*2080,0)</f>
        <v>0</v>
      </c>
      <c r="H79" s="6">
        <f>ROUND(+Plant!F174,0)</f>
        <v>0</v>
      </c>
      <c r="I79" s="7">
        <f t="shared" si="4"/>
      </c>
      <c r="J79" s="7"/>
      <c r="K79" s="8">
        <f t="shared" si="5"/>
      </c>
    </row>
    <row r="80" spans="2:11" ht="12">
      <c r="B80">
        <f>+Plant!A75</f>
        <v>170</v>
      </c>
      <c r="C80" t="str">
        <f>+Plant!B75</f>
        <v>SOUTHWEST WASHINGTON MEDICAL CENTER</v>
      </c>
      <c r="D80" s="6">
        <f>ROUND(+Plant!E75*2080,0)</f>
        <v>107869</v>
      </c>
      <c r="E80" s="6">
        <f>ROUND(+Plant!F75,0)</f>
        <v>699085</v>
      </c>
      <c r="F80" s="7">
        <f t="shared" si="3"/>
        <v>0.15</v>
      </c>
      <c r="G80" s="6">
        <f>ROUND(+Plant!E175*2080,0)</f>
        <v>111322</v>
      </c>
      <c r="H80" s="6">
        <f>ROUND(+Plant!F175,0)</f>
        <v>699085</v>
      </c>
      <c r="I80" s="7">
        <f t="shared" si="4"/>
        <v>0.16</v>
      </c>
      <c r="J80" s="7"/>
      <c r="K80" s="8">
        <f t="shared" si="5"/>
        <v>0.0667</v>
      </c>
    </row>
    <row r="81" spans="2:11" ht="12">
      <c r="B81">
        <f>+Plant!A76</f>
        <v>172</v>
      </c>
      <c r="C81" t="str">
        <f>+Plant!B76</f>
        <v>PULLMAN REGIONAL HOSPITAL</v>
      </c>
      <c r="D81" s="6">
        <f>ROUND(+Plant!E76*2080,0)</f>
        <v>15600</v>
      </c>
      <c r="E81" s="6">
        <f>ROUND(+Plant!F76,0)</f>
        <v>110397</v>
      </c>
      <c r="F81" s="7">
        <f t="shared" si="3"/>
        <v>0.14</v>
      </c>
      <c r="G81" s="6">
        <f>ROUND(+Plant!E176*2080,0)</f>
        <v>15246</v>
      </c>
      <c r="H81" s="6">
        <f>ROUND(+Plant!F176,0)</f>
        <v>110397</v>
      </c>
      <c r="I81" s="7">
        <f t="shared" si="4"/>
        <v>0.14</v>
      </c>
      <c r="J81" s="7"/>
      <c r="K81" s="8">
        <f t="shared" si="5"/>
        <v>0</v>
      </c>
    </row>
    <row r="82" spans="2:11" ht="12">
      <c r="B82">
        <f>+Plant!A77</f>
        <v>173</v>
      </c>
      <c r="C82" t="str">
        <f>+Plant!B77</f>
        <v>MORTON GENERAL HOSPITAL</v>
      </c>
      <c r="D82" s="6">
        <f>ROUND(+Plant!E77*2080,0)</f>
        <v>9422</v>
      </c>
      <c r="E82" s="6">
        <f>ROUND(+Plant!F77,0)</f>
        <v>60704</v>
      </c>
      <c r="F82" s="7">
        <f t="shared" si="3"/>
        <v>0.16</v>
      </c>
      <c r="G82" s="6">
        <f>ROUND(+Plant!E177*2080,0)</f>
        <v>9922</v>
      </c>
      <c r="H82" s="6">
        <f>ROUND(+Plant!F177,0)</f>
        <v>60704</v>
      </c>
      <c r="I82" s="7">
        <f t="shared" si="4"/>
        <v>0.16</v>
      </c>
      <c r="J82" s="7"/>
      <c r="K82" s="8">
        <f t="shared" si="5"/>
        <v>0</v>
      </c>
    </row>
    <row r="83" spans="2:11" ht="12">
      <c r="B83">
        <f>+Plant!A78</f>
        <v>175</v>
      </c>
      <c r="C83" t="str">
        <f>+Plant!B78</f>
        <v>MARY BRIDGE CHILDRENS HEALTH CENTER</v>
      </c>
      <c r="D83" s="6">
        <f>ROUND(+Plant!E78*2080,0)</f>
        <v>64646</v>
      </c>
      <c r="E83" s="6">
        <f>ROUND(+Plant!F78,0)</f>
        <v>125756</v>
      </c>
      <c r="F83" s="7">
        <f t="shared" si="3"/>
        <v>0.51</v>
      </c>
      <c r="G83" s="6">
        <f>ROUND(+Plant!E178*2080,0)</f>
        <v>65520</v>
      </c>
      <c r="H83" s="6">
        <f>ROUND(+Plant!F178,0)</f>
        <v>125756</v>
      </c>
      <c r="I83" s="7">
        <f t="shared" si="4"/>
        <v>0.52</v>
      </c>
      <c r="J83" s="7"/>
      <c r="K83" s="8">
        <f t="shared" si="5"/>
        <v>0.0196</v>
      </c>
    </row>
    <row r="84" spans="2:11" ht="12">
      <c r="B84">
        <f>+Plant!A79</f>
        <v>176</v>
      </c>
      <c r="C84" t="str">
        <f>+Plant!B79</f>
        <v>TACOMA GENERAL ALLENMORE HOSPITAL</v>
      </c>
      <c r="D84" s="6">
        <f>ROUND(+Plant!E79*2080,0)</f>
        <v>234520</v>
      </c>
      <c r="E84" s="6">
        <f>ROUND(+Plant!F79,0)</f>
        <v>1009847</v>
      </c>
      <c r="F84" s="7">
        <f t="shared" si="3"/>
        <v>0.23</v>
      </c>
      <c r="G84" s="6">
        <f>ROUND(+Plant!E179*2080,0)</f>
        <v>236080</v>
      </c>
      <c r="H84" s="6">
        <f>ROUND(+Plant!F179,0)</f>
        <v>1009847</v>
      </c>
      <c r="I84" s="7">
        <f t="shared" si="4"/>
        <v>0.23</v>
      </c>
      <c r="J84" s="7"/>
      <c r="K84" s="8">
        <f t="shared" si="5"/>
        <v>0</v>
      </c>
    </row>
    <row r="85" spans="2:11" ht="12">
      <c r="B85">
        <f>+Plant!A80</f>
        <v>178</v>
      </c>
      <c r="C85" t="str">
        <f>+Plant!B80</f>
        <v>DEER PARK HOSPITAL</v>
      </c>
      <c r="D85" s="6">
        <f>ROUND(+Plant!E80*2080,0)</f>
        <v>1040</v>
      </c>
      <c r="E85" s="6">
        <f>ROUND(+Plant!F80,0)</f>
        <v>23478</v>
      </c>
      <c r="F85" s="7">
        <f t="shared" si="3"/>
        <v>0.04</v>
      </c>
      <c r="G85" s="6">
        <f>ROUND(+Plant!E180*2080,0)</f>
        <v>0</v>
      </c>
      <c r="H85" s="6">
        <f>ROUND(+Plant!F180,0)</f>
        <v>0</v>
      </c>
      <c r="I85" s="7">
        <f t="shared" si="4"/>
      </c>
      <c r="J85" s="7"/>
      <c r="K85" s="8">
        <f t="shared" si="5"/>
      </c>
    </row>
    <row r="86" spans="2:11" ht="12">
      <c r="B86">
        <f>+Plant!A81</f>
        <v>180</v>
      </c>
      <c r="C86" t="str">
        <f>+Plant!B81</f>
        <v>VALLEY HOSPITAL AND MEDICAL CENTER</v>
      </c>
      <c r="D86" s="6">
        <f>ROUND(+Plant!E81*2080,0)</f>
        <v>15163</v>
      </c>
      <c r="E86" s="6">
        <f>ROUND(+Plant!F81,0)</f>
        <v>161120</v>
      </c>
      <c r="F86" s="7">
        <f t="shared" si="3"/>
        <v>0.09</v>
      </c>
      <c r="G86" s="6">
        <f>ROUND(+Plant!E181*2080,0)</f>
        <v>32510</v>
      </c>
      <c r="H86" s="6">
        <f>ROUND(+Plant!F181,0)</f>
        <v>202602</v>
      </c>
      <c r="I86" s="7">
        <f t="shared" si="4"/>
        <v>0.16</v>
      </c>
      <c r="J86" s="7"/>
      <c r="K86" s="8">
        <f t="shared" si="5"/>
        <v>0.7778</v>
      </c>
    </row>
    <row r="87" spans="2:11" ht="12">
      <c r="B87">
        <f>+Plant!A82</f>
        <v>183</v>
      </c>
      <c r="C87" t="str">
        <f>+Plant!B82</f>
        <v>AUBURN REGIONAL MEDICAL CENTER</v>
      </c>
      <c r="D87" s="6">
        <f>ROUND(+Plant!E82*2080,0)</f>
        <v>30368</v>
      </c>
      <c r="E87" s="6">
        <f>ROUND(+Plant!F82,0)</f>
        <v>244080</v>
      </c>
      <c r="F87" s="7">
        <f t="shared" si="3"/>
        <v>0.12</v>
      </c>
      <c r="G87" s="6">
        <f>ROUND(+Plant!E182*2080,0)</f>
        <v>31491</v>
      </c>
      <c r="H87" s="6">
        <f>ROUND(+Plant!F182,0)</f>
        <v>186810</v>
      </c>
      <c r="I87" s="7">
        <f t="shared" si="4"/>
        <v>0.17</v>
      </c>
      <c r="J87" s="7"/>
      <c r="K87" s="8">
        <f t="shared" si="5"/>
        <v>0.4167</v>
      </c>
    </row>
    <row r="88" spans="2:11" ht="12">
      <c r="B88">
        <f>+Plant!A83</f>
        <v>186</v>
      </c>
      <c r="C88" t="str">
        <f>+Plant!B83</f>
        <v>MARK REED HOSPITAL</v>
      </c>
      <c r="D88" s="6">
        <f>ROUND(+Plant!E83*2080,0)</f>
        <v>2330</v>
      </c>
      <c r="E88" s="6">
        <f>ROUND(+Plant!F83,0)</f>
        <v>10780</v>
      </c>
      <c r="F88" s="7">
        <f t="shared" si="3"/>
        <v>0.22</v>
      </c>
      <c r="G88" s="6">
        <f>ROUND(+Plant!E183*2080,0)</f>
        <v>2642</v>
      </c>
      <c r="H88" s="6">
        <f>ROUND(+Plant!F183,0)</f>
        <v>11682</v>
      </c>
      <c r="I88" s="7">
        <f t="shared" si="4"/>
        <v>0.23</v>
      </c>
      <c r="J88" s="7"/>
      <c r="K88" s="8">
        <f t="shared" si="5"/>
        <v>0.0455</v>
      </c>
    </row>
    <row r="89" spans="2:11" ht="12">
      <c r="B89">
        <f>+Plant!A84</f>
        <v>191</v>
      </c>
      <c r="C89" t="str">
        <f>+Plant!B84</f>
        <v>PROVIDENCE CENTRALIA HOSPITAL</v>
      </c>
      <c r="D89" s="6">
        <f>ROUND(+Plant!E84*2080,0)</f>
        <v>14643</v>
      </c>
      <c r="E89" s="6">
        <f>ROUND(+Plant!F84,0)</f>
        <v>212794</v>
      </c>
      <c r="F89" s="7">
        <f t="shared" si="3"/>
        <v>0.07</v>
      </c>
      <c r="G89" s="6">
        <f>ROUND(+Plant!E184*2080,0)</f>
        <v>16848</v>
      </c>
      <c r="H89" s="6">
        <f>ROUND(+Plant!F184,0)</f>
        <v>212794</v>
      </c>
      <c r="I89" s="7">
        <f t="shared" si="4"/>
        <v>0.08</v>
      </c>
      <c r="J89" s="7"/>
      <c r="K89" s="8">
        <f t="shared" si="5"/>
        <v>0.1429</v>
      </c>
    </row>
    <row r="90" spans="2:11" ht="12">
      <c r="B90">
        <f>+Plant!A85</f>
        <v>193</v>
      </c>
      <c r="C90" t="str">
        <f>+Plant!B85</f>
        <v>PROVIDENCE MOUNT CARMEL HOSPITAL</v>
      </c>
      <c r="D90" s="6">
        <f>ROUND(+Plant!E85*2080,0)</f>
        <v>10754</v>
      </c>
      <c r="E90" s="6">
        <f>ROUND(+Plant!F85,0)</f>
        <v>74299</v>
      </c>
      <c r="F90" s="7">
        <f t="shared" si="3"/>
        <v>0.14</v>
      </c>
      <c r="G90" s="6">
        <f>ROUND(+Plant!E185*2080,0)</f>
        <v>10546</v>
      </c>
      <c r="H90" s="6">
        <f>ROUND(+Plant!F185,0)</f>
        <v>109533</v>
      </c>
      <c r="I90" s="7">
        <f t="shared" si="4"/>
        <v>0.1</v>
      </c>
      <c r="J90" s="7"/>
      <c r="K90" s="8">
        <f t="shared" si="5"/>
        <v>-0.2857</v>
      </c>
    </row>
    <row r="91" spans="2:11" ht="12">
      <c r="B91">
        <f>+Plant!A86</f>
        <v>194</v>
      </c>
      <c r="C91" t="str">
        <f>+Plant!B86</f>
        <v>PROVIDENCE SAINT JOSEPHS HOSPITAL</v>
      </c>
      <c r="D91" s="6">
        <f>ROUND(+Plant!E86*2080,0)</f>
        <v>7862</v>
      </c>
      <c r="E91" s="6">
        <f>ROUND(+Plant!F86,0)</f>
        <v>43736</v>
      </c>
      <c r="F91" s="7">
        <f t="shared" si="3"/>
        <v>0.18</v>
      </c>
      <c r="G91" s="6">
        <f>ROUND(+Plant!E186*2080,0)</f>
        <v>6053</v>
      </c>
      <c r="H91" s="6">
        <f>ROUND(+Plant!F186,0)</f>
        <v>43736</v>
      </c>
      <c r="I91" s="7">
        <f t="shared" si="4"/>
        <v>0.14</v>
      </c>
      <c r="J91" s="7"/>
      <c r="K91" s="8">
        <f t="shared" si="5"/>
        <v>-0.2222</v>
      </c>
    </row>
    <row r="92" spans="2:11" ht="12">
      <c r="B92">
        <f>+Plant!A87</f>
        <v>195</v>
      </c>
      <c r="C92" t="str">
        <f>+Plant!B87</f>
        <v>SNOQUALMIE VALLEY HOSPITAL</v>
      </c>
      <c r="D92" s="6">
        <f>ROUND(+Plant!E87*2080,0)</f>
        <v>19760</v>
      </c>
      <c r="E92" s="6">
        <f>ROUND(+Plant!F87,0)</f>
        <v>25013</v>
      </c>
      <c r="F92" s="7">
        <f t="shared" si="3"/>
        <v>0.79</v>
      </c>
      <c r="G92" s="6">
        <f>ROUND(+Plant!E187*2080,0)</f>
        <v>21216</v>
      </c>
      <c r="H92" s="6">
        <f>ROUND(+Plant!F187,0)</f>
        <v>25013</v>
      </c>
      <c r="I92" s="7">
        <f t="shared" si="4"/>
        <v>0.85</v>
      </c>
      <c r="J92" s="7"/>
      <c r="K92" s="8">
        <f t="shared" si="5"/>
        <v>0.0759</v>
      </c>
    </row>
    <row r="93" spans="2:11" ht="12">
      <c r="B93">
        <f>+Plant!A88</f>
        <v>197</v>
      </c>
      <c r="C93" t="str">
        <f>+Plant!B88</f>
        <v>CAPITAL MEDICAL CENTER</v>
      </c>
      <c r="D93" s="6">
        <f>ROUND(+Plant!E88*2080,0)</f>
        <v>16494</v>
      </c>
      <c r="E93" s="6">
        <f>ROUND(+Plant!F88,0)</f>
        <v>145511</v>
      </c>
      <c r="F93" s="7">
        <f t="shared" si="3"/>
        <v>0.11</v>
      </c>
      <c r="G93" s="6">
        <f>ROUND(+Plant!E188*2080,0)</f>
        <v>14955</v>
      </c>
      <c r="H93" s="6">
        <f>ROUND(+Plant!F188,0)</f>
        <v>145511</v>
      </c>
      <c r="I93" s="7">
        <f t="shared" si="4"/>
        <v>0.1</v>
      </c>
      <c r="J93" s="7"/>
      <c r="K93" s="8">
        <f t="shared" si="5"/>
        <v>-0.0909</v>
      </c>
    </row>
    <row r="94" spans="2:11" ht="12">
      <c r="B94">
        <f>+Plant!A89</f>
        <v>198</v>
      </c>
      <c r="C94" t="str">
        <f>+Plant!B89</f>
        <v>SUNNYSIDE COMMUNITY HOSPITAL</v>
      </c>
      <c r="D94" s="6">
        <f>ROUND(+Plant!E89*2080,0)</f>
        <v>9360</v>
      </c>
      <c r="E94" s="6">
        <f>ROUND(+Plant!F89,0)</f>
        <v>82573</v>
      </c>
      <c r="F94" s="7">
        <f t="shared" si="3"/>
        <v>0.11</v>
      </c>
      <c r="G94" s="6">
        <f>ROUND(+Plant!E189*2080,0)</f>
        <v>9277</v>
      </c>
      <c r="H94" s="6">
        <f>ROUND(+Plant!F189,0)</f>
        <v>82573</v>
      </c>
      <c r="I94" s="7">
        <f t="shared" si="4"/>
        <v>0.11</v>
      </c>
      <c r="J94" s="7"/>
      <c r="K94" s="8">
        <f t="shared" si="5"/>
        <v>0</v>
      </c>
    </row>
    <row r="95" spans="2:11" ht="12">
      <c r="B95">
        <f>+Plant!A90</f>
        <v>199</v>
      </c>
      <c r="C95" t="str">
        <f>+Plant!B90</f>
        <v>TOPPENISH COMMUNITY HOSPITAL</v>
      </c>
      <c r="D95" s="6">
        <f>ROUND(+Plant!E90*2080,0)</f>
        <v>7280</v>
      </c>
      <c r="E95" s="6">
        <f>ROUND(+Plant!F90,0)</f>
        <v>67629</v>
      </c>
      <c r="F95" s="7">
        <f t="shared" si="3"/>
        <v>0.11</v>
      </c>
      <c r="G95" s="6">
        <f>ROUND(+Plant!E190*2080,0)</f>
        <v>7696</v>
      </c>
      <c r="H95" s="6">
        <f>ROUND(+Plant!F190,0)</f>
        <v>67629</v>
      </c>
      <c r="I95" s="7">
        <f t="shared" si="4"/>
        <v>0.11</v>
      </c>
      <c r="J95" s="7"/>
      <c r="K95" s="8">
        <f t="shared" si="5"/>
        <v>0</v>
      </c>
    </row>
    <row r="96" spans="2:11" ht="12">
      <c r="B96">
        <f>+Plant!A91</f>
        <v>201</v>
      </c>
      <c r="C96" t="str">
        <f>+Plant!B91</f>
        <v>SAINT FRANCIS COMMUNITY HOSPITAL</v>
      </c>
      <c r="D96" s="6">
        <f>ROUND(+Plant!E91*2080,0)</f>
        <v>22360</v>
      </c>
      <c r="E96" s="6">
        <f>ROUND(+Plant!F91,0)</f>
        <v>210878</v>
      </c>
      <c r="F96" s="7">
        <f t="shared" si="3"/>
        <v>0.11</v>
      </c>
      <c r="G96" s="6">
        <f>ROUND(+Plant!E191*2080,0)</f>
        <v>24710</v>
      </c>
      <c r="H96" s="6">
        <f>ROUND(+Plant!F191,0)</f>
        <v>230873</v>
      </c>
      <c r="I96" s="7">
        <f t="shared" si="4"/>
        <v>0.11</v>
      </c>
      <c r="J96" s="7"/>
      <c r="K96" s="8">
        <f t="shared" si="5"/>
        <v>0</v>
      </c>
    </row>
    <row r="97" spans="2:11" ht="12">
      <c r="B97">
        <f>+Plant!A92</f>
        <v>202</v>
      </c>
      <c r="C97" t="str">
        <f>+Plant!B92</f>
        <v>REGIONAL HOSP. FOR RESP. &amp; COMPLEX CARE</v>
      </c>
      <c r="D97" s="6">
        <f>ROUND(+Plant!E92*2080,0)</f>
        <v>0</v>
      </c>
      <c r="E97" s="6">
        <f>ROUND(+Plant!F92,0)</f>
        <v>8566</v>
      </c>
      <c r="F97" s="7">
        <f t="shared" si="3"/>
      </c>
      <c r="G97" s="6">
        <f>ROUND(+Plant!E192*2080,0)</f>
        <v>0</v>
      </c>
      <c r="H97" s="6">
        <f>ROUND(+Plant!F192,0)</f>
        <v>8566</v>
      </c>
      <c r="I97" s="7">
        <f t="shared" si="4"/>
      </c>
      <c r="J97" s="7"/>
      <c r="K97" s="8">
        <f t="shared" si="5"/>
      </c>
    </row>
    <row r="98" spans="2:11" ht="12">
      <c r="B98">
        <f>+Plant!A93</f>
        <v>204</v>
      </c>
      <c r="C98" t="str">
        <f>+Plant!B93</f>
        <v>SEATTLE CANCER CARE ALLIANCE</v>
      </c>
      <c r="D98" s="6">
        <f>ROUND(+Plant!E93*2080,0)</f>
        <v>0</v>
      </c>
      <c r="E98" s="6">
        <f>ROUND(+Plant!F93,0)</f>
        <v>231494</v>
      </c>
      <c r="F98" s="7">
        <f t="shared" si="3"/>
      </c>
      <c r="G98" s="6">
        <f>ROUND(+Plant!E193*2080,0)</f>
        <v>2080</v>
      </c>
      <c r="H98" s="6">
        <f>ROUND(+Plant!F193,0)</f>
        <v>235598</v>
      </c>
      <c r="I98" s="7">
        <f t="shared" si="4"/>
        <v>0.01</v>
      </c>
      <c r="J98" s="7"/>
      <c r="K98" s="8">
        <f t="shared" si="5"/>
      </c>
    </row>
    <row r="99" spans="2:11" ht="12">
      <c r="B99">
        <f>+Plant!A94</f>
        <v>205</v>
      </c>
      <c r="C99" t="str">
        <f>+Plant!B94</f>
        <v>WENATCHEE VALLEY MEDICAL CENTER</v>
      </c>
      <c r="D99" s="6">
        <f>ROUND(+Plant!E94*2080,0)</f>
        <v>11794</v>
      </c>
      <c r="E99" s="6">
        <f>ROUND(+Plant!F94,0)</f>
        <v>93061</v>
      </c>
      <c r="F99" s="7">
        <f t="shared" si="3"/>
        <v>0.13</v>
      </c>
      <c r="G99" s="6">
        <f>ROUND(+Plant!E194*2080,0)</f>
        <v>9589</v>
      </c>
      <c r="H99" s="6">
        <f>ROUND(+Plant!F194,0)</f>
        <v>108665</v>
      </c>
      <c r="I99" s="7">
        <f t="shared" si="4"/>
        <v>0.09</v>
      </c>
      <c r="J99" s="7"/>
      <c r="K99" s="8">
        <f t="shared" si="5"/>
        <v>-0.3077</v>
      </c>
    </row>
    <row r="100" spans="2:11" ht="12">
      <c r="B100">
        <f>+Plant!A95</f>
        <v>206</v>
      </c>
      <c r="C100" t="str">
        <f>+Plant!B95</f>
        <v>UNITED GENERAL HOSPITAL</v>
      </c>
      <c r="D100" s="6">
        <f>ROUND(+Plant!E95*2080,0)</f>
        <v>12771</v>
      </c>
      <c r="E100" s="6">
        <f>ROUND(+Plant!F95,0)</f>
        <v>147375</v>
      </c>
      <c r="F100" s="7">
        <f t="shared" si="3"/>
        <v>0.09</v>
      </c>
      <c r="G100" s="6">
        <f>ROUND(+Plant!E195*2080,0)</f>
        <v>13021</v>
      </c>
      <c r="H100" s="6">
        <f>ROUND(+Plant!F195,0)</f>
        <v>147315</v>
      </c>
      <c r="I100" s="7">
        <f t="shared" si="4"/>
        <v>0.09</v>
      </c>
      <c r="J100" s="7"/>
      <c r="K100" s="8">
        <f t="shared" si="5"/>
        <v>0</v>
      </c>
    </row>
    <row r="101" spans="2:11" ht="12">
      <c r="B101">
        <f>+Plant!A96</f>
        <v>207</v>
      </c>
      <c r="C101" t="str">
        <f>+Plant!B96</f>
        <v>SKAGIT VALLEY HOSPITAL</v>
      </c>
      <c r="D101" s="6">
        <f>ROUND(+Plant!E96*2080,0)</f>
        <v>31408</v>
      </c>
      <c r="E101" s="6">
        <f>ROUND(+Plant!F96,0)</f>
        <v>407189</v>
      </c>
      <c r="F101" s="7">
        <f t="shared" si="3"/>
        <v>0.08</v>
      </c>
      <c r="G101" s="6">
        <f>ROUND(+Plant!E196*2080,0)</f>
        <v>39624</v>
      </c>
      <c r="H101" s="6">
        <f>ROUND(+Plant!F196,0)</f>
        <v>407189</v>
      </c>
      <c r="I101" s="7">
        <f t="shared" si="4"/>
        <v>0.1</v>
      </c>
      <c r="J101" s="7"/>
      <c r="K101" s="8">
        <f t="shared" si="5"/>
        <v>0.25</v>
      </c>
    </row>
    <row r="102" spans="2:11" ht="12">
      <c r="B102">
        <f>+Plant!A97</f>
        <v>208</v>
      </c>
      <c r="C102" t="str">
        <f>+Plant!B97</f>
        <v>LEGACY SALMON CREEK HOSPITAL</v>
      </c>
      <c r="D102" s="6">
        <f>ROUND(+Plant!E97*2080,0)</f>
        <v>37190</v>
      </c>
      <c r="E102" s="6">
        <f>ROUND(+Plant!F97,0)</f>
        <v>282348</v>
      </c>
      <c r="F102" s="7">
        <f t="shared" si="3"/>
        <v>0.13</v>
      </c>
      <c r="G102" s="6">
        <f>ROUND(+Plant!E197*2080,0)</f>
        <v>40082</v>
      </c>
      <c r="H102" s="6">
        <f>ROUND(+Plant!F197,0)</f>
        <v>282348</v>
      </c>
      <c r="I102" s="7">
        <f t="shared" si="4"/>
        <v>0.14</v>
      </c>
      <c r="J102" s="7"/>
      <c r="K102" s="8">
        <f t="shared" si="5"/>
        <v>0.0769</v>
      </c>
    </row>
    <row r="103" spans="2:11" ht="12">
      <c r="B103">
        <f>+Plant!A98</f>
        <v>209</v>
      </c>
      <c r="C103" t="str">
        <f>+Plant!B98</f>
        <v>SAINT ANTHONY HOSPITAL</v>
      </c>
      <c r="D103" s="6">
        <f>ROUND(+Plant!E98*2080,0)</f>
        <v>0</v>
      </c>
      <c r="E103" s="6">
        <f>ROUND(+Plant!F98,0)</f>
        <v>0</v>
      </c>
      <c r="F103" s="7">
        <f t="shared" si="3"/>
      </c>
      <c r="G103" s="6">
        <f>ROUND(+Plant!E198*2080,0)</f>
        <v>5970</v>
      </c>
      <c r="H103" s="6">
        <f>ROUND(+Plant!F198,0)</f>
        <v>265850</v>
      </c>
      <c r="I103" s="7">
        <f t="shared" si="4"/>
        <v>0.02</v>
      </c>
      <c r="J103" s="7"/>
      <c r="K103" s="8">
        <f t="shared" si="5"/>
      </c>
    </row>
    <row r="104" spans="2:11" ht="12">
      <c r="B104">
        <f>+Plant!A99</f>
        <v>904</v>
      </c>
      <c r="C104" t="str">
        <f>+Plant!B99</f>
        <v>BHC FAIRFAX HOSPITAL</v>
      </c>
      <c r="D104" s="6">
        <f>ROUND(+Plant!E99*2080,0)</f>
        <v>5907</v>
      </c>
      <c r="E104" s="6">
        <f>ROUND(+Plant!F99,0)</f>
        <v>45781</v>
      </c>
      <c r="F104" s="7">
        <f t="shared" si="3"/>
        <v>0.13</v>
      </c>
      <c r="G104" s="6">
        <f>ROUND(+Plant!E199*2080,0)</f>
        <v>6053</v>
      </c>
      <c r="H104" s="6">
        <f>ROUND(+Plant!F199,0)</f>
        <v>45781</v>
      </c>
      <c r="I104" s="7">
        <f t="shared" si="4"/>
        <v>0.13</v>
      </c>
      <c r="J104" s="7"/>
      <c r="K104" s="8">
        <f t="shared" si="5"/>
        <v>0</v>
      </c>
    </row>
    <row r="105" spans="2:11" ht="12">
      <c r="B105">
        <f>+Plant!A100</f>
        <v>915</v>
      </c>
      <c r="C105" t="str">
        <f>+Plant!B100</f>
        <v>LOURDES COUNSELING CENTER</v>
      </c>
      <c r="D105" s="6">
        <f>ROUND(+Plant!E100*2080,0)</f>
        <v>9880</v>
      </c>
      <c r="E105" s="6">
        <f>ROUND(+Plant!F100,0)</f>
        <v>48126</v>
      </c>
      <c r="F105" s="7">
        <f t="shared" si="3"/>
        <v>0.21</v>
      </c>
      <c r="G105" s="6">
        <f>ROUND(+Plant!E200*2080,0)</f>
        <v>9922</v>
      </c>
      <c r="H105" s="6">
        <f>ROUND(+Plant!F200,0)</f>
        <v>48770</v>
      </c>
      <c r="I105" s="7">
        <f t="shared" si="4"/>
        <v>0.2</v>
      </c>
      <c r="J105" s="7"/>
      <c r="K105" s="8">
        <f t="shared" si="5"/>
        <v>-0.0476</v>
      </c>
    </row>
    <row r="106" spans="2:11" ht="12">
      <c r="B106">
        <f>+Plant!A101</f>
        <v>919</v>
      </c>
      <c r="C106" t="str">
        <f>+Plant!B101</f>
        <v>NAVOS</v>
      </c>
      <c r="D106" s="6">
        <f>ROUND(+Plant!E101*2080,0)</f>
        <v>4077</v>
      </c>
      <c r="E106" s="6">
        <f>ROUND(+Plant!F101,0)</f>
        <v>42500</v>
      </c>
      <c r="F106" s="7">
        <f t="shared" si="3"/>
        <v>0.1</v>
      </c>
      <c r="G106" s="6">
        <f>ROUND(+Plant!E201*2080,0)</f>
        <v>6406</v>
      </c>
      <c r="H106" s="6">
        <f>ROUND(+Plant!F201,0)</f>
        <v>42500</v>
      </c>
      <c r="I106" s="7">
        <f t="shared" si="4"/>
        <v>0.15</v>
      </c>
      <c r="J106" s="7"/>
      <c r="K106" s="8">
        <f t="shared" si="5"/>
        <v>0.5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4:AN291"/>
  <sheetViews>
    <sheetView zoomScale="75" zoomScaleNormal="75" zoomScalePageLayoutView="0" workbookViewId="0" topLeftCell="A79">
      <selection activeCell="H110" sqref="H110"/>
    </sheetView>
  </sheetViews>
  <sheetFormatPr defaultColWidth="9.00390625" defaultRowHeight="12.75"/>
  <cols>
    <col min="1" max="1" width="6.125" style="9" bestFit="1" customWidth="1"/>
    <col min="2" max="2" width="40.50390625" style="9" bestFit="1" customWidth="1"/>
    <col min="3" max="3" width="8.125" style="9" bestFit="1" customWidth="1"/>
    <col min="4" max="4" width="5.625" style="9" bestFit="1" customWidth="1"/>
    <col min="5" max="5" width="6.625" style="9" bestFit="1" customWidth="1"/>
    <col min="6" max="8" width="9.125" style="9" bestFit="1" customWidth="1"/>
    <col min="9" max="9" width="9.625" style="9" customWidth="1"/>
    <col min="10" max="10" width="8.00390625" style="9" customWidth="1"/>
    <col min="11" max="12" width="9.125" style="9" bestFit="1" customWidth="1"/>
    <col min="13" max="13" width="7.625" style="9" bestFit="1" customWidth="1"/>
    <col min="14" max="16" width="9.125" style="9" bestFit="1" customWidth="1"/>
    <col min="17" max="17" width="10.125" style="9" bestFit="1" customWidth="1"/>
    <col min="18" max="18" width="5.75390625" style="9" bestFit="1" customWidth="1"/>
    <col min="19" max="19" width="5.625" style="9" bestFit="1" customWidth="1"/>
    <col min="20" max="20" width="5.00390625" style="9" bestFit="1" customWidth="1"/>
    <col min="21" max="16384" width="9.00390625" style="9" customWidth="1"/>
  </cols>
  <sheetData>
    <row r="4" spans="1:20" ht="12.75">
      <c r="A4" s="10" t="s">
        <v>30</v>
      </c>
      <c r="B4" s="10" t="s">
        <v>47</v>
      </c>
      <c r="C4" s="10" t="s">
        <v>48</v>
      </c>
      <c r="D4" s="10" t="s">
        <v>49</v>
      </c>
      <c r="E4" s="10" t="s">
        <v>50</v>
      </c>
      <c r="F4" s="10" t="s">
        <v>51</v>
      </c>
      <c r="G4" s="10" t="s">
        <v>52</v>
      </c>
      <c r="H4" s="10" t="s">
        <v>53</v>
      </c>
      <c r="I4" s="10" t="s">
        <v>54</v>
      </c>
      <c r="J4" s="10" t="s">
        <v>55</v>
      </c>
      <c r="K4" s="10" t="s">
        <v>56</v>
      </c>
      <c r="L4" s="10" t="s">
        <v>57</v>
      </c>
      <c r="M4" s="10" t="s">
        <v>58</v>
      </c>
      <c r="N4" s="10" t="s">
        <v>59</v>
      </c>
      <c r="O4" s="10" t="s">
        <v>60</v>
      </c>
      <c r="P4" s="10" t="s">
        <v>61</v>
      </c>
      <c r="Q4" s="10" t="s">
        <v>62</v>
      </c>
      <c r="R4" s="10" t="s">
        <v>63</v>
      </c>
      <c r="S4" s="10" t="s">
        <v>64</v>
      </c>
      <c r="T4" s="10" t="s">
        <v>65</v>
      </c>
    </row>
    <row r="5" spans="1:39" ht="12.75">
      <c r="A5">
        <v>1</v>
      </c>
      <c r="B5" t="s">
        <v>142</v>
      </c>
      <c r="C5" s="11">
        <v>8430</v>
      </c>
      <c r="D5" s="11">
        <v>2008</v>
      </c>
      <c r="E5" s="12">
        <v>147</v>
      </c>
      <c r="F5" s="13">
        <v>3508958</v>
      </c>
      <c r="G5" s="13">
        <v>8920335</v>
      </c>
      <c r="H5" s="13">
        <v>2648052</v>
      </c>
      <c r="I5" s="13">
        <v>1024592</v>
      </c>
      <c r="J5" s="13">
        <v>666829</v>
      </c>
      <c r="K5" s="13">
        <v>7646386</v>
      </c>
      <c r="L5" s="13">
        <v>3324631</v>
      </c>
      <c r="M5" s="13">
        <v>12208</v>
      </c>
      <c r="N5" s="13">
        <v>17678576</v>
      </c>
      <c r="O5" s="13">
        <v>230267</v>
      </c>
      <c r="P5" s="13">
        <v>104463</v>
      </c>
      <c r="Q5" s="13">
        <v>42047413</v>
      </c>
      <c r="R5" s="13">
        <v>0</v>
      </c>
      <c r="S5" s="13">
        <v>0</v>
      </c>
      <c r="T5" s="13">
        <v>0</v>
      </c>
      <c r="V5"/>
      <c r="W5"/>
      <c r="X5" s="12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</row>
    <row r="6" spans="1:39" ht="12.75">
      <c r="A6">
        <v>3</v>
      </c>
      <c r="B6" t="s">
        <v>156</v>
      </c>
      <c r="C6" s="11">
        <v>8430</v>
      </c>
      <c r="D6" s="11">
        <v>2008</v>
      </c>
      <c r="E6" s="12">
        <v>45</v>
      </c>
      <c r="F6" s="13">
        <v>568261</v>
      </c>
      <c r="G6" s="13">
        <v>3289866</v>
      </c>
      <c r="H6" s="13">
        <v>953184</v>
      </c>
      <c r="I6" s="13">
        <v>376507</v>
      </c>
      <c r="J6" s="13">
        <v>432818</v>
      </c>
      <c r="K6" s="13">
        <v>2081634</v>
      </c>
      <c r="L6" s="13">
        <v>1179305</v>
      </c>
      <c r="M6" s="13">
        <v>1263381</v>
      </c>
      <c r="N6" s="13">
        <v>10191431</v>
      </c>
      <c r="O6" s="13">
        <v>-110601</v>
      </c>
      <c r="P6" s="13">
        <v>505581</v>
      </c>
      <c r="Q6" s="13">
        <v>19151944</v>
      </c>
      <c r="R6" s="13">
        <v>0</v>
      </c>
      <c r="S6" s="13">
        <v>0</v>
      </c>
      <c r="T6" s="13">
        <v>0</v>
      </c>
      <c r="V6"/>
      <c r="W6"/>
      <c r="X6" s="12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</row>
    <row r="7" spans="1:39" ht="12.75">
      <c r="A7">
        <v>8</v>
      </c>
      <c r="B7" t="s">
        <v>87</v>
      </c>
      <c r="C7" s="11">
        <v>8430</v>
      </c>
      <c r="D7" s="11">
        <v>2008</v>
      </c>
      <c r="E7" s="12">
        <v>6.53</v>
      </c>
      <c r="F7" s="13">
        <v>42000</v>
      </c>
      <c r="G7" s="13">
        <v>243948</v>
      </c>
      <c r="H7" s="13">
        <v>60489</v>
      </c>
      <c r="I7" s="13">
        <v>-916</v>
      </c>
      <c r="J7" s="13">
        <v>45974</v>
      </c>
      <c r="K7" s="13">
        <v>188045</v>
      </c>
      <c r="L7" s="13">
        <v>81438</v>
      </c>
      <c r="M7" s="13">
        <v>870</v>
      </c>
      <c r="N7" s="13">
        <v>0</v>
      </c>
      <c r="O7" s="13">
        <v>72527</v>
      </c>
      <c r="P7" s="13">
        <v>0</v>
      </c>
      <c r="Q7" s="13">
        <v>692375</v>
      </c>
      <c r="R7" s="13">
        <v>0</v>
      </c>
      <c r="S7" s="13">
        <v>0</v>
      </c>
      <c r="T7" s="13">
        <v>0</v>
      </c>
      <c r="V7"/>
      <c r="W7"/>
      <c r="X7" s="12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</row>
    <row r="8" spans="1:39" ht="12.75">
      <c r="A8">
        <v>10</v>
      </c>
      <c r="B8" t="s">
        <v>115</v>
      </c>
      <c r="C8" s="11">
        <v>8430</v>
      </c>
      <c r="D8" s="11">
        <v>2008</v>
      </c>
      <c r="E8" s="12">
        <v>24.27</v>
      </c>
      <c r="F8" s="13">
        <v>860755</v>
      </c>
      <c r="G8" s="13">
        <v>1052993</v>
      </c>
      <c r="H8" s="13">
        <v>161354</v>
      </c>
      <c r="I8" s="13">
        <v>28621</v>
      </c>
      <c r="J8" s="13">
        <v>641964</v>
      </c>
      <c r="K8" s="13">
        <v>3356101</v>
      </c>
      <c r="L8" s="13">
        <v>2606310</v>
      </c>
      <c r="M8" s="13">
        <v>89071</v>
      </c>
      <c r="N8" s="13">
        <v>5613823</v>
      </c>
      <c r="O8" s="13">
        <v>-15010738</v>
      </c>
      <c r="P8" s="13">
        <v>574790</v>
      </c>
      <c r="Q8" s="13">
        <v>-2035291</v>
      </c>
      <c r="R8" s="13">
        <v>0</v>
      </c>
      <c r="S8" s="13">
        <v>0</v>
      </c>
      <c r="T8" s="13">
        <v>0</v>
      </c>
      <c r="V8"/>
      <c r="W8"/>
      <c r="X8" s="12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</row>
    <row r="9" spans="1:39" ht="12.75">
      <c r="A9">
        <v>14</v>
      </c>
      <c r="B9" t="s">
        <v>155</v>
      </c>
      <c r="C9" s="11">
        <v>8430</v>
      </c>
      <c r="D9" s="11">
        <v>2008</v>
      </c>
      <c r="E9" s="12">
        <v>100.29</v>
      </c>
      <c r="F9" s="13">
        <v>1192302</v>
      </c>
      <c r="G9" s="13">
        <v>5627033</v>
      </c>
      <c r="H9" s="13">
        <v>1574693</v>
      </c>
      <c r="I9" s="13">
        <v>11526</v>
      </c>
      <c r="J9" s="13">
        <v>214862</v>
      </c>
      <c r="K9" s="13">
        <v>4133880</v>
      </c>
      <c r="L9" s="13">
        <v>7657242</v>
      </c>
      <c r="M9" s="13">
        <v>14645</v>
      </c>
      <c r="N9" s="13">
        <v>0</v>
      </c>
      <c r="O9" s="13">
        <v>444891</v>
      </c>
      <c r="P9" s="13">
        <v>9684</v>
      </c>
      <c r="Q9" s="13">
        <v>19669088</v>
      </c>
      <c r="R9" s="13">
        <v>0</v>
      </c>
      <c r="S9" s="13">
        <v>0</v>
      </c>
      <c r="T9" s="13">
        <v>0</v>
      </c>
      <c r="V9"/>
      <c r="W9"/>
      <c r="X9" s="12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</row>
    <row r="10" spans="1:39" ht="12.75">
      <c r="A10">
        <v>20</v>
      </c>
      <c r="B10" t="s">
        <v>127</v>
      </c>
      <c r="C10" s="11">
        <v>8430</v>
      </c>
      <c r="D10" s="11">
        <v>2008</v>
      </c>
      <c r="E10" s="12">
        <v>0</v>
      </c>
      <c r="F10" s="13">
        <v>153385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V10"/>
      <c r="W10"/>
      <c r="X10" s="12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</row>
    <row r="11" spans="1:39" ht="12.75">
      <c r="A11">
        <v>21</v>
      </c>
      <c r="B11" t="s">
        <v>94</v>
      </c>
      <c r="C11" s="11">
        <v>8430</v>
      </c>
      <c r="D11" s="11">
        <v>2008</v>
      </c>
      <c r="E11" s="12">
        <v>6.37</v>
      </c>
      <c r="F11" s="13">
        <v>78690</v>
      </c>
      <c r="G11" s="13">
        <v>287435</v>
      </c>
      <c r="H11" s="13">
        <v>80381</v>
      </c>
      <c r="I11" s="13">
        <v>0</v>
      </c>
      <c r="J11" s="13">
        <v>1430</v>
      </c>
      <c r="K11" s="13">
        <v>249693</v>
      </c>
      <c r="L11" s="13">
        <v>61705</v>
      </c>
      <c r="M11" s="13">
        <v>281</v>
      </c>
      <c r="N11" s="13">
        <v>323648</v>
      </c>
      <c r="O11" s="13">
        <v>1719</v>
      </c>
      <c r="P11" s="13">
        <v>0</v>
      </c>
      <c r="Q11" s="13">
        <v>1006292</v>
      </c>
      <c r="R11" s="13">
        <v>0</v>
      </c>
      <c r="S11" s="13">
        <v>0</v>
      </c>
      <c r="T11" s="13">
        <v>0</v>
      </c>
      <c r="V11"/>
      <c r="W11"/>
      <c r="X11" s="12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</row>
    <row r="12" spans="1:39" ht="12.75">
      <c r="A12">
        <v>22</v>
      </c>
      <c r="B12" t="s">
        <v>91</v>
      </c>
      <c r="C12" s="11">
        <v>8430</v>
      </c>
      <c r="D12" s="11">
        <v>2008</v>
      </c>
      <c r="E12" s="12">
        <v>10.03</v>
      </c>
      <c r="F12" s="13">
        <v>209005</v>
      </c>
      <c r="G12" s="13">
        <v>401897</v>
      </c>
      <c r="H12" s="13">
        <v>101976</v>
      </c>
      <c r="I12" s="13">
        <v>6768</v>
      </c>
      <c r="J12" s="13">
        <v>175560</v>
      </c>
      <c r="K12" s="13">
        <v>602639</v>
      </c>
      <c r="L12" s="13">
        <v>1026495</v>
      </c>
      <c r="M12" s="13">
        <v>33107</v>
      </c>
      <c r="N12" s="13">
        <v>185290</v>
      </c>
      <c r="O12" s="13">
        <v>383044</v>
      </c>
      <c r="P12" s="13">
        <v>0</v>
      </c>
      <c r="Q12" s="13">
        <v>2916776</v>
      </c>
      <c r="R12" s="13">
        <v>0</v>
      </c>
      <c r="S12" s="13">
        <v>0</v>
      </c>
      <c r="T12" s="13">
        <v>0</v>
      </c>
      <c r="V12"/>
      <c r="W12"/>
      <c r="X12" s="12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</row>
    <row r="13" spans="1:39" ht="12.75">
      <c r="A13">
        <v>23</v>
      </c>
      <c r="B13" t="s">
        <v>141</v>
      </c>
      <c r="C13" s="11">
        <v>8430</v>
      </c>
      <c r="D13" s="11">
        <v>2008</v>
      </c>
      <c r="E13" s="12">
        <v>4.16</v>
      </c>
      <c r="F13" s="13">
        <v>55785</v>
      </c>
      <c r="G13" s="13">
        <v>174847</v>
      </c>
      <c r="H13" s="13">
        <v>38290</v>
      </c>
      <c r="I13" s="13">
        <v>0</v>
      </c>
      <c r="J13" s="13">
        <v>14262</v>
      </c>
      <c r="K13" s="13">
        <v>105347</v>
      </c>
      <c r="L13" s="13">
        <v>2665</v>
      </c>
      <c r="M13" s="13">
        <v>654</v>
      </c>
      <c r="N13" s="13">
        <v>42546</v>
      </c>
      <c r="O13" s="13">
        <v>13670</v>
      </c>
      <c r="P13" s="13">
        <v>0</v>
      </c>
      <c r="Q13" s="13">
        <v>392281</v>
      </c>
      <c r="R13" s="13">
        <v>0</v>
      </c>
      <c r="S13" s="13">
        <v>0</v>
      </c>
      <c r="T13" s="13">
        <v>0</v>
      </c>
      <c r="V13"/>
      <c r="W13"/>
      <c r="X13" s="12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</row>
    <row r="14" spans="1:39" ht="12.75">
      <c r="A14">
        <v>26</v>
      </c>
      <c r="B14" t="s">
        <v>100</v>
      </c>
      <c r="C14" s="11">
        <v>8430</v>
      </c>
      <c r="D14" s="11">
        <v>2008</v>
      </c>
      <c r="E14" s="12">
        <v>40.06</v>
      </c>
      <c r="F14" s="13">
        <v>812417</v>
      </c>
      <c r="G14" s="13">
        <v>1900670</v>
      </c>
      <c r="H14" s="13">
        <v>604933</v>
      </c>
      <c r="I14" s="13">
        <v>0</v>
      </c>
      <c r="J14" s="13">
        <v>88498</v>
      </c>
      <c r="K14" s="13">
        <v>1882354</v>
      </c>
      <c r="L14" s="13">
        <v>3208818</v>
      </c>
      <c r="M14" s="13">
        <v>28170</v>
      </c>
      <c r="N14" s="13">
        <v>1791838</v>
      </c>
      <c r="O14" s="13">
        <v>54382</v>
      </c>
      <c r="P14" s="13">
        <v>368751</v>
      </c>
      <c r="Q14" s="13">
        <v>9190912</v>
      </c>
      <c r="R14" s="13">
        <v>0</v>
      </c>
      <c r="S14" s="13">
        <v>0</v>
      </c>
      <c r="T14" s="13">
        <v>0</v>
      </c>
      <c r="V14"/>
      <c r="W14"/>
      <c r="X14" s="12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</row>
    <row r="15" spans="1:39" ht="12.75">
      <c r="A15">
        <v>29</v>
      </c>
      <c r="B15" t="s">
        <v>83</v>
      </c>
      <c r="C15" s="11">
        <v>8430</v>
      </c>
      <c r="D15" s="11">
        <v>2008</v>
      </c>
      <c r="E15" s="12">
        <v>174.5</v>
      </c>
      <c r="F15" s="13">
        <v>1087294</v>
      </c>
      <c r="G15" s="13">
        <v>8998394</v>
      </c>
      <c r="H15" s="13">
        <v>2627921</v>
      </c>
      <c r="I15" s="13">
        <v>6310</v>
      </c>
      <c r="J15" s="13">
        <v>1365567</v>
      </c>
      <c r="K15" s="13">
        <v>6431241</v>
      </c>
      <c r="L15" s="13">
        <v>6837459</v>
      </c>
      <c r="M15" s="13">
        <v>344814</v>
      </c>
      <c r="N15" s="13">
        <v>2332875</v>
      </c>
      <c r="O15" s="13">
        <v>143983</v>
      </c>
      <c r="P15" s="13">
        <v>5071641</v>
      </c>
      <c r="Q15" s="13">
        <v>24016923</v>
      </c>
      <c r="R15" s="13">
        <v>0</v>
      </c>
      <c r="S15" s="13">
        <v>0</v>
      </c>
      <c r="T15" s="13">
        <v>0</v>
      </c>
      <c r="V15"/>
      <c r="W15"/>
      <c r="X15" s="12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</row>
    <row r="16" spans="1:39" ht="12.75">
      <c r="A16">
        <v>32</v>
      </c>
      <c r="B16" t="s">
        <v>105</v>
      </c>
      <c r="C16" s="11">
        <v>8430</v>
      </c>
      <c r="D16" s="11">
        <v>2008</v>
      </c>
      <c r="E16" s="12">
        <v>30</v>
      </c>
      <c r="F16" s="13">
        <v>885082</v>
      </c>
      <c r="G16" s="13">
        <v>1553833</v>
      </c>
      <c r="H16" s="13">
        <v>519965</v>
      </c>
      <c r="I16" s="13">
        <v>0</v>
      </c>
      <c r="J16" s="13">
        <v>76416</v>
      </c>
      <c r="K16" s="13">
        <v>3119721</v>
      </c>
      <c r="L16" s="13">
        <v>8073785</v>
      </c>
      <c r="M16" s="13">
        <v>105620</v>
      </c>
      <c r="N16" s="13">
        <v>2070127</v>
      </c>
      <c r="O16" s="13">
        <v>399897</v>
      </c>
      <c r="P16" s="13">
        <v>508924</v>
      </c>
      <c r="Q16" s="13">
        <v>15410440</v>
      </c>
      <c r="R16" s="13">
        <v>0</v>
      </c>
      <c r="S16" s="13">
        <v>0</v>
      </c>
      <c r="T16" s="13">
        <v>0</v>
      </c>
      <c r="V16"/>
      <c r="W16"/>
      <c r="X16" s="12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</row>
    <row r="17" spans="1:39" ht="12.75">
      <c r="A17">
        <v>35</v>
      </c>
      <c r="B17" t="s">
        <v>143</v>
      </c>
      <c r="C17" s="11">
        <v>8430</v>
      </c>
      <c r="D17" s="11">
        <v>2008</v>
      </c>
      <c r="E17" s="12">
        <v>4.6</v>
      </c>
      <c r="F17" s="13">
        <v>46874</v>
      </c>
      <c r="G17" s="13">
        <v>242333</v>
      </c>
      <c r="H17" s="13">
        <v>52948</v>
      </c>
      <c r="I17" s="13">
        <v>0</v>
      </c>
      <c r="J17" s="13">
        <v>27495</v>
      </c>
      <c r="K17" s="13">
        <v>309263</v>
      </c>
      <c r="L17" s="13">
        <v>98584</v>
      </c>
      <c r="M17" s="13">
        <v>0</v>
      </c>
      <c r="N17" s="13">
        <v>779667</v>
      </c>
      <c r="O17" s="13">
        <v>33239</v>
      </c>
      <c r="P17" s="13">
        <v>200000</v>
      </c>
      <c r="Q17" s="13">
        <v>1343529</v>
      </c>
      <c r="R17" s="13">
        <v>0</v>
      </c>
      <c r="S17" s="13">
        <v>0</v>
      </c>
      <c r="T17" s="13">
        <v>0</v>
      </c>
      <c r="V17"/>
      <c r="W17"/>
      <c r="X17" s="12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</row>
    <row r="18" spans="1:39" ht="12.75">
      <c r="A18">
        <v>37</v>
      </c>
      <c r="B18" t="s">
        <v>75</v>
      </c>
      <c r="C18" s="11">
        <v>8430</v>
      </c>
      <c r="D18" s="11">
        <v>2008</v>
      </c>
      <c r="E18" s="12">
        <v>39.62</v>
      </c>
      <c r="F18" s="13">
        <v>367861</v>
      </c>
      <c r="G18" s="13">
        <v>1806908</v>
      </c>
      <c r="H18" s="13">
        <v>426814</v>
      </c>
      <c r="I18" s="13">
        <v>1975</v>
      </c>
      <c r="J18" s="13">
        <v>27595</v>
      </c>
      <c r="K18" s="13">
        <v>1805162</v>
      </c>
      <c r="L18" s="13">
        <v>854311</v>
      </c>
      <c r="M18" s="13">
        <v>1504</v>
      </c>
      <c r="N18" s="13">
        <v>56965</v>
      </c>
      <c r="O18" s="13">
        <v>4198</v>
      </c>
      <c r="P18" s="13">
        <v>10246</v>
      </c>
      <c r="Q18" s="13">
        <v>4975186</v>
      </c>
      <c r="R18" s="13">
        <v>0</v>
      </c>
      <c r="S18" s="13">
        <v>0</v>
      </c>
      <c r="T18" s="13">
        <v>0</v>
      </c>
      <c r="V18"/>
      <c r="W18"/>
      <c r="X18" s="12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</row>
    <row r="19" spans="1:39" ht="12.75">
      <c r="A19">
        <v>38</v>
      </c>
      <c r="B19" t="s">
        <v>137</v>
      </c>
      <c r="C19" s="11">
        <v>8430</v>
      </c>
      <c r="D19" s="11">
        <v>2008</v>
      </c>
      <c r="E19" s="12">
        <v>12</v>
      </c>
      <c r="F19" s="13">
        <v>301734</v>
      </c>
      <c r="G19" s="13">
        <v>533963</v>
      </c>
      <c r="H19" s="13">
        <v>152179</v>
      </c>
      <c r="I19" s="13">
        <v>0</v>
      </c>
      <c r="J19" s="13">
        <v>63703</v>
      </c>
      <c r="K19" s="13">
        <v>974431</v>
      </c>
      <c r="L19" s="13">
        <v>212206</v>
      </c>
      <c r="M19" s="13">
        <v>126</v>
      </c>
      <c r="N19" s="13">
        <v>1459818</v>
      </c>
      <c r="O19" s="13">
        <v>123679</v>
      </c>
      <c r="P19" s="13">
        <v>0</v>
      </c>
      <c r="Q19" s="13">
        <v>3520105</v>
      </c>
      <c r="R19" s="13">
        <v>0</v>
      </c>
      <c r="S19" s="13">
        <v>0</v>
      </c>
      <c r="T19" s="13">
        <v>0</v>
      </c>
      <c r="V19"/>
      <c r="W19"/>
      <c r="X19" s="12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</row>
    <row r="20" spans="1:39" ht="12.75">
      <c r="A20">
        <v>39</v>
      </c>
      <c r="B20" t="s">
        <v>85</v>
      </c>
      <c r="C20" s="11">
        <v>8430</v>
      </c>
      <c r="D20" s="11">
        <v>2008</v>
      </c>
      <c r="E20" s="12">
        <v>10.7</v>
      </c>
      <c r="F20" s="13">
        <v>224896</v>
      </c>
      <c r="G20" s="13">
        <v>550522</v>
      </c>
      <c r="H20" s="13">
        <v>132710</v>
      </c>
      <c r="I20" s="13">
        <v>0</v>
      </c>
      <c r="J20" s="13">
        <v>15319</v>
      </c>
      <c r="K20" s="13">
        <v>727410</v>
      </c>
      <c r="L20" s="13">
        <v>922073</v>
      </c>
      <c r="M20" s="13">
        <v>2382</v>
      </c>
      <c r="N20" s="13">
        <v>115523</v>
      </c>
      <c r="O20" s="13">
        <v>67919</v>
      </c>
      <c r="P20" s="13">
        <v>0</v>
      </c>
      <c r="Q20" s="13">
        <v>2533858</v>
      </c>
      <c r="R20" s="13">
        <v>0</v>
      </c>
      <c r="S20" s="13">
        <v>0</v>
      </c>
      <c r="T20" s="13">
        <v>0</v>
      </c>
      <c r="V20"/>
      <c r="W20"/>
      <c r="X20" s="12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</row>
    <row r="21" spans="1:39" ht="12.75">
      <c r="A21">
        <v>43</v>
      </c>
      <c r="B21" t="s">
        <v>116</v>
      </c>
      <c r="C21" s="11">
        <v>8430</v>
      </c>
      <c r="D21" s="11">
        <v>2008</v>
      </c>
      <c r="E21" s="12">
        <v>7.23</v>
      </c>
      <c r="F21" s="13">
        <v>97683</v>
      </c>
      <c r="G21" s="13">
        <v>408856</v>
      </c>
      <c r="H21" s="13">
        <v>93174</v>
      </c>
      <c r="I21" s="13">
        <v>0</v>
      </c>
      <c r="J21" s="13">
        <v>30072</v>
      </c>
      <c r="K21" s="13">
        <v>378547</v>
      </c>
      <c r="L21" s="13">
        <v>548035</v>
      </c>
      <c r="M21" s="13">
        <v>236</v>
      </c>
      <c r="N21" s="13">
        <v>112134</v>
      </c>
      <c r="O21" s="13">
        <v>30635</v>
      </c>
      <c r="P21" s="13">
        <v>0</v>
      </c>
      <c r="Q21" s="13">
        <v>1601689</v>
      </c>
      <c r="R21" s="13">
        <v>0</v>
      </c>
      <c r="S21" s="13">
        <v>0</v>
      </c>
      <c r="T21" s="13">
        <v>0</v>
      </c>
      <c r="V21"/>
      <c r="W21"/>
      <c r="X21" s="12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</row>
    <row r="22" spans="1:39" ht="12.75">
      <c r="A22">
        <v>45</v>
      </c>
      <c r="B22" t="s">
        <v>72</v>
      </c>
      <c r="C22" s="11">
        <v>8430</v>
      </c>
      <c r="D22" s="11">
        <v>2008</v>
      </c>
      <c r="E22" s="12">
        <v>5.31</v>
      </c>
      <c r="F22" s="13">
        <v>69735</v>
      </c>
      <c r="G22" s="13">
        <v>184532</v>
      </c>
      <c r="H22" s="13">
        <v>42480</v>
      </c>
      <c r="I22" s="13">
        <v>5325</v>
      </c>
      <c r="J22" s="13">
        <v>43997</v>
      </c>
      <c r="K22" s="13">
        <v>136771</v>
      </c>
      <c r="L22" s="13">
        <v>160995</v>
      </c>
      <c r="M22" s="13">
        <v>1167</v>
      </c>
      <c r="N22" s="13">
        <v>25327</v>
      </c>
      <c r="O22" s="13">
        <v>858</v>
      </c>
      <c r="P22" s="13">
        <v>0</v>
      </c>
      <c r="Q22" s="13">
        <v>601452</v>
      </c>
      <c r="R22" s="13">
        <v>0</v>
      </c>
      <c r="S22" s="13">
        <v>0</v>
      </c>
      <c r="T22" s="13">
        <v>0</v>
      </c>
      <c r="V22"/>
      <c r="W22"/>
      <c r="X22" s="12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</row>
    <row r="23" spans="1:39" ht="12.75">
      <c r="A23">
        <v>46</v>
      </c>
      <c r="B23" t="s">
        <v>101</v>
      </c>
      <c r="C23" s="11">
        <v>8430</v>
      </c>
      <c r="D23" s="11">
        <v>2008</v>
      </c>
      <c r="E23" s="12">
        <v>5.19</v>
      </c>
      <c r="F23" s="13">
        <v>70400</v>
      </c>
      <c r="G23" s="13">
        <v>258955</v>
      </c>
      <c r="H23" s="13">
        <v>50748</v>
      </c>
      <c r="I23" s="13">
        <v>0</v>
      </c>
      <c r="J23" s="13">
        <v>35604</v>
      </c>
      <c r="K23" s="13">
        <v>235147</v>
      </c>
      <c r="L23" s="13">
        <v>52602</v>
      </c>
      <c r="M23" s="13">
        <v>0</v>
      </c>
      <c r="N23" s="13">
        <v>125390</v>
      </c>
      <c r="O23" s="13">
        <v>74001</v>
      </c>
      <c r="P23" s="13">
        <v>0</v>
      </c>
      <c r="Q23" s="13">
        <v>832447</v>
      </c>
      <c r="R23" s="13">
        <v>0</v>
      </c>
      <c r="S23" s="13">
        <v>0</v>
      </c>
      <c r="T23" s="13">
        <v>0</v>
      </c>
      <c r="V23"/>
      <c r="W23"/>
      <c r="X23" s="12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</row>
    <row r="24" spans="1:39" ht="12.75">
      <c r="A24">
        <v>50</v>
      </c>
      <c r="B24" t="s">
        <v>151</v>
      </c>
      <c r="C24" s="11">
        <v>8430</v>
      </c>
      <c r="D24" s="11">
        <v>2008</v>
      </c>
      <c r="E24" s="12">
        <v>8.76</v>
      </c>
      <c r="F24" s="13">
        <v>307557</v>
      </c>
      <c r="G24" s="13">
        <v>947341</v>
      </c>
      <c r="H24" s="13">
        <v>228794</v>
      </c>
      <c r="I24" s="13">
        <v>0</v>
      </c>
      <c r="J24" s="13">
        <v>183426</v>
      </c>
      <c r="K24" s="13">
        <v>1017646</v>
      </c>
      <c r="L24" s="13">
        <v>349791</v>
      </c>
      <c r="M24" s="13">
        <v>0</v>
      </c>
      <c r="N24" s="13">
        <v>361221</v>
      </c>
      <c r="O24" s="13">
        <v>9660</v>
      </c>
      <c r="P24" s="13">
        <v>0</v>
      </c>
      <c r="Q24" s="13">
        <v>3097879</v>
      </c>
      <c r="R24" s="13">
        <v>0</v>
      </c>
      <c r="S24" s="13">
        <v>0</v>
      </c>
      <c r="T24" s="13">
        <v>0</v>
      </c>
      <c r="V24"/>
      <c r="W24"/>
      <c r="X24" s="12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</row>
    <row r="25" spans="1:39" ht="12.75">
      <c r="A25">
        <v>54</v>
      </c>
      <c r="B25" t="s">
        <v>79</v>
      </c>
      <c r="C25" s="11">
        <v>8430</v>
      </c>
      <c r="D25" s="11">
        <v>2008</v>
      </c>
      <c r="E25" s="12">
        <v>5.64</v>
      </c>
      <c r="F25" s="13">
        <v>44140</v>
      </c>
      <c r="G25" s="13">
        <v>251311</v>
      </c>
      <c r="H25" s="13">
        <v>71064</v>
      </c>
      <c r="I25" s="13">
        <v>0</v>
      </c>
      <c r="J25" s="13">
        <v>87776</v>
      </c>
      <c r="K25" s="13">
        <v>346579</v>
      </c>
      <c r="L25" s="13">
        <v>96287</v>
      </c>
      <c r="M25" s="13">
        <v>22066</v>
      </c>
      <c r="N25" s="13">
        <v>44982</v>
      </c>
      <c r="O25" s="13">
        <v>3461</v>
      </c>
      <c r="P25" s="13">
        <v>0</v>
      </c>
      <c r="Q25" s="13">
        <v>923526</v>
      </c>
      <c r="R25" s="13">
        <v>0</v>
      </c>
      <c r="S25" s="13">
        <v>0</v>
      </c>
      <c r="T25" s="13">
        <v>0</v>
      </c>
      <c r="V25"/>
      <c r="W25"/>
      <c r="X25" s="12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</row>
    <row r="26" spans="1:39" ht="12.75">
      <c r="A26">
        <v>56</v>
      </c>
      <c r="B26" t="s">
        <v>119</v>
      </c>
      <c r="C26" s="11">
        <v>8430</v>
      </c>
      <c r="D26" s="11">
        <v>2008</v>
      </c>
      <c r="E26" s="12">
        <v>4.68</v>
      </c>
      <c r="F26" s="13">
        <v>36692</v>
      </c>
      <c r="G26" s="13">
        <v>208468</v>
      </c>
      <c r="H26" s="13">
        <v>55006</v>
      </c>
      <c r="I26" s="13">
        <v>0</v>
      </c>
      <c r="J26" s="13">
        <v>48196</v>
      </c>
      <c r="K26" s="13">
        <v>228223</v>
      </c>
      <c r="L26" s="13">
        <v>58129</v>
      </c>
      <c r="M26" s="13">
        <v>3428</v>
      </c>
      <c r="N26" s="13">
        <v>36321</v>
      </c>
      <c r="O26" s="13">
        <v>646</v>
      </c>
      <c r="P26" s="13">
        <v>0</v>
      </c>
      <c r="Q26" s="13">
        <v>638417</v>
      </c>
      <c r="R26" s="13">
        <v>0</v>
      </c>
      <c r="S26" s="13">
        <v>0</v>
      </c>
      <c r="T26" s="13">
        <v>0</v>
      </c>
      <c r="V26"/>
      <c r="W26"/>
      <c r="X26" s="12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</row>
    <row r="27" spans="1:39" ht="12.75">
      <c r="A27">
        <v>58</v>
      </c>
      <c r="B27" t="s">
        <v>120</v>
      </c>
      <c r="C27" s="11">
        <v>8430</v>
      </c>
      <c r="D27" s="11">
        <v>2008</v>
      </c>
      <c r="E27" s="12">
        <v>28.14</v>
      </c>
      <c r="F27" s="13">
        <v>468762</v>
      </c>
      <c r="G27" s="13">
        <v>1320157</v>
      </c>
      <c r="H27" s="13">
        <v>350775</v>
      </c>
      <c r="I27" s="13">
        <v>0</v>
      </c>
      <c r="J27" s="13">
        <v>215240</v>
      </c>
      <c r="K27" s="13">
        <v>1702814</v>
      </c>
      <c r="L27" s="13">
        <v>477665</v>
      </c>
      <c r="M27" s="13">
        <v>6307</v>
      </c>
      <c r="N27" s="13">
        <v>1237885</v>
      </c>
      <c r="O27" s="13">
        <v>11002</v>
      </c>
      <c r="P27" s="13">
        <v>24208</v>
      </c>
      <c r="Q27" s="13">
        <v>5297637</v>
      </c>
      <c r="R27" s="13">
        <v>0</v>
      </c>
      <c r="S27" s="13">
        <v>0</v>
      </c>
      <c r="T27" s="13">
        <v>0</v>
      </c>
      <c r="V27"/>
      <c r="W27"/>
      <c r="X27" s="12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</row>
    <row r="28" spans="1:39" ht="12.75">
      <c r="A28">
        <v>63</v>
      </c>
      <c r="B28" t="s">
        <v>82</v>
      </c>
      <c r="C28" s="11">
        <v>8430</v>
      </c>
      <c r="D28" s="11">
        <v>2008</v>
      </c>
      <c r="E28" s="12">
        <v>19.04</v>
      </c>
      <c r="F28" s="13">
        <v>285415</v>
      </c>
      <c r="G28" s="13">
        <v>889817</v>
      </c>
      <c r="H28" s="13">
        <v>341757</v>
      </c>
      <c r="I28" s="13">
        <v>0</v>
      </c>
      <c r="J28" s="13">
        <v>124789</v>
      </c>
      <c r="K28" s="13">
        <v>862696</v>
      </c>
      <c r="L28" s="13">
        <v>308888</v>
      </c>
      <c r="M28" s="13">
        <v>12942</v>
      </c>
      <c r="N28" s="13">
        <v>234309</v>
      </c>
      <c r="O28" s="13">
        <v>5552</v>
      </c>
      <c r="P28" s="13">
        <v>0</v>
      </c>
      <c r="Q28" s="13">
        <v>2780750</v>
      </c>
      <c r="R28" s="13">
        <v>0</v>
      </c>
      <c r="S28" s="13">
        <v>0</v>
      </c>
      <c r="T28" s="13">
        <v>0</v>
      </c>
      <c r="V28"/>
      <c r="W28"/>
      <c r="X28" s="12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</row>
    <row r="29" spans="1:39" ht="12.75">
      <c r="A29">
        <v>78</v>
      </c>
      <c r="B29" t="s">
        <v>106</v>
      </c>
      <c r="C29" s="11">
        <v>8430</v>
      </c>
      <c r="D29" s="11">
        <v>2008</v>
      </c>
      <c r="E29" s="12">
        <v>15.56</v>
      </c>
      <c r="F29" s="13">
        <v>193956</v>
      </c>
      <c r="G29" s="13">
        <v>715744</v>
      </c>
      <c r="H29" s="13">
        <v>178252</v>
      </c>
      <c r="I29" s="13">
        <v>8812</v>
      </c>
      <c r="J29" s="13">
        <v>87124</v>
      </c>
      <c r="K29" s="13">
        <v>421894</v>
      </c>
      <c r="L29" s="13">
        <v>511647</v>
      </c>
      <c r="M29" s="13">
        <v>0</v>
      </c>
      <c r="N29" s="13">
        <v>539077</v>
      </c>
      <c r="O29" s="13">
        <v>18527</v>
      </c>
      <c r="P29" s="13">
        <v>12894</v>
      </c>
      <c r="Q29" s="13">
        <v>2468183</v>
      </c>
      <c r="R29" s="13">
        <v>0</v>
      </c>
      <c r="S29" s="13">
        <v>0</v>
      </c>
      <c r="T29" s="13">
        <v>0</v>
      </c>
      <c r="V29"/>
      <c r="W29"/>
      <c r="X29" s="12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</row>
    <row r="30" spans="1:39" ht="12.75">
      <c r="A30">
        <v>79</v>
      </c>
      <c r="B30" t="s">
        <v>96</v>
      </c>
      <c r="C30" s="11">
        <v>8430</v>
      </c>
      <c r="D30" s="11">
        <v>2008</v>
      </c>
      <c r="E30" s="12">
        <v>5.15</v>
      </c>
      <c r="F30" s="13">
        <v>47326</v>
      </c>
      <c r="G30" s="13">
        <v>247472</v>
      </c>
      <c r="H30" s="13">
        <v>89451</v>
      </c>
      <c r="I30" s="13">
        <v>0</v>
      </c>
      <c r="J30" s="13">
        <v>8375</v>
      </c>
      <c r="K30" s="13">
        <v>296472</v>
      </c>
      <c r="L30" s="13">
        <v>143789</v>
      </c>
      <c r="M30" s="13">
        <v>14772</v>
      </c>
      <c r="N30" s="13">
        <v>53581</v>
      </c>
      <c r="O30" s="13">
        <v>1680</v>
      </c>
      <c r="P30" s="13">
        <v>0</v>
      </c>
      <c r="Q30" s="13">
        <v>855592</v>
      </c>
      <c r="R30" s="13">
        <v>0</v>
      </c>
      <c r="S30" s="13">
        <v>0</v>
      </c>
      <c r="T30" s="13">
        <v>0</v>
      </c>
      <c r="V30"/>
      <c r="W30"/>
      <c r="X30" s="12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</row>
    <row r="31" spans="1:39" ht="12.75">
      <c r="A31">
        <v>80</v>
      </c>
      <c r="B31" t="s">
        <v>97</v>
      </c>
      <c r="C31" s="11">
        <v>8430</v>
      </c>
      <c r="D31" s="11">
        <v>2008</v>
      </c>
      <c r="E31" s="12">
        <v>2.83</v>
      </c>
      <c r="F31" s="13">
        <v>32944</v>
      </c>
      <c r="G31" s="13">
        <v>111985</v>
      </c>
      <c r="H31" s="13">
        <v>27020</v>
      </c>
      <c r="I31" s="13">
        <v>0</v>
      </c>
      <c r="J31" s="13">
        <v>24211</v>
      </c>
      <c r="K31" s="13">
        <v>114029</v>
      </c>
      <c r="L31" s="13">
        <v>36735</v>
      </c>
      <c r="M31" s="13">
        <v>0</v>
      </c>
      <c r="N31" s="13">
        <v>91938</v>
      </c>
      <c r="O31" s="13">
        <v>82</v>
      </c>
      <c r="P31" s="13">
        <v>0</v>
      </c>
      <c r="Q31" s="13">
        <v>406000</v>
      </c>
      <c r="R31" s="13">
        <v>0</v>
      </c>
      <c r="S31" s="13">
        <v>0</v>
      </c>
      <c r="T31" s="13">
        <v>0</v>
      </c>
      <c r="V31"/>
      <c r="W31"/>
      <c r="X31" s="12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</row>
    <row r="32" spans="1:39" ht="12.75">
      <c r="A32">
        <v>81</v>
      </c>
      <c r="B32" t="s">
        <v>81</v>
      </c>
      <c r="C32" s="11">
        <v>8430</v>
      </c>
      <c r="D32" s="11">
        <v>2008</v>
      </c>
      <c r="E32" s="12">
        <v>27.4</v>
      </c>
      <c r="F32" s="13">
        <v>417518</v>
      </c>
      <c r="G32" s="13">
        <v>1701860</v>
      </c>
      <c r="H32" s="13">
        <v>475047</v>
      </c>
      <c r="I32" s="13">
        <v>92321</v>
      </c>
      <c r="J32" s="13">
        <v>249862</v>
      </c>
      <c r="K32" s="13">
        <v>2078526</v>
      </c>
      <c r="L32" s="13">
        <v>-887569</v>
      </c>
      <c r="M32" s="13">
        <v>5773</v>
      </c>
      <c r="N32" s="13">
        <v>2900958</v>
      </c>
      <c r="O32" s="13">
        <v>2129683</v>
      </c>
      <c r="P32" s="13">
        <v>0</v>
      </c>
      <c r="Q32" s="13">
        <v>8746461</v>
      </c>
      <c r="R32" s="13">
        <v>0</v>
      </c>
      <c r="S32" s="13">
        <v>0</v>
      </c>
      <c r="T32" s="13">
        <v>0</v>
      </c>
      <c r="V32"/>
      <c r="W32"/>
      <c r="X32" s="12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</row>
    <row r="33" spans="1:39" ht="12.75">
      <c r="A33">
        <v>82</v>
      </c>
      <c r="B33" t="s">
        <v>80</v>
      </c>
      <c r="C33" s="11">
        <v>8430</v>
      </c>
      <c r="D33" s="11">
        <v>2008</v>
      </c>
      <c r="E33" s="12">
        <v>2.08</v>
      </c>
      <c r="F33" s="13">
        <v>19316</v>
      </c>
      <c r="G33" s="13">
        <v>69599</v>
      </c>
      <c r="H33" s="13">
        <v>18510</v>
      </c>
      <c r="I33" s="13">
        <v>1373</v>
      </c>
      <c r="J33" s="13">
        <v>5876</v>
      </c>
      <c r="K33" s="13">
        <v>122464</v>
      </c>
      <c r="L33" s="13">
        <v>33012</v>
      </c>
      <c r="M33" s="13">
        <v>661</v>
      </c>
      <c r="N33" s="13">
        <v>7236</v>
      </c>
      <c r="O33" s="13">
        <v>2568</v>
      </c>
      <c r="P33" s="13">
        <v>0</v>
      </c>
      <c r="Q33" s="13">
        <v>261299</v>
      </c>
      <c r="R33" s="13">
        <v>0</v>
      </c>
      <c r="S33" s="13">
        <v>0</v>
      </c>
      <c r="T33" s="13">
        <v>0</v>
      </c>
      <c r="V33"/>
      <c r="W33"/>
      <c r="X33" s="12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</row>
    <row r="34" spans="1:39" ht="12.75">
      <c r="A34">
        <v>84</v>
      </c>
      <c r="B34" t="s">
        <v>148</v>
      </c>
      <c r="C34" s="11">
        <v>8430</v>
      </c>
      <c r="D34" s="11">
        <v>2008</v>
      </c>
      <c r="E34" s="12">
        <v>68.8</v>
      </c>
      <c r="F34" s="13">
        <v>864641</v>
      </c>
      <c r="G34" s="13">
        <v>3349911</v>
      </c>
      <c r="H34" s="13">
        <v>1168501</v>
      </c>
      <c r="I34" s="13">
        <v>11240</v>
      </c>
      <c r="J34" s="13">
        <v>434133</v>
      </c>
      <c r="K34" s="13">
        <v>3778993</v>
      </c>
      <c r="L34" s="13">
        <v>1459629</v>
      </c>
      <c r="M34" s="13">
        <v>2179</v>
      </c>
      <c r="N34" s="13">
        <v>1560416</v>
      </c>
      <c r="O34" s="13">
        <v>61739</v>
      </c>
      <c r="P34" s="13">
        <v>233982</v>
      </c>
      <c r="Q34" s="13">
        <v>11592759</v>
      </c>
      <c r="R34" s="13">
        <v>0</v>
      </c>
      <c r="S34" s="13">
        <v>0</v>
      </c>
      <c r="T34" s="13">
        <v>0</v>
      </c>
      <c r="V34"/>
      <c r="W34"/>
      <c r="X34" s="12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</row>
    <row r="35" spans="1:39" ht="12.75">
      <c r="A35">
        <v>85</v>
      </c>
      <c r="B35" t="s">
        <v>131</v>
      </c>
      <c r="C35" s="11">
        <v>8430</v>
      </c>
      <c r="D35" s="11">
        <v>2008</v>
      </c>
      <c r="E35" s="12">
        <v>9.56</v>
      </c>
      <c r="F35" s="13">
        <v>109111</v>
      </c>
      <c r="G35" s="13">
        <v>615325</v>
      </c>
      <c r="H35" s="13">
        <v>144992</v>
      </c>
      <c r="I35" s="13">
        <v>9470</v>
      </c>
      <c r="J35" s="13">
        <v>113297</v>
      </c>
      <c r="K35" s="13">
        <v>613987</v>
      </c>
      <c r="L35" s="13">
        <v>311472</v>
      </c>
      <c r="M35" s="13">
        <v>4263</v>
      </c>
      <c r="N35" s="13">
        <v>126147</v>
      </c>
      <c r="O35" s="13">
        <v>5655</v>
      </c>
      <c r="P35" s="13">
        <v>0</v>
      </c>
      <c r="Q35" s="13">
        <v>1944608</v>
      </c>
      <c r="R35" s="13">
        <v>0</v>
      </c>
      <c r="S35" s="13">
        <v>0</v>
      </c>
      <c r="T35" s="13">
        <v>0</v>
      </c>
      <c r="V35"/>
      <c r="W35"/>
      <c r="X35" s="12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</row>
    <row r="36" spans="1:39" ht="12.75">
      <c r="A36">
        <v>96</v>
      </c>
      <c r="B36" t="s">
        <v>107</v>
      </c>
      <c r="C36" s="11">
        <v>8430</v>
      </c>
      <c r="D36" s="11">
        <v>2008</v>
      </c>
      <c r="E36" s="12">
        <v>2.31</v>
      </c>
      <c r="F36" s="13">
        <v>38690</v>
      </c>
      <c r="G36" s="13">
        <v>150202</v>
      </c>
      <c r="H36" s="13">
        <v>34807</v>
      </c>
      <c r="I36" s="13">
        <v>0</v>
      </c>
      <c r="J36" s="13">
        <v>68036</v>
      </c>
      <c r="K36" s="13">
        <v>154518</v>
      </c>
      <c r="L36" s="13">
        <v>47764</v>
      </c>
      <c r="M36" s="13">
        <v>1034</v>
      </c>
      <c r="N36" s="13">
        <v>48273</v>
      </c>
      <c r="O36" s="13">
        <v>1961</v>
      </c>
      <c r="P36" s="13">
        <v>0</v>
      </c>
      <c r="Q36" s="13">
        <v>506595</v>
      </c>
      <c r="R36" s="13">
        <v>0</v>
      </c>
      <c r="S36" s="13">
        <v>0</v>
      </c>
      <c r="T36" s="13">
        <v>0</v>
      </c>
      <c r="V36"/>
      <c r="W36"/>
      <c r="X36" s="12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</row>
    <row r="37" spans="1:39" ht="12.75">
      <c r="A37">
        <v>102</v>
      </c>
      <c r="B37" t="s">
        <v>158</v>
      </c>
      <c r="C37" s="11">
        <v>8430</v>
      </c>
      <c r="D37" s="11">
        <v>2008</v>
      </c>
      <c r="E37" s="12">
        <v>14.84</v>
      </c>
      <c r="F37" s="13">
        <v>359152</v>
      </c>
      <c r="G37" s="13">
        <v>855215</v>
      </c>
      <c r="H37" s="13">
        <v>216824</v>
      </c>
      <c r="I37" s="13">
        <v>0</v>
      </c>
      <c r="J37" s="13">
        <v>98155</v>
      </c>
      <c r="K37" s="13">
        <v>1285448</v>
      </c>
      <c r="L37" s="13">
        <v>270300</v>
      </c>
      <c r="M37" s="13">
        <v>91931</v>
      </c>
      <c r="N37" s="13">
        <v>2043356</v>
      </c>
      <c r="O37" s="13">
        <v>673867</v>
      </c>
      <c r="P37" s="13">
        <v>0</v>
      </c>
      <c r="Q37" s="13">
        <v>5535096</v>
      </c>
      <c r="R37" s="13">
        <v>0</v>
      </c>
      <c r="S37" s="13">
        <v>0</v>
      </c>
      <c r="T37" s="13">
        <v>0</v>
      </c>
      <c r="V37"/>
      <c r="W37"/>
      <c r="X37" s="12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</row>
    <row r="38" spans="1:39" ht="12.75">
      <c r="A38">
        <v>104</v>
      </c>
      <c r="B38" t="s">
        <v>112</v>
      </c>
      <c r="C38" s="11">
        <v>8430</v>
      </c>
      <c r="D38" s="11">
        <v>2008</v>
      </c>
      <c r="E38" s="12">
        <v>5.87</v>
      </c>
      <c r="F38" s="13">
        <v>112822</v>
      </c>
      <c r="G38" s="13">
        <v>313846</v>
      </c>
      <c r="H38" s="13">
        <v>90980</v>
      </c>
      <c r="I38" s="13">
        <v>174512</v>
      </c>
      <c r="J38" s="13">
        <v>53440</v>
      </c>
      <c r="K38" s="13">
        <v>427828</v>
      </c>
      <c r="L38" s="13">
        <v>393896</v>
      </c>
      <c r="M38" s="13">
        <v>3481</v>
      </c>
      <c r="N38" s="13">
        <v>318169</v>
      </c>
      <c r="O38" s="13">
        <v>18718</v>
      </c>
      <c r="P38" s="13">
        <v>0</v>
      </c>
      <c r="Q38" s="13">
        <v>1794870</v>
      </c>
      <c r="R38" s="13">
        <v>0</v>
      </c>
      <c r="S38" s="13">
        <v>0</v>
      </c>
      <c r="T38" s="13">
        <v>0</v>
      </c>
      <c r="V38"/>
      <c r="W38"/>
      <c r="X38" s="12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1:39" ht="12.75">
      <c r="A39">
        <v>106</v>
      </c>
      <c r="B39" t="s">
        <v>70</v>
      </c>
      <c r="C39" s="11">
        <v>8430</v>
      </c>
      <c r="D39" s="11">
        <v>2008</v>
      </c>
      <c r="E39" s="12">
        <v>3.76</v>
      </c>
      <c r="F39" s="13">
        <v>82921</v>
      </c>
      <c r="G39" s="13">
        <v>220557</v>
      </c>
      <c r="H39" s="13">
        <v>49771</v>
      </c>
      <c r="I39" s="13">
        <v>0</v>
      </c>
      <c r="J39" s="13">
        <v>47217</v>
      </c>
      <c r="K39" s="13">
        <v>430976</v>
      </c>
      <c r="L39" s="13">
        <v>220447</v>
      </c>
      <c r="M39" s="13">
        <v>2768</v>
      </c>
      <c r="N39" s="13">
        <v>118155</v>
      </c>
      <c r="O39" s="13">
        <v>5026</v>
      </c>
      <c r="P39" s="13">
        <v>0</v>
      </c>
      <c r="Q39" s="13">
        <v>1094917</v>
      </c>
      <c r="R39" s="13">
        <v>0</v>
      </c>
      <c r="S39" s="13">
        <v>0</v>
      </c>
      <c r="T39" s="13">
        <v>0</v>
      </c>
      <c r="V39"/>
      <c r="W39"/>
      <c r="X39" s="12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</row>
    <row r="40" spans="1:39" ht="12.75">
      <c r="A40">
        <v>107</v>
      </c>
      <c r="B40" t="s">
        <v>95</v>
      </c>
      <c r="C40" s="11">
        <v>8430</v>
      </c>
      <c r="D40" s="11">
        <v>2008</v>
      </c>
      <c r="E40" s="12">
        <v>9.85</v>
      </c>
      <c r="F40" s="13">
        <v>81212</v>
      </c>
      <c r="G40" s="13">
        <v>330751</v>
      </c>
      <c r="H40" s="13">
        <v>72758</v>
      </c>
      <c r="I40" s="13">
        <v>0</v>
      </c>
      <c r="J40" s="13">
        <v>3347</v>
      </c>
      <c r="K40" s="13">
        <v>200372</v>
      </c>
      <c r="L40" s="13">
        <v>0</v>
      </c>
      <c r="M40" s="13">
        <v>988</v>
      </c>
      <c r="N40" s="13">
        <v>47365</v>
      </c>
      <c r="O40" s="13">
        <v>10600</v>
      </c>
      <c r="P40" s="13">
        <v>0</v>
      </c>
      <c r="Q40" s="13">
        <v>666181</v>
      </c>
      <c r="R40" s="13">
        <v>0</v>
      </c>
      <c r="S40" s="13">
        <v>0</v>
      </c>
      <c r="T40" s="13">
        <v>0</v>
      </c>
      <c r="V40"/>
      <c r="W40"/>
      <c r="X40" s="12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</row>
    <row r="41" spans="1:39" ht="12.75">
      <c r="A41">
        <v>108</v>
      </c>
      <c r="B41" t="s">
        <v>111</v>
      </c>
      <c r="C41" s="11">
        <v>8430</v>
      </c>
      <c r="D41" s="11">
        <v>2008</v>
      </c>
      <c r="E41" s="12">
        <v>6.05</v>
      </c>
      <c r="F41" s="13">
        <v>106138</v>
      </c>
      <c r="G41" s="13">
        <v>289789</v>
      </c>
      <c r="H41" s="13">
        <v>0</v>
      </c>
      <c r="I41" s="13">
        <v>0</v>
      </c>
      <c r="J41" s="13">
        <v>109863</v>
      </c>
      <c r="K41" s="13">
        <v>466315</v>
      </c>
      <c r="L41" s="13">
        <v>182033</v>
      </c>
      <c r="M41" s="13">
        <v>0</v>
      </c>
      <c r="N41" s="13">
        <v>0</v>
      </c>
      <c r="O41" s="13">
        <v>15197</v>
      </c>
      <c r="P41" s="13">
        <v>0</v>
      </c>
      <c r="Q41" s="13">
        <v>1063197</v>
      </c>
      <c r="R41" s="13">
        <v>0</v>
      </c>
      <c r="S41" s="13">
        <v>0</v>
      </c>
      <c r="T41" s="13">
        <v>0</v>
      </c>
      <c r="V41"/>
      <c r="W41"/>
      <c r="X41" s="12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</row>
    <row r="42" spans="1:39" ht="12.75">
      <c r="A42">
        <v>111</v>
      </c>
      <c r="B42" t="s">
        <v>76</v>
      </c>
      <c r="C42" s="11">
        <v>8430</v>
      </c>
      <c r="D42" s="11">
        <v>2008</v>
      </c>
      <c r="E42" s="12">
        <v>1.69</v>
      </c>
      <c r="F42" s="13">
        <v>19511</v>
      </c>
      <c r="G42" s="13">
        <v>81029</v>
      </c>
      <c r="H42" s="13">
        <v>13740</v>
      </c>
      <c r="I42" s="13">
        <v>0</v>
      </c>
      <c r="J42" s="13">
        <v>8184</v>
      </c>
      <c r="K42" s="13">
        <v>73643</v>
      </c>
      <c r="L42" s="13">
        <v>0</v>
      </c>
      <c r="M42" s="13">
        <v>0</v>
      </c>
      <c r="N42" s="13">
        <v>28151</v>
      </c>
      <c r="O42" s="13">
        <v>22287</v>
      </c>
      <c r="P42" s="13">
        <v>0</v>
      </c>
      <c r="Q42" s="13">
        <v>227034</v>
      </c>
      <c r="R42" s="13">
        <v>0</v>
      </c>
      <c r="S42" s="13">
        <v>0</v>
      </c>
      <c r="T42" s="13">
        <v>0</v>
      </c>
      <c r="V42"/>
      <c r="W42"/>
      <c r="X42" s="12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</row>
    <row r="43" spans="1:39" ht="12.75">
      <c r="A43">
        <v>125</v>
      </c>
      <c r="B43" t="s">
        <v>98</v>
      </c>
      <c r="C43" s="11">
        <v>8430</v>
      </c>
      <c r="D43" s="11">
        <v>2008</v>
      </c>
      <c r="E43" s="12">
        <v>5.25</v>
      </c>
      <c r="F43" s="13">
        <v>81778</v>
      </c>
      <c r="G43" s="13">
        <v>285251</v>
      </c>
      <c r="H43" s="13">
        <v>67038</v>
      </c>
      <c r="I43" s="13">
        <v>0</v>
      </c>
      <c r="J43" s="13">
        <v>95106</v>
      </c>
      <c r="K43" s="13">
        <v>268418</v>
      </c>
      <c r="L43" s="13">
        <v>71902</v>
      </c>
      <c r="M43" s="13">
        <v>0</v>
      </c>
      <c r="N43" s="13">
        <v>14638</v>
      </c>
      <c r="O43" s="13">
        <v>1619</v>
      </c>
      <c r="P43" s="13">
        <v>0</v>
      </c>
      <c r="Q43" s="13">
        <v>803972</v>
      </c>
      <c r="R43" s="13">
        <v>0</v>
      </c>
      <c r="S43" s="13">
        <v>0</v>
      </c>
      <c r="T43" s="13">
        <v>0</v>
      </c>
      <c r="V43"/>
      <c r="W43"/>
      <c r="X43" s="12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</row>
    <row r="44" spans="1:39" ht="12.75">
      <c r="A44">
        <v>126</v>
      </c>
      <c r="B44" t="s">
        <v>130</v>
      </c>
      <c r="C44" s="11">
        <v>8430</v>
      </c>
      <c r="D44" s="11">
        <v>2008</v>
      </c>
      <c r="E44" s="12">
        <v>36.03</v>
      </c>
      <c r="F44" s="13">
        <v>300978</v>
      </c>
      <c r="G44" s="13">
        <v>1749013</v>
      </c>
      <c r="H44" s="13">
        <v>456606</v>
      </c>
      <c r="I44" s="13">
        <v>0</v>
      </c>
      <c r="J44" s="13">
        <v>149875</v>
      </c>
      <c r="K44" s="13">
        <v>1257048</v>
      </c>
      <c r="L44" s="13">
        <v>335052</v>
      </c>
      <c r="M44" s="13">
        <v>2150</v>
      </c>
      <c r="N44" s="13">
        <v>2776134</v>
      </c>
      <c r="O44" s="13">
        <v>17984</v>
      </c>
      <c r="P44" s="13">
        <v>115165</v>
      </c>
      <c r="Q44" s="13">
        <v>6628697</v>
      </c>
      <c r="R44" s="13">
        <v>0</v>
      </c>
      <c r="S44" s="13">
        <v>0</v>
      </c>
      <c r="T44" s="13">
        <v>0</v>
      </c>
      <c r="V44"/>
      <c r="W44"/>
      <c r="X44" s="12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</row>
    <row r="45" spans="1:39" ht="12.75">
      <c r="A45">
        <v>128</v>
      </c>
      <c r="B45" t="s">
        <v>140</v>
      </c>
      <c r="C45" s="11">
        <v>8430</v>
      </c>
      <c r="D45" s="11">
        <v>2008</v>
      </c>
      <c r="E45" s="12">
        <v>72.31</v>
      </c>
      <c r="F45" s="13">
        <v>704450</v>
      </c>
      <c r="G45" s="13">
        <v>4335217</v>
      </c>
      <c r="H45" s="13">
        <v>1276841</v>
      </c>
      <c r="I45" s="13">
        <v>0</v>
      </c>
      <c r="J45" s="13">
        <v>814075</v>
      </c>
      <c r="K45" s="13">
        <v>4217089</v>
      </c>
      <c r="L45" s="13">
        <v>5480895</v>
      </c>
      <c r="M45" s="13">
        <v>12305</v>
      </c>
      <c r="N45" s="13">
        <v>1392482</v>
      </c>
      <c r="O45" s="13">
        <v>33653</v>
      </c>
      <c r="P45" s="13">
        <v>50553</v>
      </c>
      <c r="Q45" s="13">
        <v>17512004</v>
      </c>
      <c r="R45" s="13">
        <v>0</v>
      </c>
      <c r="S45" s="13">
        <v>0</v>
      </c>
      <c r="T45" s="13">
        <v>0</v>
      </c>
      <c r="V45"/>
      <c r="W45"/>
      <c r="X45" s="12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</row>
    <row r="46" spans="1:39" ht="12.75">
      <c r="A46">
        <v>129</v>
      </c>
      <c r="B46" t="s">
        <v>152</v>
      </c>
      <c r="C46" s="11">
        <v>8430</v>
      </c>
      <c r="D46" s="11">
        <v>2008</v>
      </c>
      <c r="E46" s="12">
        <v>2.94</v>
      </c>
      <c r="F46" s="13">
        <v>28753</v>
      </c>
      <c r="G46" s="13">
        <v>123572</v>
      </c>
      <c r="H46" s="13">
        <v>26062</v>
      </c>
      <c r="I46" s="13">
        <v>0</v>
      </c>
      <c r="J46" s="13">
        <v>12993</v>
      </c>
      <c r="K46" s="13">
        <v>90366</v>
      </c>
      <c r="L46" s="13">
        <v>63617</v>
      </c>
      <c r="M46" s="13">
        <v>14448</v>
      </c>
      <c r="N46" s="13">
        <v>30604</v>
      </c>
      <c r="O46" s="13">
        <v>212</v>
      </c>
      <c r="P46" s="13">
        <v>0</v>
      </c>
      <c r="Q46" s="13">
        <v>361874</v>
      </c>
      <c r="R46" s="13">
        <v>0</v>
      </c>
      <c r="S46" s="13">
        <v>0</v>
      </c>
      <c r="T46" s="13">
        <v>0</v>
      </c>
      <c r="V46"/>
      <c r="W46"/>
      <c r="X46" s="12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</row>
    <row r="47" spans="1:39" ht="12.75">
      <c r="A47">
        <v>130</v>
      </c>
      <c r="B47" t="s">
        <v>136</v>
      </c>
      <c r="C47" s="11">
        <v>8430</v>
      </c>
      <c r="D47" s="11">
        <v>2008</v>
      </c>
      <c r="E47" s="12">
        <v>49.26</v>
      </c>
      <c r="F47" s="13">
        <v>7683399</v>
      </c>
      <c r="G47" s="13">
        <v>2276545</v>
      </c>
      <c r="H47" s="13">
        <v>683461</v>
      </c>
      <c r="I47" s="13">
        <v>0</v>
      </c>
      <c r="J47" s="13">
        <v>53256</v>
      </c>
      <c r="K47" s="13">
        <v>1739103</v>
      </c>
      <c r="L47" s="13">
        <v>914219</v>
      </c>
      <c r="M47" s="13">
        <v>321508</v>
      </c>
      <c r="N47" s="13">
        <v>1724580</v>
      </c>
      <c r="O47" s="13">
        <v>24381</v>
      </c>
      <c r="P47" s="13">
        <v>1540519</v>
      </c>
      <c r="Q47" s="13">
        <v>6196534</v>
      </c>
      <c r="R47" s="13">
        <v>0</v>
      </c>
      <c r="S47" s="13">
        <v>0</v>
      </c>
      <c r="T47" s="13">
        <v>0</v>
      </c>
      <c r="V47"/>
      <c r="W47"/>
      <c r="X47" s="12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</row>
    <row r="48" spans="1:39" ht="12.75">
      <c r="A48">
        <v>131</v>
      </c>
      <c r="B48" t="s">
        <v>99</v>
      </c>
      <c r="C48" s="11">
        <v>8430</v>
      </c>
      <c r="D48" s="11">
        <v>2008</v>
      </c>
      <c r="E48" s="12">
        <v>34.87</v>
      </c>
      <c r="F48" s="13">
        <v>498470</v>
      </c>
      <c r="G48" s="13">
        <v>1949942</v>
      </c>
      <c r="H48" s="13">
        <v>496769</v>
      </c>
      <c r="I48" s="13">
        <v>0</v>
      </c>
      <c r="J48" s="13">
        <v>451169</v>
      </c>
      <c r="K48" s="13">
        <v>2939256</v>
      </c>
      <c r="L48" s="13">
        <v>1080900</v>
      </c>
      <c r="M48" s="13">
        <v>409176</v>
      </c>
      <c r="N48" s="13">
        <v>2366165</v>
      </c>
      <c r="O48" s="13">
        <v>24251</v>
      </c>
      <c r="P48" s="13">
        <v>731392</v>
      </c>
      <c r="Q48" s="13">
        <v>8986236</v>
      </c>
      <c r="R48" s="13">
        <v>0</v>
      </c>
      <c r="S48" s="13">
        <v>0</v>
      </c>
      <c r="T48" s="13">
        <v>0</v>
      </c>
      <c r="V48"/>
      <c r="W48"/>
      <c r="X48" s="12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</row>
    <row r="49" spans="1:39" ht="12.75">
      <c r="A49">
        <v>132</v>
      </c>
      <c r="B49" t="s">
        <v>104</v>
      </c>
      <c r="C49" s="11">
        <v>8430</v>
      </c>
      <c r="D49" s="11">
        <v>2008</v>
      </c>
      <c r="E49" s="12">
        <v>7.47</v>
      </c>
      <c r="F49" s="13">
        <v>144052</v>
      </c>
      <c r="G49" s="13">
        <v>489908</v>
      </c>
      <c r="H49" s="13">
        <v>121709</v>
      </c>
      <c r="I49" s="13">
        <v>0</v>
      </c>
      <c r="J49" s="13">
        <v>46205</v>
      </c>
      <c r="K49" s="13">
        <v>626938</v>
      </c>
      <c r="L49" s="13">
        <v>1919619</v>
      </c>
      <c r="M49" s="13">
        <v>11774</v>
      </c>
      <c r="N49" s="13">
        <v>287398</v>
      </c>
      <c r="O49" s="13">
        <v>43260</v>
      </c>
      <c r="P49" s="13">
        <v>118659</v>
      </c>
      <c r="Q49" s="13">
        <v>3428152</v>
      </c>
      <c r="R49" s="13">
        <v>0</v>
      </c>
      <c r="S49" s="13">
        <v>0</v>
      </c>
      <c r="T49" s="13">
        <v>0</v>
      </c>
      <c r="V49"/>
      <c r="W49"/>
      <c r="X49" s="12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</row>
    <row r="50" spans="1:39" ht="12.75">
      <c r="A50">
        <v>134</v>
      </c>
      <c r="B50" t="s">
        <v>84</v>
      </c>
      <c r="C50" s="11">
        <v>8430</v>
      </c>
      <c r="D50" s="11">
        <v>2008</v>
      </c>
      <c r="E50" s="12">
        <v>7.39</v>
      </c>
      <c r="F50" s="13">
        <v>181809</v>
      </c>
      <c r="G50" s="13">
        <v>391047</v>
      </c>
      <c r="H50" s="13">
        <v>105228</v>
      </c>
      <c r="I50" s="13">
        <v>0</v>
      </c>
      <c r="J50" s="13">
        <v>42206</v>
      </c>
      <c r="K50" s="13">
        <v>562233</v>
      </c>
      <c r="L50" s="13">
        <v>405952</v>
      </c>
      <c r="M50" s="13">
        <v>0</v>
      </c>
      <c r="N50" s="13">
        <v>162959</v>
      </c>
      <c r="O50" s="13">
        <v>1061</v>
      </c>
      <c r="P50" s="13">
        <v>9180</v>
      </c>
      <c r="Q50" s="13">
        <v>1661506</v>
      </c>
      <c r="R50" s="13">
        <v>0</v>
      </c>
      <c r="S50" s="13">
        <v>0</v>
      </c>
      <c r="T50" s="13">
        <v>0</v>
      </c>
      <c r="V50"/>
      <c r="W50"/>
      <c r="X50" s="12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</row>
    <row r="51" spans="1:39" ht="12.75">
      <c r="A51">
        <v>137</v>
      </c>
      <c r="B51" t="s">
        <v>89</v>
      </c>
      <c r="C51" s="11">
        <v>8430</v>
      </c>
      <c r="D51" s="11">
        <v>2008</v>
      </c>
      <c r="E51" s="12">
        <v>6.33</v>
      </c>
      <c r="F51" s="13">
        <v>50541</v>
      </c>
      <c r="G51" s="13">
        <v>270892</v>
      </c>
      <c r="H51" s="13">
        <v>96889</v>
      </c>
      <c r="I51" s="13">
        <v>0</v>
      </c>
      <c r="J51" s="13">
        <v>49249</v>
      </c>
      <c r="K51" s="13">
        <v>275288</v>
      </c>
      <c r="L51" s="13">
        <v>43553</v>
      </c>
      <c r="M51" s="13">
        <v>1085</v>
      </c>
      <c r="N51" s="13">
        <v>154072</v>
      </c>
      <c r="O51" s="13">
        <v>11648</v>
      </c>
      <c r="P51" s="13">
        <v>5675</v>
      </c>
      <c r="Q51" s="13">
        <v>897001</v>
      </c>
      <c r="R51" s="13">
        <v>0</v>
      </c>
      <c r="S51" s="13">
        <v>0</v>
      </c>
      <c r="T51" s="13">
        <v>0</v>
      </c>
      <c r="V51"/>
      <c r="W51"/>
      <c r="X51" s="12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</row>
    <row r="52" spans="1:39" ht="12.75">
      <c r="A52">
        <v>138</v>
      </c>
      <c r="B52" t="s">
        <v>161</v>
      </c>
      <c r="C52" s="11">
        <v>8430</v>
      </c>
      <c r="D52" s="11">
        <v>2008</v>
      </c>
      <c r="E52" s="12">
        <v>14.93</v>
      </c>
      <c r="F52" s="13">
        <v>272986</v>
      </c>
      <c r="G52" s="13">
        <v>945003</v>
      </c>
      <c r="H52" s="13">
        <v>195633</v>
      </c>
      <c r="I52" s="13">
        <v>0</v>
      </c>
      <c r="J52" s="13">
        <v>76359</v>
      </c>
      <c r="K52" s="13">
        <v>1216097</v>
      </c>
      <c r="L52" s="13">
        <v>741582</v>
      </c>
      <c r="M52" s="13">
        <v>62157</v>
      </c>
      <c r="N52" s="13">
        <v>650901</v>
      </c>
      <c r="O52" s="13">
        <v>358350</v>
      </c>
      <c r="P52" s="13">
        <v>0</v>
      </c>
      <c r="Q52" s="13">
        <v>4246082</v>
      </c>
      <c r="R52" s="13">
        <v>0</v>
      </c>
      <c r="S52" s="13">
        <v>0</v>
      </c>
      <c r="T52" s="13">
        <v>0</v>
      </c>
      <c r="V52"/>
      <c r="W52"/>
      <c r="X52" s="12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</row>
    <row r="53" spans="1:39" ht="12.75">
      <c r="A53">
        <v>139</v>
      </c>
      <c r="B53" t="s">
        <v>146</v>
      </c>
      <c r="C53" s="11">
        <v>8430</v>
      </c>
      <c r="D53" s="11">
        <v>2008</v>
      </c>
      <c r="E53" s="12">
        <v>27.71</v>
      </c>
      <c r="F53" s="13">
        <v>361825</v>
      </c>
      <c r="G53" s="13">
        <v>1525544</v>
      </c>
      <c r="H53" s="13">
        <v>373302</v>
      </c>
      <c r="I53" s="13">
        <v>0</v>
      </c>
      <c r="J53" s="13">
        <v>247212</v>
      </c>
      <c r="K53" s="13">
        <v>1442149</v>
      </c>
      <c r="L53" s="13">
        <v>820209</v>
      </c>
      <c r="M53" s="13">
        <v>8711</v>
      </c>
      <c r="N53" s="13">
        <v>410460</v>
      </c>
      <c r="O53" s="13">
        <v>11102</v>
      </c>
      <c r="P53" s="13">
        <v>0</v>
      </c>
      <c r="Q53" s="13">
        <v>4838689</v>
      </c>
      <c r="R53" s="13">
        <v>0</v>
      </c>
      <c r="S53" s="13">
        <v>0</v>
      </c>
      <c r="T53" s="13">
        <v>0</v>
      </c>
      <c r="V53"/>
      <c r="W53"/>
      <c r="X53" s="12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</row>
    <row r="54" spans="1:39" ht="12.75">
      <c r="A54">
        <v>140</v>
      </c>
      <c r="B54" t="s">
        <v>86</v>
      </c>
      <c r="C54" s="11">
        <v>8430</v>
      </c>
      <c r="D54" s="11">
        <v>2008</v>
      </c>
      <c r="E54" s="12">
        <v>5.27</v>
      </c>
      <c r="F54" s="13">
        <v>91533</v>
      </c>
      <c r="G54" s="13">
        <v>304248</v>
      </c>
      <c r="H54" s="13">
        <v>74681</v>
      </c>
      <c r="I54" s="13">
        <v>0</v>
      </c>
      <c r="J54" s="13">
        <v>5919</v>
      </c>
      <c r="K54" s="13">
        <v>586538</v>
      </c>
      <c r="L54" s="13">
        <v>255091</v>
      </c>
      <c r="M54" s="13">
        <v>1140</v>
      </c>
      <c r="N54" s="13">
        <v>85958</v>
      </c>
      <c r="O54" s="13">
        <v>3306</v>
      </c>
      <c r="P54" s="13">
        <v>0</v>
      </c>
      <c r="Q54" s="13">
        <v>1316881</v>
      </c>
      <c r="R54" s="13">
        <v>0</v>
      </c>
      <c r="S54" s="13">
        <v>0</v>
      </c>
      <c r="T54" s="13">
        <v>0</v>
      </c>
      <c r="V54"/>
      <c r="W54"/>
      <c r="X54" s="12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</row>
    <row r="55" spans="1:39" ht="12.75">
      <c r="A55">
        <v>141</v>
      </c>
      <c r="B55" t="s">
        <v>74</v>
      </c>
      <c r="C55" s="11">
        <v>8430</v>
      </c>
      <c r="D55" s="11">
        <v>2008</v>
      </c>
      <c r="E55" s="12">
        <v>3.03</v>
      </c>
      <c r="F55" s="13">
        <v>67832</v>
      </c>
      <c r="G55" s="13">
        <v>109426</v>
      </c>
      <c r="H55" s="13">
        <v>21982</v>
      </c>
      <c r="I55" s="13">
        <v>0</v>
      </c>
      <c r="J55" s="13">
        <v>28970</v>
      </c>
      <c r="K55" s="13">
        <v>253190</v>
      </c>
      <c r="L55" s="13">
        <v>68005</v>
      </c>
      <c r="M55" s="13">
        <v>2157</v>
      </c>
      <c r="N55" s="13">
        <v>130184</v>
      </c>
      <c r="O55" s="13">
        <v>924</v>
      </c>
      <c r="P55" s="13">
        <v>0</v>
      </c>
      <c r="Q55" s="13">
        <v>614838</v>
      </c>
      <c r="R55" s="13">
        <v>0</v>
      </c>
      <c r="S55" s="13">
        <v>0</v>
      </c>
      <c r="T55" s="13">
        <v>0</v>
      </c>
      <c r="V55"/>
      <c r="W55"/>
      <c r="X55" s="12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</row>
    <row r="56" spans="1:39" ht="12.75">
      <c r="A56">
        <v>142</v>
      </c>
      <c r="B56" t="s">
        <v>129</v>
      </c>
      <c r="C56" s="11">
        <v>8430</v>
      </c>
      <c r="D56" s="11">
        <v>2008</v>
      </c>
      <c r="E56" s="12">
        <v>38.61</v>
      </c>
      <c r="F56" s="13">
        <v>427141</v>
      </c>
      <c r="G56" s="13">
        <v>1903457</v>
      </c>
      <c r="H56" s="13">
        <v>502328</v>
      </c>
      <c r="I56" s="13">
        <v>131797</v>
      </c>
      <c r="J56" s="13">
        <v>247688</v>
      </c>
      <c r="K56" s="13">
        <v>2311480</v>
      </c>
      <c r="L56" s="13">
        <v>1948366</v>
      </c>
      <c r="M56" s="13">
        <v>828195</v>
      </c>
      <c r="N56" s="13">
        <v>635169</v>
      </c>
      <c r="O56" s="13">
        <v>38777</v>
      </c>
      <c r="P56" s="13">
        <v>145604</v>
      </c>
      <c r="Q56" s="13">
        <v>8401653</v>
      </c>
      <c r="R56" s="13">
        <v>0</v>
      </c>
      <c r="S56" s="13">
        <v>0</v>
      </c>
      <c r="T56" s="13">
        <v>0</v>
      </c>
      <c r="V56"/>
      <c r="W56"/>
      <c r="X56" s="12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</row>
    <row r="57" spans="1:39" ht="12.75">
      <c r="A57">
        <v>145</v>
      </c>
      <c r="B57" t="s">
        <v>145</v>
      </c>
      <c r="C57" s="11">
        <v>8430</v>
      </c>
      <c r="D57" s="11">
        <v>2008</v>
      </c>
      <c r="E57" s="12">
        <v>45.43</v>
      </c>
      <c r="F57" s="13">
        <v>633636</v>
      </c>
      <c r="G57" s="13">
        <v>2178122</v>
      </c>
      <c r="H57" s="13">
        <v>691684</v>
      </c>
      <c r="I57" s="13">
        <v>0</v>
      </c>
      <c r="J57" s="13">
        <v>339299</v>
      </c>
      <c r="K57" s="13">
        <v>2392784</v>
      </c>
      <c r="L57" s="13">
        <v>4963959</v>
      </c>
      <c r="M57" s="13">
        <v>172326</v>
      </c>
      <c r="N57" s="13">
        <v>1152738</v>
      </c>
      <c r="O57" s="13">
        <v>39701</v>
      </c>
      <c r="P57" s="13">
        <v>60408</v>
      </c>
      <c r="Q57" s="13">
        <v>11870205</v>
      </c>
      <c r="R57" s="13">
        <v>0</v>
      </c>
      <c r="S57" s="13">
        <v>0</v>
      </c>
      <c r="T57" s="13">
        <v>0</v>
      </c>
      <c r="V57"/>
      <c r="W57"/>
      <c r="X57" s="12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</row>
    <row r="58" spans="1:39" ht="12.75">
      <c r="A58">
        <v>147</v>
      </c>
      <c r="B58" t="s">
        <v>135</v>
      </c>
      <c r="C58" s="11">
        <v>8430</v>
      </c>
      <c r="D58" s="11">
        <v>2008</v>
      </c>
      <c r="E58" s="12">
        <v>3.09</v>
      </c>
      <c r="F58" s="13">
        <v>75247</v>
      </c>
      <c r="G58" s="13">
        <v>152281</v>
      </c>
      <c r="H58" s="13">
        <v>42361</v>
      </c>
      <c r="I58" s="13">
        <v>0</v>
      </c>
      <c r="J58" s="13">
        <v>33289</v>
      </c>
      <c r="K58" s="13">
        <v>270568</v>
      </c>
      <c r="L58" s="13">
        <v>112704</v>
      </c>
      <c r="M58" s="13">
        <v>12751</v>
      </c>
      <c r="N58" s="13">
        <v>114887</v>
      </c>
      <c r="O58" s="13">
        <v>109</v>
      </c>
      <c r="P58" s="13">
        <v>54</v>
      </c>
      <c r="Q58" s="13">
        <v>738896</v>
      </c>
      <c r="R58" s="13">
        <v>0</v>
      </c>
      <c r="S58" s="13">
        <v>0</v>
      </c>
      <c r="T58" s="13">
        <v>0</v>
      </c>
      <c r="V58"/>
      <c r="W58"/>
      <c r="X58" s="12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</row>
    <row r="59" spans="1:39" ht="12.75">
      <c r="A59">
        <v>148</v>
      </c>
      <c r="B59" t="s">
        <v>132</v>
      </c>
      <c r="C59" s="11">
        <v>8430</v>
      </c>
      <c r="D59" s="11">
        <v>2008</v>
      </c>
      <c r="E59" s="12">
        <v>3</v>
      </c>
      <c r="F59" s="13">
        <v>48274</v>
      </c>
      <c r="G59" s="13">
        <v>173299</v>
      </c>
      <c r="H59" s="13">
        <v>28038</v>
      </c>
      <c r="I59" s="13">
        <v>0</v>
      </c>
      <c r="J59" s="13">
        <v>25016</v>
      </c>
      <c r="K59" s="13">
        <v>196084</v>
      </c>
      <c r="L59" s="13">
        <v>57247</v>
      </c>
      <c r="M59" s="13">
        <v>1086</v>
      </c>
      <c r="N59" s="13">
        <v>107481</v>
      </c>
      <c r="O59" s="13">
        <v>127897</v>
      </c>
      <c r="P59" s="13">
        <v>0</v>
      </c>
      <c r="Q59" s="13">
        <v>716148</v>
      </c>
      <c r="R59" s="13">
        <v>0</v>
      </c>
      <c r="S59" s="13">
        <v>0</v>
      </c>
      <c r="T59" s="13">
        <v>0</v>
      </c>
      <c r="V59"/>
      <c r="W59"/>
      <c r="X59" s="12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</row>
    <row r="60" spans="1:39" ht="12.75">
      <c r="A60">
        <v>150</v>
      </c>
      <c r="B60" t="s">
        <v>73</v>
      </c>
      <c r="C60" s="11">
        <v>8430</v>
      </c>
      <c r="D60" s="11">
        <v>2008</v>
      </c>
      <c r="E60" s="12">
        <v>3.02</v>
      </c>
      <c r="F60" s="13">
        <v>42653</v>
      </c>
      <c r="G60" s="13">
        <v>118050</v>
      </c>
      <c r="H60" s="13">
        <v>30117</v>
      </c>
      <c r="I60" s="13">
        <v>0</v>
      </c>
      <c r="J60" s="13">
        <v>41469</v>
      </c>
      <c r="K60" s="13">
        <v>59450</v>
      </c>
      <c r="L60" s="13">
        <v>26200</v>
      </c>
      <c r="M60" s="13">
        <v>1761</v>
      </c>
      <c r="N60" s="13">
        <v>21115</v>
      </c>
      <c r="O60" s="13">
        <v>8896</v>
      </c>
      <c r="P60" s="13">
        <v>0</v>
      </c>
      <c r="Q60" s="13">
        <v>307058</v>
      </c>
      <c r="R60" s="13">
        <v>0</v>
      </c>
      <c r="S60" s="13">
        <v>0</v>
      </c>
      <c r="T60" s="13">
        <v>0</v>
      </c>
      <c r="V60"/>
      <c r="W60"/>
      <c r="X60" s="12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</row>
    <row r="61" spans="1:39" ht="12.75">
      <c r="A61">
        <v>152</v>
      </c>
      <c r="B61" t="s">
        <v>92</v>
      </c>
      <c r="C61" s="11">
        <v>8430</v>
      </c>
      <c r="D61" s="11">
        <v>2008</v>
      </c>
      <c r="E61" s="12">
        <v>11.25</v>
      </c>
      <c r="F61" s="13">
        <v>93704</v>
      </c>
      <c r="G61" s="13">
        <v>587566</v>
      </c>
      <c r="H61" s="13">
        <v>242874</v>
      </c>
      <c r="I61" s="13">
        <v>0</v>
      </c>
      <c r="J61" s="13">
        <v>68861</v>
      </c>
      <c r="K61" s="13">
        <v>521854</v>
      </c>
      <c r="L61" s="13">
        <v>549143</v>
      </c>
      <c r="M61" s="13">
        <v>26697</v>
      </c>
      <c r="N61" s="13">
        <v>515504</v>
      </c>
      <c r="O61" s="13">
        <v>19104</v>
      </c>
      <c r="P61" s="13">
        <v>6067</v>
      </c>
      <c r="Q61" s="13">
        <v>2525536</v>
      </c>
      <c r="R61" s="13">
        <v>0</v>
      </c>
      <c r="S61" s="13">
        <v>0</v>
      </c>
      <c r="T61" s="13">
        <v>0</v>
      </c>
      <c r="V61"/>
      <c r="W61"/>
      <c r="X61" s="12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</row>
    <row r="62" spans="1:39" ht="12.75">
      <c r="A62">
        <v>153</v>
      </c>
      <c r="B62" t="s">
        <v>118</v>
      </c>
      <c r="C62" s="11">
        <v>8430</v>
      </c>
      <c r="D62" s="11">
        <v>2008</v>
      </c>
      <c r="E62" s="12">
        <v>6.58</v>
      </c>
      <c r="F62" s="13">
        <v>85846</v>
      </c>
      <c r="G62" s="13">
        <v>280370</v>
      </c>
      <c r="H62" s="13">
        <v>76690</v>
      </c>
      <c r="I62" s="13">
        <v>0</v>
      </c>
      <c r="J62" s="13">
        <v>30526</v>
      </c>
      <c r="K62" s="13">
        <v>434433</v>
      </c>
      <c r="L62" s="13">
        <v>106542</v>
      </c>
      <c r="M62" s="13">
        <v>65</v>
      </c>
      <c r="N62" s="13">
        <v>90308</v>
      </c>
      <c r="O62" s="13">
        <v>7068</v>
      </c>
      <c r="P62" s="13">
        <v>0</v>
      </c>
      <c r="Q62" s="13">
        <v>1026002</v>
      </c>
      <c r="R62" s="13">
        <v>0</v>
      </c>
      <c r="S62" s="13">
        <v>0</v>
      </c>
      <c r="T62" s="13">
        <v>0</v>
      </c>
      <c r="V62"/>
      <c r="W62"/>
      <c r="X62" s="12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</row>
    <row r="63" spans="1:39" ht="12.75">
      <c r="A63">
        <v>155</v>
      </c>
      <c r="B63" t="s">
        <v>114</v>
      </c>
      <c r="C63" s="11">
        <v>8430</v>
      </c>
      <c r="D63" s="11">
        <v>2008</v>
      </c>
      <c r="E63" s="12">
        <v>70.07</v>
      </c>
      <c r="F63" s="13">
        <v>807794</v>
      </c>
      <c r="G63" s="13">
        <v>3580013</v>
      </c>
      <c r="H63" s="13">
        <v>1220396</v>
      </c>
      <c r="I63" s="13">
        <v>8766</v>
      </c>
      <c r="J63" s="13">
        <v>135342</v>
      </c>
      <c r="K63" s="13">
        <v>2637348</v>
      </c>
      <c r="L63" s="13">
        <v>4364763</v>
      </c>
      <c r="M63" s="13">
        <v>243385</v>
      </c>
      <c r="N63" s="13">
        <v>353303</v>
      </c>
      <c r="O63" s="13">
        <v>1937183</v>
      </c>
      <c r="P63" s="13">
        <v>52059</v>
      </c>
      <c r="Q63" s="13">
        <v>14428440</v>
      </c>
      <c r="R63" s="13">
        <v>0</v>
      </c>
      <c r="S63" s="13">
        <v>0</v>
      </c>
      <c r="T63" s="13">
        <v>0</v>
      </c>
      <c r="V63"/>
      <c r="W63"/>
      <c r="X63" s="12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</row>
    <row r="64" spans="1:39" ht="12.75">
      <c r="A64">
        <v>156</v>
      </c>
      <c r="B64" t="s">
        <v>117</v>
      </c>
      <c r="C64" s="11">
        <v>8430</v>
      </c>
      <c r="D64" s="11">
        <v>2008</v>
      </c>
      <c r="E64" s="12">
        <v>5.49</v>
      </c>
      <c r="F64" s="13">
        <v>94266</v>
      </c>
      <c r="G64" s="13">
        <v>338807</v>
      </c>
      <c r="H64" s="13">
        <v>73145</v>
      </c>
      <c r="I64" s="13">
        <v>0</v>
      </c>
      <c r="J64" s="13">
        <v>55767</v>
      </c>
      <c r="K64" s="13">
        <v>684089</v>
      </c>
      <c r="L64" s="13">
        <v>281320</v>
      </c>
      <c r="M64" s="13">
        <v>6252</v>
      </c>
      <c r="N64" s="13">
        <v>152241</v>
      </c>
      <c r="O64" s="13">
        <v>1547</v>
      </c>
      <c r="P64" s="13">
        <v>12347</v>
      </c>
      <c r="Q64" s="13">
        <v>1580821</v>
      </c>
      <c r="R64" s="13">
        <v>0</v>
      </c>
      <c r="S64" s="13">
        <v>0</v>
      </c>
      <c r="T64" s="13">
        <v>0</v>
      </c>
      <c r="V64"/>
      <c r="W64"/>
      <c r="X64" s="12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</row>
    <row r="65" spans="1:39" ht="12.75">
      <c r="A65">
        <v>157</v>
      </c>
      <c r="B65" t="s">
        <v>139</v>
      </c>
      <c r="C65" s="11">
        <v>8430</v>
      </c>
      <c r="D65" s="11">
        <v>2008</v>
      </c>
      <c r="E65" s="12">
        <v>7.93</v>
      </c>
      <c r="F65" s="13">
        <v>130040</v>
      </c>
      <c r="G65" s="13">
        <v>323755</v>
      </c>
      <c r="H65" s="13">
        <v>89067</v>
      </c>
      <c r="I65" s="13">
        <v>0</v>
      </c>
      <c r="J65" s="13">
        <v>8336</v>
      </c>
      <c r="K65" s="13">
        <v>662500</v>
      </c>
      <c r="L65" s="13">
        <v>305049</v>
      </c>
      <c r="M65" s="13">
        <v>7174</v>
      </c>
      <c r="N65" s="13">
        <v>93215</v>
      </c>
      <c r="O65" s="13">
        <v>1392</v>
      </c>
      <c r="P65" s="13">
        <v>0</v>
      </c>
      <c r="Q65" s="13">
        <v>1490488</v>
      </c>
      <c r="R65" s="13">
        <v>0</v>
      </c>
      <c r="S65" s="13">
        <v>0</v>
      </c>
      <c r="T65" s="13">
        <v>0</v>
      </c>
      <c r="V65"/>
      <c r="W65"/>
      <c r="X65" s="12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</row>
    <row r="66" spans="1:39" ht="12.75">
      <c r="A66">
        <v>158</v>
      </c>
      <c r="B66" t="s">
        <v>69</v>
      </c>
      <c r="C66" s="11">
        <v>8430</v>
      </c>
      <c r="D66" s="11">
        <v>2008</v>
      </c>
      <c r="E66" s="12">
        <v>4.44</v>
      </c>
      <c r="F66" s="13">
        <v>20964</v>
      </c>
      <c r="G66" s="13">
        <v>110869</v>
      </c>
      <c r="H66" s="13">
        <v>25138</v>
      </c>
      <c r="I66" s="13">
        <v>0</v>
      </c>
      <c r="J66" s="13">
        <v>17418</v>
      </c>
      <c r="K66" s="13">
        <v>79088</v>
      </c>
      <c r="L66" s="13">
        <v>21129</v>
      </c>
      <c r="M66" s="13">
        <v>0</v>
      </c>
      <c r="N66" s="13">
        <v>32063</v>
      </c>
      <c r="O66" s="13">
        <v>16278</v>
      </c>
      <c r="P66" s="13">
        <v>0</v>
      </c>
      <c r="Q66" s="13">
        <v>301983</v>
      </c>
      <c r="R66" s="13">
        <v>0</v>
      </c>
      <c r="S66" s="13">
        <v>0</v>
      </c>
      <c r="T66" s="13">
        <v>0</v>
      </c>
      <c r="V66"/>
      <c r="W66"/>
      <c r="X66" s="12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</row>
    <row r="67" spans="1:39" ht="12.75">
      <c r="A67">
        <v>159</v>
      </c>
      <c r="B67" t="s">
        <v>103</v>
      </c>
      <c r="C67" s="11">
        <v>8430</v>
      </c>
      <c r="D67" s="11">
        <v>2008</v>
      </c>
      <c r="E67" s="12">
        <v>46</v>
      </c>
      <c r="F67" s="13">
        <v>723941</v>
      </c>
      <c r="G67" s="13">
        <v>2592453</v>
      </c>
      <c r="H67" s="13">
        <v>979441</v>
      </c>
      <c r="I67" s="13">
        <v>0</v>
      </c>
      <c r="J67" s="13">
        <v>78443</v>
      </c>
      <c r="K67" s="13">
        <v>2562825</v>
      </c>
      <c r="L67" s="13">
        <v>5540245</v>
      </c>
      <c r="M67" s="13">
        <v>0</v>
      </c>
      <c r="N67" s="13">
        <v>2830720</v>
      </c>
      <c r="O67" s="13">
        <v>794193</v>
      </c>
      <c r="P67" s="13">
        <v>314301</v>
      </c>
      <c r="Q67" s="13">
        <v>15064019</v>
      </c>
      <c r="R67" s="13">
        <v>0</v>
      </c>
      <c r="S67" s="13">
        <v>0</v>
      </c>
      <c r="T67" s="13">
        <v>0</v>
      </c>
      <c r="V67"/>
      <c r="W67"/>
      <c r="X67" s="12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</row>
    <row r="68" spans="1:39" ht="12.75">
      <c r="A68">
        <v>161</v>
      </c>
      <c r="B68" t="s">
        <v>159</v>
      </c>
      <c r="C68" s="11">
        <v>8430</v>
      </c>
      <c r="D68" s="11">
        <v>2008</v>
      </c>
      <c r="E68" s="12">
        <v>46.91</v>
      </c>
      <c r="F68" s="13">
        <v>315192</v>
      </c>
      <c r="G68" s="13">
        <v>2592225</v>
      </c>
      <c r="H68" s="13">
        <v>552026</v>
      </c>
      <c r="I68" s="13">
        <v>0</v>
      </c>
      <c r="J68" s="13">
        <v>358454</v>
      </c>
      <c r="K68" s="13">
        <v>0</v>
      </c>
      <c r="L68" s="13">
        <v>762413</v>
      </c>
      <c r="M68" s="13">
        <v>17630</v>
      </c>
      <c r="N68" s="13">
        <v>1304805</v>
      </c>
      <c r="O68" s="13">
        <v>130376</v>
      </c>
      <c r="P68" s="13">
        <v>75691</v>
      </c>
      <c r="Q68" s="13">
        <v>5642238</v>
      </c>
      <c r="R68" s="13">
        <v>0</v>
      </c>
      <c r="S68" s="13">
        <v>0</v>
      </c>
      <c r="T68" s="13">
        <v>0</v>
      </c>
      <c r="V68"/>
      <c r="W68"/>
      <c r="X68" s="12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</row>
    <row r="69" spans="1:39" ht="12.75">
      <c r="A69">
        <v>162</v>
      </c>
      <c r="B69" t="s">
        <v>149</v>
      </c>
      <c r="C69" s="11">
        <v>8430</v>
      </c>
      <c r="D69" s="11">
        <v>2008</v>
      </c>
      <c r="E69" s="12">
        <v>83</v>
      </c>
      <c r="F69" s="13">
        <v>1698377</v>
      </c>
      <c r="G69" s="13">
        <v>4051002</v>
      </c>
      <c r="H69" s="13">
        <v>1131603</v>
      </c>
      <c r="I69" s="13">
        <v>0</v>
      </c>
      <c r="J69" s="13">
        <v>702705</v>
      </c>
      <c r="K69" s="13">
        <v>4428816</v>
      </c>
      <c r="L69" s="13">
        <v>1236533</v>
      </c>
      <c r="M69" s="13">
        <v>5427</v>
      </c>
      <c r="N69" s="13">
        <v>597811</v>
      </c>
      <c r="O69" s="13">
        <v>32500</v>
      </c>
      <c r="P69" s="13">
        <v>0</v>
      </c>
      <c r="Q69" s="13">
        <v>12186397</v>
      </c>
      <c r="R69" s="13">
        <v>0</v>
      </c>
      <c r="S69" s="13">
        <v>0</v>
      </c>
      <c r="T69" s="13">
        <v>0</v>
      </c>
      <c r="V69"/>
      <c r="W69"/>
      <c r="X69" s="12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</row>
    <row r="70" spans="1:39" ht="12.75">
      <c r="A70">
        <v>164</v>
      </c>
      <c r="B70" t="s">
        <v>77</v>
      </c>
      <c r="C70" s="11">
        <v>8430</v>
      </c>
      <c r="D70" s="11">
        <v>2008</v>
      </c>
      <c r="E70" s="12">
        <v>43.65</v>
      </c>
      <c r="F70" s="13">
        <v>580905</v>
      </c>
      <c r="G70" s="13">
        <v>2444588</v>
      </c>
      <c r="H70" s="13">
        <v>695569</v>
      </c>
      <c r="I70" s="13">
        <v>27439</v>
      </c>
      <c r="J70" s="13">
        <v>678342</v>
      </c>
      <c r="K70" s="13">
        <v>3438171</v>
      </c>
      <c r="L70" s="13">
        <v>1841190</v>
      </c>
      <c r="M70" s="13">
        <v>3545381</v>
      </c>
      <c r="N70" s="13">
        <v>9406633</v>
      </c>
      <c r="O70" s="13">
        <v>43519</v>
      </c>
      <c r="P70" s="13">
        <v>7310962</v>
      </c>
      <c r="Q70" s="13">
        <v>14809870</v>
      </c>
      <c r="R70" s="13">
        <v>0</v>
      </c>
      <c r="S70" s="13">
        <v>0</v>
      </c>
      <c r="T70" s="13">
        <v>0</v>
      </c>
      <c r="V70"/>
      <c r="W70"/>
      <c r="X70" s="12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</row>
    <row r="71" spans="1:39" ht="12.75">
      <c r="A71">
        <v>165</v>
      </c>
      <c r="B71" t="s">
        <v>88</v>
      </c>
      <c r="C71" s="11">
        <v>8430</v>
      </c>
      <c r="D71" s="11">
        <v>2008</v>
      </c>
      <c r="E71" s="12">
        <v>4.13</v>
      </c>
      <c r="F71" s="13">
        <v>32493</v>
      </c>
      <c r="G71" s="13">
        <v>178013</v>
      </c>
      <c r="H71" s="13">
        <v>41496</v>
      </c>
      <c r="I71" s="13">
        <v>0</v>
      </c>
      <c r="J71" s="13">
        <v>19974</v>
      </c>
      <c r="K71" s="13">
        <v>90855</v>
      </c>
      <c r="L71" s="13">
        <v>3848</v>
      </c>
      <c r="M71" s="13">
        <v>29366</v>
      </c>
      <c r="N71" s="13">
        <v>20584</v>
      </c>
      <c r="O71" s="13">
        <v>10751</v>
      </c>
      <c r="P71" s="13">
        <v>0</v>
      </c>
      <c r="Q71" s="13">
        <v>394887</v>
      </c>
      <c r="R71" s="13">
        <v>0</v>
      </c>
      <c r="S71" s="13">
        <v>0</v>
      </c>
      <c r="T71" s="13">
        <v>0</v>
      </c>
      <c r="V71"/>
      <c r="W71"/>
      <c r="X71" s="12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</row>
    <row r="72" spans="1:39" ht="12.75">
      <c r="A72">
        <v>167</v>
      </c>
      <c r="B72" t="s">
        <v>78</v>
      </c>
      <c r="C72" s="11">
        <v>8430</v>
      </c>
      <c r="D72" s="11">
        <v>2008</v>
      </c>
      <c r="E72" s="12">
        <v>4.51</v>
      </c>
      <c r="F72" s="13">
        <v>31581</v>
      </c>
      <c r="G72" s="13">
        <v>135786</v>
      </c>
      <c r="H72" s="13">
        <v>32365</v>
      </c>
      <c r="I72" s="13">
        <v>0</v>
      </c>
      <c r="J72" s="13">
        <v>47579</v>
      </c>
      <c r="K72" s="13">
        <v>207599</v>
      </c>
      <c r="L72" s="13">
        <v>71760</v>
      </c>
      <c r="M72" s="13">
        <v>180</v>
      </c>
      <c r="N72" s="13">
        <v>21074</v>
      </c>
      <c r="O72" s="13">
        <v>399</v>
      </c>
      <c r="P72" s="13">
        <v>0</v>
      </c>
      <c r="Q72" s="13">
        <v>516742</v>
      </c>
      <c r="R72" s="13">
        <v>0</v>
      </c>
      <c r="S72" s="13">
        <v>0</v>
      </c>
      <c r="T72" s="13">
        <v>0</v>
      </c>
      <c r="V72"/>
      <c r="W72"/>
      <c r="X72" s="12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</row>
    <row r="73" spans="1:39" ht="12.75">
      <c r="A73">
        <v>168</v>
      </c>
      <c r="B73" t="s">
        <v>71</v>
      </c>
      <c r="C73" s="11">
        <v>8430</v>
      </c>
      <c r="D73" s="11">
        <v>2008</v>
      </c>
      <c r="E73" s="12">
        <v>16.22</v>
      </c>
      <c r="F73" s="13">
        <v>236461</v>
      </c>
      <c r="G73" s="13">
        <v>1061546</v>
      </c>
      <c r="H73" s="13">
        <v>294811</v>
      </c>
      <c r="I73" s="13">
        <v>0</v>
      </c>
      <c r="J73" s="13">
        <v>97273</v>
      </c>
      <c r="K73" s="13">
        <v>1258755</v>
      </c>
      <c r="L73" s="13">
        <v>663916</v>
      </c>
      <c r="M73" s="13">
        <v>0</v>
      </c>
      <c r="N73" s="13">
        <v>677570</v>
      </c>
      <c r="O73" s="13">
        <v>8336</v>
      </c>
      <c r="P73" s="13">
        <v>110306</v>
      </c>
      <c r="Q73" s="13">
        <v>3951901</v>
      </c>
      <c r="R73" s="13">
        <v>0</v>
      </c>
      <c r="S73" s="13">
        <v>0</v>
      </c>
      <c r="T73" s="13">
        <v>0</v>
      </c>
      <c r="V73"/>
      <c r="W73"/>
      <c r="X73" s="12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</row>
    <row r="74" spans="1:39" ht="12.75">
      <c r="A74">
        <v>169</v>
      </c>
      <c r="B74" t="s">
        <v>128</v>
      </c>
      <c r="C74" s="11">
        <v>8430</v>
      </c>
      <c r="D74" s="11">
        <v>2008</v>
      </c>
      <c r="E74" s="12">
        <v>0</v>
      </c>
      <c r="F74" s="13">
        <v>117716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3">
        <v>0</v>
      </c>
      <c r="R74" s="13">
        <v>0</v>
      </c>
      <c r="S74" s="13">
        <v>0</v>
      </c>
      <c r="T74" s="13">
        <v>0</v>
      </c>
      <c r="V74"/>
      <c r="W74"/>
      <c r="X74" s="12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</row>
    <row r="75" spans="1:39" ht="12.75">
      <c r="A75">
        <v>170</v>
      </c>
      <c r="B75" t="s">
        <v>108</v>
      </c>
      <c r="C75" s="11">
        <v>8430</v>
      </c>
      <c r="D75" s="11">
        <v>2008</v>
      </c>
      <c r="E75" s="12">
        <v>51.86</v>
      </c>
      <c r="F75" s="13">
        <v>699085</v>
      </c>
      <c r="G75" s="13">
        <v>2874562</v>
      </c>
      <c r="H75" s="13">
        <v>816743</v>
      </c>
      <c r="I75" s="13">
        <v>599</v>
      </c>
      <c r="J75" s="13">
        <v>426028</v>
      </c>
      <c r="K75" s="13">
        <v>2857849</v>
      </c>
      <c r="L75" s="13">
        <v>1947251</v>
      </c>
      <c r="M75" s="13">
        <v>25656</v>
      </c>
      <c r="N75" s="13">
        <v>11897102</v>
      </c>
      <c r="O75" s="13">
        <v>55067</v>
      </c>
      <c r="P75" s="13">
        <v>19772</v>
      </c>
      <c r="Q75" s="13">
        <v>20881085</v>
      </c>
      <c r="R75" s="13">
        <v>0</v>
      </c>
      <c r="S75" s="13">
        <v>0</v>
      </c>
      <c r="T75" s="13">
        <v>0</v>
      </c>
      <c r="V75"/>
      <c r="W75"/>
      <c r="X75" s="12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</row>
    <row r="76" spans="1:39" ht="12.75">
      <c r="A76">
        <v>172</v>
      </c>
      <c r="B76" t="s">
        <v>138</v>
      </c>
      <c r="C76" s="11">
        <v>8430</v>
      </c>
      <c r="D76" s="11">
        <v>2008</v>
      </c>
      <c r="E76" s="12">
        <v>7.5</v>
      </c>
      <c r="F76" s="13">
        <v>110397</v>
      </c>
      <c r="G76" s="13">
        <v>378482</v>
      </c>
      <c r="H76" s="13">
        <v>91969</v>
      </c>
      <c r="I76" s="13">
        <v>35838</v>
      </c>
      <c r="J76" s="13">
        <v>14161</v>
      </c>
      <c r="K76" s="13">
        <v>451930</v>
      </c>
      <c r="L76" s="13">
        <v>96473</v>
      </c>
      <c r="M76" s="13">
        <v>11368</v>
      </c>
      <c r="N76" s="13">
        <v>368942</v>
      </c>
      <c r="O76" s="13">
        <v>4826</v>
      </c>
      <c r="P76" s="13">
        <v>0</v>
      </c>
      <c r="Q76" s="13">
        <v>1453989</v>
      </c>
      <c r="R76" s="13">
        <v>0</v>
      </c>
      <c r="S76" s="13">
        <v>0</v>
      </c>
      <c r="T76" s="13">
        <v>0</v>
      </c>
      <c r="V76"/>
      <c r="W76"/>
      <c r="X76" s="12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</row>
    <row r="77" spans="1:39" ht="12.75">
      <c r="A77">
        <v>173</v>
      </c>
      <c r="B77" t="s">
        <v>93</v>
      </c>
      <c r="C77" s="11">
        <v>8430</v>
      </c>
      <c r="D77" s="11">
        <v>2008</v>
      </c>
      <c r="E77" s="12">
        <v>4.53</v>
      </c>
      <c r="F77" s="13">
        <v>60704</v>
      </c>
      <c r="G77" s="13">
        <v>213509</v>
      </c>
      <c r="H77" s="13">
        <v>45550</v>
      </c>
      <c r="I77" s="13">
        <v>0</v>
      </c>
      <c r="J77" s="13">
        <v>18004</v>
      </c>
      <c r="K77" s="13">
        <v>222479</v>
      </c>
      <c r="L77" s="13">
        <v>64804</v>
      </c>
      <c r="M77" s="13">
        <v>2558</v>
      </c>
      <c r="N77" s="13">
        <v>276773</v>
      </c>
      <c r="O77" s="13">
        <v>3830</v>
      </c>
      <c r="P77" s="13">
        <v>0</v>
      </c>
      <c r="Q77" s="13">
        <v>847507</v>
      </c>
      <c r="R77" s="13">
        <v>0</v>
      </c>
      <c r="S77" s="13">
        <v>0</v>
      </c>
      <c r="T77" s="13">
        <v>0</v>
      </c>
      <c r="V77"/>
      <c r="W77"/>
      <c r="X77" s="12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</row>
    <row r="78" spans="1:39" ht="12.75">
      <c r="A78">
        <v>175</v>
      </c>
      <c r="B78" t="s">
        <v>144</v>
      </c>
      <c r="C78" s="11">
        <v>8430</v>
      </c>
      <c r="D78" s="11">
        <v>2008</v>
      </c>
      <c r="E78" s="12">
        <v>31.08</v>
      </c>
      <c r="F78" s="13">
        <v>125756</v>
      </c>
      <c r="G78" s="13">
        <v>1842172</v>
      </c>
      <c r="H78" s="13">
        <v>516769</v>
      </c>
      <c r="I78" s="13">
        <v>5432</v>
      </c>
      <c r="J78" s="13">
        <v>28810</v>
      </c>
      <c r="K78" s="13">
        <v>12420</v>
      </c>
      <c r="L78" s="13">
        <v>1530303</v>
      </c>
      <c r="M78" s="13">
        <v>17676</v>
      </c>
      <c r="N78" s="13">
        <v>1028298</v>
      </c>
      <c r="O78" s="13">
        <v>23830</v>
      </c>
      <c r="P78" s="13">
        <v>70085</v>
      </c>
      <c r="Q78" s="13">
        <v>4935625</v>
      </c>
      <c r="R78" s="13">
        <v>0</v>
      </c>
      <c r="S78" s="13">
        <v>0</v>
      </c>
      <c r="T78" s="13">
        <v>0</v>
      </c>
      <c r="V78"/>
      <c r="W78"/>
      <c r="X78" s="12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</row>
    <row r="79" spans="1:39" ht="12.75">
      <c r="A79">
        <v>176</v>
      </c>
      <c r="B79" t="s">
        <v>110</v>
      </c>
      <c r="C79" s="11">
        <v>8430</v>
      </c>
      <c r="D79" s="11">
        <v>2008</v>
      </c>
      <c r="E79" s="12">
        <v>112.75</v>
      </c>
      <c r="F79" s="13">
        <v>1009847</v>
      </c>
      <c r="G79" s="13">
        <v>6682302</v>
      </c>
      <c r="H79" s="13">
        <v>1874530</v>
      </c>
      <c r="I79" s="13">
        <v>19705</v>
      </c>
      <c r="J79" s="13">
        <v>104505</v>
      </c>
      <c r="K79" s="13">
        <v>45052</v>
      </c>
      <c r="L79" s="13">
        <v>5551030</v>
      </c>
      <c r="M79" s="13">
        <v>64120</v>
      </c>
      <c r="N79" s="13">
        <v>3730051</v>
      </c>
      <c r="O79" s="13">
        <v>86440</v>
      </c>
      <c r="P79" s="13">
        <v>254225</v>
      </c>
      <c r="Q79" s="13">
        <v>17903510</v>
      </c>
      <c r="R79" s="13">
        <v>0</v>
      </c>
      <c r="S79" s="13">
        <v>0</v>
      </c>
      <c r="T79" s="13">
        <v>0</v>
      </c>
      <c r="V79"/>
      <c r="W79"/>
      <c r="X79" s="12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</row>
    <row r="80" spans="1:39" ht="12.75">
      <c r="A80">
        <v>178</v>
      </c>
      <c r="B80" t="s">
        <v>126</v>
      </c>
      <c r="C80" s="11">
        <v>8430</v>
      </c>
      <c r="D80" s="11">
        <v>2008</v>
      </c>
      <c r="E80" s="12">
        <v>0.5</v>
      </c>
      <c r="F80" s="13">
        <v>23478</v>
      </c>
      <c r="G80" s="13">
        <v>23082</v>
      </c>
      <c r="H80" s="13">
        <v>12791</v>
      </c>
      <c r="I80" s="13">
        <v>0</v>
      </c>
      <c r="J80" s="13">
        <v>12818</v>
      </c>
      <c r="K80" s="13">
        <v>55693</v>
      </c>
      <c r="L80" s="13">
        <v>38026</v>
      </c>
      <c r="M80" s="13">
        <v>64</v>
      </c>
      <c r="N80" s="13">
        <v>26194</v>
      </c>
      <c r="O80" s="13">
        <v>196</v>
      </c>
      <c r="P80" s="13">
        <v>0</v>
      </c>
      <c r="Q80" s="13">
        <v>168864</v>
      </c>
      <c r="R80" s="13">
        <v>0</v>
      </c>
      <c r="S80" s="13">
        <v>0</v>
      </c>
      <c r="T80" s="13">
        <v>0</v>
      </c>
      <c r="V80"/>
      <c r="W80"/>
      <c r="X80" s="12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</row>
    <row r="81" spans="1:39" ht="12.75">
      <c r="A81">
        <v>180</v>
      </c>
      <c r="B81" t="s">
        <v>113</v>
      </c>
      <c r="C81" s="11">
        <v>8430</v>
      </c>
      <c r="D81" s="11">
        <v>2008</v>
      </c>
      <c r="E81" s="12">
        <v>7.29</v>
      </c>
      <c r="F81" s="13">
        <v>161120</v>
      </c>
      <c r="G81" s="13">
        <v>326038</v>
      </c>
      <c r="H81" s="13">
        <v>81292</v>
      </c>
      <c r="I81" s="13">
        <v>0</v>
      </c>
      <c r="J81" s="13">
        <v>64455</v>
      </c>
      <c r="K81" s="13">
        <v>433060</v>
      </c>
      <c r="L81" s="13">
        <v>169668</v>
      </c>
      <c r="M81" s="13">
        <v>991</v>
      </c>
      <c r="N81" s="13">
        <v>369270</v>
      </c>
      <c r="O81" s="13">
        <v>3529</v>
      </c>
      <c r="P81" s="13">
        <v>9649</v>
      </c>
      <c r="Q81" s="13">
        <v>1438654</v>
      </c>
      <c r="R81" s="13">
        <v>0</v>
      </c>
      <c r="S81" s="13">
        <v>0</v>
      </c>
      <c r="T81" s="13">
        <v>0</v>
      </c>
      <c r="V81"/>
      <c r="W81"/>
      <c r="X81" s="12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</row>
    <row r="82" spans="1:39" ht="12.75">
      <c r="A82">
        <v>183</v>
      </c>
      <c r="B82" t="s">
        <v>66</v>
      </c>
      <c r="C82" s="11">
        <v>8430</v>
      </c>
      <c r="D82" s="11">
        <v>2008</v>
      </c>
      <c r="E82" s="12">
        <v>14.6</v>
      </c>
      <c r="F82" s="13">
        <v>244080</v>
      </c>
      <c r="G82" s="13">
        <v>533389</v>
      </c>
      <c r="H82" s="13">
        <v>107994</v>
      </c>
      <c r="I82" s="13">
        <v>0</v>
      </c>
      <c r="J82" s="13">
        <v>82612</v>
      </c>
      <c r="K82" s="13">
        <v>1085279</v>
      </c>
      <c r="L82" s="13">
        <v>478727</v>
      </c>
      <c r="M82" s="13">
        <v>78633</v>
      </c>
      <c r="N82" s="13">
        <v>619110</v>
      </c>
      <c r="O82" s="13">
        <v>2021867</v>
      </c>
      <c r="P82" s="13">
        <v>0</v>
      </c>
      <c r="Q82" s="13">
        <v>5007611</v>
      </c>
      <c r="R82" s="13">
        <v>0</v>
      </c>
      <c r="S82" s="13">
        <v>0</v>
      </c>
      <c r="T82" s="13">
        <v>0</v>
      </c>
      <c r="V82"/>
      <c r="W82"/>
      <c r="X82" s="12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</row>
    <row r="83" spans="1:39" ht="12.75">
      <c r="A83">
        <v>186</v>
      </c>
      <c r="B83" t="s">
        <v>134</v>
      </c>
      <c r="C83" s="11">
        <v>8430</v>
      </c>
      <c r="D83" s="11">
        <v>2008</v>
      </c>
      <c r="E83" s="12">
        <v>1.12</v>
      </c>
      <c r="F83" s="13">
        <v>10780</v>
      </c>
      <c r="G83" s="13">
        <v>44015</v>
      </c>
      <c r="H83" s="13">
        <v>12350</v>
      </c>
      <c r="I83" s="13">
        <v>0</v>
      </c>
      <c r="J83" s="13">
        <v>9347</v>
      </c>
      <c r="K83" s="13">
        <v>21332</v>
      </c>
      <c r="L83" s="13">
        <v>16396</v>
      </c>
      <c r="M83" s="13">
        <v>696</v>
      </c>
      <c r="N83" s="13">
        <v>5411</v>
      </c>
      <c r="O83" s="13">
        <v>519</v>
      </c>
      <c r="P83" s="13">
        <v>0</v>
      </c>
      <c r="Q83" s="13">
        <v>110066</v>
      </c>
      <c r="R83" s="13">
        <v>0</v>
      </c>
      <c r="S83" s="13">
        <v>0</v>
      </c>
      <c r="T83" s="13">
        <v>0</v>
      </c>
      <c r="V83"/>
      <c r="W83"/>
      <c r="X83" s="12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</row>
    <row r="84" spans="1:39" ht="12.75">
      <c r="A84">
        <v>191</v>
      </c>
      <c r="B84" t="s">
        <v>102</v>
      </c>
      <c r="C84" s="11">
        <v>8430</v>
      </c>
      <c r="D84" s="11">
        <v>2008</v>
      </c>
      <c r="E84" s="12">
        <v>7.04</v>
      </c>
      <c r="F84" s="13">
        <v>212794</v>
      </c>
      <c r="G84" s="13">
        <v>473858</v>
      </c>
      <c r="H84" s="13">
        <v>162273</v>
      </c>
      <c r="I84" s="13">
        <v>177084</v>
      </c>
      <c r="J84" s="13">
        <v>132428</v>
      </c>
      <c r="K84" s="13">
        <v>795928</v>
      </c>
      <c r="L84" s="13">
        <v>597937</v>
      </c>
      <c r="M84" s="13">
        <v>14653</v>
      </c>
      <c r="N84" s="13">
        <v>1396104</v>
      </c>
      <c r="O84" s="13">
        <v>37972</v>
      </c>
      <c r="P84" s="13">
        <v>631</v>
      </c>
      <c r="Q84" s="13">
        <v>3787606</v>
      </c>
      <c r="R84" s="13">
        <v>0</v>
      </c>
      <c r="S84" s="13">
        <v>0</v>
      </c>
      <c r="T84" s="13">
        <v>0</v>
      </c>
      <c r="V84"/>
      <c r="W84"/>
      <c r="X84" s="12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</row>
    <row r="85" spans="1:39" ht="12.75">
      <c r="A85">
        <v>193</v>
      </c>
      <c r="B85" t="s">
        <v>147</v>
      </c>
      <c r="C85" s="11">
        <v>8430</v>
      </c>
      <c r="D85" s="11">
        <v>2008</v>
      </c>
      <c r="E85" s="12">
        <v>5.17</v>
      </c>
      <c r="F85" s="13">
        <v>74299</v>
      </c>
      <c r="G85" s="13">
        <v>265379</v>
      </c>
      <c r="H85" s="13">
        <v>68624</v>
      </c>
      <c r="I85" s="13">
        <v>0</v>
      </c>
      <c r="J85" s="13">
        <v>31221</v>
      </c>
      <c r="K85" s="13">
        <v>346085</v>
      </c>
      <c r="L85" s="13">
        <v>61475</v>
      </c>
      <c r="M85" s="13">
        <v>1912</v>
      </c>
      <c r="N85" s="13">
        <v>227078</v>
      </c>
      <c r="O85" s="13">
        <v>-1198</v>
      </c>
      <c r="P85" s="13">
        <v>0</v>
      </c>
      <c r="Q85" s="13">
        <v>1000576</v>
      </c>
      <c r="R85" s="13">
        <v>0</v>
      </c>
      <c r="S85" s="13">
        <v>0</v>
      </c>
      <c r="T85" s="13">
        <v>0</v>
      </c>
      <c r="V85"/>
      <c r="W85"/>
      <c r="X85" s="12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</row>
    <row r="86" spans="1:39" ht="12.75">
      <c r="A86">
        <v>194</v>
      </c>
      <c r="B86" t="s">
        <v>150</v>
      </c>
      <c r="C86" s="11">
        <v>8430</v>
      </c>
      <c r="D86" s="11">
        <v>2008</v>
      </c>
      <c r="E86" s="12">
        <v>3.78</v>
      </c>
      <c r="F86" s="13">
        <v>43736</v>
      </c>
      <c r="G86" s="13">
        <v>183226</v>
      </c>
      <c r="H86" s="13">
        <v>45955</v>
      </c>
      <c r="I86" s="13">
        <v>145</v>
      </c>
      <c r="J86" s="13">
        <v>129491</v>
      </c>
      <c r="K86" s="13">
        <v>227117</v>
      </c>
      <c r="L86" s="13">
        <v>88876</v>
      </c>
      <c r="M86" s="13">
        <v>2986</v>
      </c>
      <c r="N86" s="13">
        <v>96983</v>
      </c>
      <c r="O86" s="13">
        <v>8551</v>
      </c>
      <c r="P86" s="13">
        <v>155</v>
      </c>
      <c r="Q86" s="13">
        <v>783175</v>
      </c>
      <c r="R86" s="13">
        <v>0</v>
      </c>
      <c r="S86" s="13">
        <v>0</v>
      </c>
      <c r="T86" s="13">
        <v>0</v>
      </c>
      <c r="V86"/>
      <c r="W86"/>
      <c r="X86" s="12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</row>
    <row r="87" spans="1:39" ht="12.75">
      <c r="A87">
        <v>195</v>
      </c>
      <c r="B87" t="s">
        <v>123</v>
      </c>
      <c r="C87" s="11">
        <v>8430</v>
      </c>
      <c r="D87" s="11">
        <v>2008</v>
      </c>
      <c r="E87" s="12">
        <v>9.5</v>
      </c>
      <c r="F87" s="13">
        <v>25013</v>
      </c>
      <c r="G87" s="13">
        <v>313617</v>
      </c>
      <c r="H87" s="13">
        <v>81782</v>
      </c>
      <c r="I87" s="13">
        <v>3193</v>
      </c>
      <c r="J87" s="13">
        <v>57576</v>
      </c>
      <c r="K87" s="13">
        <v>320269</v>
      </c>
      <c r="L87" s="13">
        <v>69513</v>
      </c>
      <c r="M87" s="13">
        <v>6755</v>
      </c>
      <c r="N87" s="13">
        <v>54034</v>
      </c>
      <c r="O87" s="13">
        <v>22024</v>
      </c>
      <c r="P87" s="13">
        <v>0</v>
      </c>
      <c r="Q87" s="13">
        <v>928763</v>
      </c>
      <c r="R87" s="13">
        <v>0</v>
      </c>
      <c r="S87" s="13">
        <v>0</v>
      </c>
      <c r="T87" s="13">
        <v>0</v>
      </c>
      <c r="V87"/>
      <c r="W87"/>
      <c r="X87" s="12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</row>
    <row r="88" spans="1:39" ht="12.75">
      <c r="A88">
        <v>197</v>
      </c>
      <c r="B88" t="s">
        <v>68</v>
      </c>
      <c r="C88" s="11">
        <v>8430</v>
      </c>
      <c r="D88" s="11">
        <v>2008</v>
      </c>
      <c r="E88" s="12">
        <v>7.93</v>
      </c>
      <c r="F88" s="13">
        <v>145511</v>
      </c>
      <c r="G88" s="13">
        <v>478498</v>
      </c>
      <c r="H88" s="13">
        <v>37299</v>
      </c>
      <c r="I88" s="13">
        <v>0</v>
      </c>
      <c r="J88" s="13">
        <v>12892</v>
      </c>
      <c r="K88" s="13">
        <v>40229</v>
      </c>
      <c r="L88" s="13">
        <v>272608</v>
      </c>
      <c r="M88" s="13">
        <v>13864</v>
      </c>
      <c r="N88" s="13">
        <v>713140</v>
      </c>
      <c r="O88" s="13">
        <v>537629</v>
      </c>
      <c r="P88" s="13">
        <v>0</v>
      </c>
      <c r="Q88" s="13">
        <v>2106159</v>
      </c>
      <c r="R88" s="13">
        <v>0</v>
      </c>
      <c r="S88" s="13">
        <v>0</v>
      </c>
      <c r="T88" s="13">
        <v>0</v>
      </c>
      <c r="V88"/>
      <c r="W88"/>
      <c r="X88" s="12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</row>
    <row r="89" spans="1:39" ht="12.75">
      <c r="A89">
        <v>198</v>
      </c>
      <c r="B89" t="s">
        <v>109</v>
      </c>
      <c r="C89" s="11">
        <v>8430</v>
      </c>
      <c r="D89" s="11">
        <v>2008</v>
      </c>
      <c r="E89" s="12">
        <v>4.5</v>
      </c>
      <c r="F89" s="13">
        <v>82573</v>
      </c>
      <c r="G89" s="13">
        <v>275451</v>
      </c>
      <c r="H89" s="13">
        <v>64428</v>
      </c>
      <c r="I89" s="13">
        <v>0</v>
      </c>
      <c r="J89" s="13">
        <v>18526</v>
      </c>
      <c r="K89" s="13">
        <v>450025</v>
      </c>
      <c r="L89" s="13">
        <v>360840</v>
      </c>
      <c r="M89" s="13">
        <v>7363</v>
      </c>
      <c r="N89" s="13">
        <v>80630</v>
      </c>
      <c r="O89" s="13">
        <v>1089</v>
      </c>
      <c r="P89" s="13">
        <v>0</v>
      </c>
      <c r="Q89" s="13">
        <v>1258352</v>
      </c>
      <c r="R89" s="13">
        <v>0</v>
      </c>
      <c r="S89" s="13">
        <v>0</v>
      </c>
      <c r="T89" s="13">
        <v>0</v>
      </c>
      <c r="V89"/>
      <c r="W89"/>
      <c r="X89" s="12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</row>
    <row r="90" spans="1:39" ht="12.75">
      <c r="A90">
        <v>199</v>
      </c>
      <c r="B90" t="s">
        <v>122</v>
      </c>
      <c r="C90" s="11">
        <v>8430</v>
      </c>
      <c r="D90" s="11">
        <v>2008</v>
      </c>
      <c r="E90" s="12">
        <v>3.5</v>
      </c>
      <c r="F90" s="13">
        <v>67629</v>
      </c>
      <c r="G90" s="13">
        <v>176477</v>
      </c>
      <c r="H90" s="13">
        <v>37629</v>
      </c>
      <c r="I90" s="13">
        <v>0</v>
      </c>
      <c r="J90" s="13">
        <v>11615</v>
      </c>
      <c r="K90" s="13">
        <v>311836</v>
      </c>
      <c r="L90" s="13">
        <v>98451</v>
      </c>
      <c r="M90" s="13">
        <v>3417</v>
      </c>
      <c r="N90" s="13">
        <v>56506</v>
      </c>
      <c r="O90" s="13">
        <v>72478</v>
      </c>
      <c r="P90" s="13">
        <v>0</v>
      </c>
      <c r="Q90" s="13">
        <v>768409</v>
      </c>
      <c r="R90" s="13">
        <v>0</v>
      </c>
      <c r="S90" s="13">
        <v>0</v>
      </c>
      <c r="T90" s="13">
        <v>0</v>
      </c>
      <c r="V90"/>
      <c r="W90"/>
      <c r="X90" s="12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</row>
    <row r="91" spans="1:39" ht="12.75">
      <c r="A91">
        <v>201</v>
      </c>
      <c r="B91" t="s">
        <v>154</v>
      </c>
      <c r="C91" s="11">
        <v>8430</v>
      </c>
      <c r="D91" s="11">
        <v>2008</v>
      </c>
      <c r="E91" s="12">
        <v>10.75</v>
      </c>
      <c r="F91" s="13">
        <v>210878</v>
      </c>
      <c r="G91" s="13">
        <v>706475</v>
      </c>
      <c r="H91" s="13">
        <v>169818</v>
      </c>
      <c r="I91" s="13">
        <v>0</v>
      </c>
      <c r="J91" s="13">
        <v>265463</v>
      </c>
      <c r="K91" s="13">
        <v>1205438</v>
      </c>
      <c r="L91" s="13">
        <v>2747372</v>
      </c>
      <c r="M91" s="13">
        <v>42915</v>
      </c>
      <c r="N91" s="13">
        <v>497722</v>
      </c>
      <c r="O91" s="13">
        <v>25086</v>
      </c>
      <c r="P91" s="13">
        <v>181944</v>
      </c>
      <c r="Q91" s="13">
        <v>5478345</v>
      </c>
      <c r="R91" s="13">
        <v>0</v>
      </c>
      <c r="S91" s="13">
        <v>0</v>
      </c>
      <c r="T91" s="13">
        <v>0</v>
      </c>
      <c r="V91"/>
      <c r="W91"/>
      <c r="X91" s="12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</row>
    <row r="92" spans="1:39" ht="12.75">
      <c r="A92">
        <v>202</v>
      </c>
      <c r="B92" t="s">
        <v>153</v>
      </c>
      <c r="C92" s="11">
        <v>8430</v>
      </c>
      <c r="D92" s="11">
        <v>2008</v>
      </c>
      <c r="E92" s="12">
        <v>0</v>
      </c>
      <c r="F92" s="13">
        <v>8566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13">
        <v>0</v>
      </c>
      <c r="P92" s="13">
        <v>0</v>
      </c>
      <c r="Q92" s="13">
        <v>0</v>
      </c>
      <c r="R92" s="13">
        <v>0</v>
      </c>
      <c r="S92" s="13">
        <v>0</v>
      </c>
      <c r="T92" s="13">
        <v>0</v>
      </c>
      <c r="V92"/>
      <c r="W92"/>
      <c r="X92" s="12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</row>
    <row r="93" spans="1:39" ht="12.75">
      <c r="A93">
        <v>204</v>
      </c>
      <c r="B93" t="s">
        <v>121</v>
      </c>
      <c r="C93" s="11">
        <v>8430</v>
      </c>
      <c r="D93" s="11">
        <v>2008</v>
      </c>
      <c r="E93" s="12">
        <v>0</v>
      </c>
      <c r="F93" s="13">
        <v>231494</v>
      </c>
      <c r="G93" s="13">
        <v>0</v>
      </c>
      <c r="H93" s="13">
        <v>0</v>
      </c>
      <c r="I93" s="13">
        <v>22395</v>
      </c>
      <c r="J93" s="13">
        <v>297987</v>
      </c>
      <c r="K93" s="13">
        <v>707258</v>
      </c>
      <c r="L93" s="13">
        <v>1072471</v>
      </c>
      <c r="M93" s="13">
        <v>2002</v>
      </c>
      <c r="N93" s="13">
        <v>2272563</v>
      </c>
      <c r="O93" s="13">
        <v>1018574</v>
      </c>
      <c r="P93" s="13">
        <v>0</v>
      </c>
      <c r="Q93" s="13">
        <v>5393250</v>
      </c>
      <c r="R93" s="13">
        <v>0</v>
      </c>
      <c r="S93" s="13">
        <v>0</v>
      </c>
      <c r="T93" s="13">
        <v>0</v>
      </c>
      <c r="V93"/>
      <c r="W93"/>
      <c r="X93" s="12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</row>
    <row r="94" spans="1:39" ht="12.75">
      <c r="A94">
        <v>205</v>
      </c>
      <c r="B94" t="s">
        <v>157</v>
      </c>
      <c r="C94" s="11">
        <v>8430</v>
      </c>
      <c r="D94" s="11">
        <v>2008</v>
      </c>
      <c r="E94" s="12">
        <v>5.67</v>
      </c>
      <c r="F94" s="13">
        <v>93061</v>
      </c>
      <c r="G94" s="13">
        <v>181467</v>
      </c>
      <c r="H94" s="13">
        <v>26991</v>
      </c>
      <c r="I94" s="13">
        <v>0</v>
      </c>
      <c r="J94" s="13">
        <v>16938</v>
      </c>
      <c r="K94" s="13">
        <v>54928</v>
      </c>
      <c r="L94" s="13">
        <v>53695</v>
      </c>
      <c r="M94" s="13">
        <v>0</v>
      </c>
      <c r="N94" s="13">
        <v>4552</v>
      </c>
      <c r="O94" s="13">
        <v>4882</v>
      </c>
      <c r="P94" s="13">
        <v>0</v>
      </c>
      <c r="Q94" s="13">
        <v>343453</v>
      </c>
      <c r="R94" s="13">
        <v>0</v>
      </c>
      <c r="S94" s="13">
        <v>0</v>
      </c>
      <c r="T94" s="13">
        <v>0</v>
      </c>
      <c r="V94"/>
      <c r="W94"/>
      <c r="X94" s="12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</row>
    <row r="95" spans="1:39" ht="12.75">
      <c r="A95">
        <v>206</v>
      </c>
      <c r="B95" t="s">
        <v>125</v>
      </c>
      <c r="C95" s="11">
        <v>8430</v>
      </c>
      <c r="D95" s="11">
        <v>2008</v>
      </c>
      <c r="E95" s="12">
        <v>6.14</v>
      </c>
      <c r="F95" s="13">
        <v>147375</v>
      </c>
      <c r="G95" s="13">
        <v>395195</v>
      </c>
      <c r="H95" s="13">
        <v>96001</v>
      </c>
      <c r="I95" s="13">
        <v>0</v>
      </c>
      <c r="J95" s="13">
        <v>63591</v>
      </c>
      <c r="K95" s="13">
        <v>426</v>
      </c>
      <c r="L95" s="13">
        <v>256691</v>
      </c>
      <c r="M95" s="13">
        <v>67614</v>
      </c>
      <c r="N95" s="13">
        <v>813978</v>
      </c>
      <c r="O95" s="13">
        <v>3267</v>
      </c>
      <c r="P95" s="13">
        <v>1812</v>
      </c>
      <c r="Q95" s="13">
        <v>1694951</v>
      </c>
      <c r="R95" s="13">
        <v>0</v>
      </c>
      <c r="S95" s="13">
        <v>0</v>
      </c>
      <c r="T95" s="13">
        <v>0</v>
      </c>
      <c r="V95"/>
      <c r="W95"/>
      <c r="X95" s="12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</row>
    <row r="96" spans="1:39" ht="12.75">
      <c r="A96">
        <v>207</v>
      </c>
      <c r="B96" t="s">
        <v>124</v>
      </c>
      <c r="C96" s="11">
        <v>8430</v>
      </c>
      <c r="D96" s="11">
        <v>2008</v>
      </c>
      <c r="E96" s="12">
        <v>15.1</v>
      </c>
      <c r="F96" s="13">
        <v>407189</v>
      </c>
      <c r="G96" s="13">
        <v>962098</v>
      </c>
      <c r="H96" s="13">
        <v>228150</v>
      </c>
      <c r="I96" s="13">
        <v>0</v>
      </c>
      <c r="J96" s="13">
        <v>205177</v>
      </c>
      <c r="K96" s="13">
        <v>3663</v>
      </c>
      <c r="L96" s="13">
        <v>471214</v>
      </c>
      <c r="M96" s="13">
        <v>4998</v>
      </c>
      <c r="N96" s="13">
        <v>4853158</v>
      </c>
      <c r="O96" s="13">
        <v>6565</v>
      </c>
      <c r="P96" s="13">
        <v>10549</v>
      </c>
      <c r="Q96" s="13">
        <v>6724474</v>
      </c>
      <c r="R96" s="13">
        <v>0</v>
      </c>
      <c r="S96" s="13">
        <v>0</v>
      </c>
      <c r="T96" s="13">
        <v>0</v>
      </c>
      <c r="V96"/>
      <c r="W96"/>
      <c r="X96" s="12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</row>
    <row r="97" spans="1:39" ht="12.75">
      <c r="A97">
        <v>208</v>
      </c>
      <c r="B97" t="s">
        <v>133</v>
      </c>
      <c r="C97" s="11">
        <v>8430</v>
      </c>
      <c r="D97" s="11">
        <v>2008</v>
      </c>
      <c r="E97" s="12">
        <v>17.88</v>
      </c>
      <c r="F97" s="13">
        <v>282348</v>
      </c>
      <c r="G97" s="13">
        <v>958532</v>
      </c>
      <c r="H97" s="13">
        <v>205296</v>
      </c>
      <c r="I97" s="13">
        <v>0</v>
      </c>
      <c r="J97" s="13">
        <v>302634</v>
      </c>
      <c r="K97" s="13">
        <v>1428602</v>
      </c>
      <c r="L97" s="13">
        <v>857693</v>
      </c>
      <c r="M97" s="13">
        <v>0</v>
      </c>
      <c r="N97" s="13">
        <v>1332676</v>
      </c>
      <c r="O97" s="13">
        <v>25998</v>
      </c>
      <c r="P97" s="13">
        <v>0</v>
      </c>
      <c r="Q97" s="13">
        <v>5111431</v>
      </c>
      <c r="R97" s="13">
        <v>0</v>
      </c>
      <c r="S97" s="13">
        <v>0</v>
      </c>
      <c r="T97" s="13">
        <v>0</v>
      </c>
      <c r="V97"/>
      <c r="W97"/>
      <c r="X97" s="12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</row>
    <row r="98" spans="1:39" ht="12.75">
      <c r="A98">
        <v>209</v>
      </c>
      <c r="B98" t="s">
        <v>162</v>
      </c>
      <c r="C98" s="11"/>
      <c r="D98" s="11">
        <v>2008</v>
      </c>
      <c r="E98" s="12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V98"/>
      <c r="W98"/>
      <c r="X98" s="12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</row>
    <row r="99" spans="1:20" ht="12.75">
      <c r="A99">
        <v>904</v>
      </c>
      <c r="B99" t="s">
        <v>67</v>
      </c>
      <c r="C99" s="11">
        <v>8430</v>
      </c>
      <c r="D99" s="11">
        <v>2008</v>
      </c>
      <c r="E99" s="9">
        <v>2.84</v>
      </c>
      <c r="F99" s="9">
        <v>45781</v>
      </c>
      <c r="G99" s="9">
        <v>157665</v>
      </c>
      <c r="H99" s="9">
        <v>13684</v>
      </c>
      <c r="I99" s="9">
        <v>393</v>
      </c>
      <c r="J99" s="9">
        <v>36531</v>
      </c>
      <c r="K99" s="9">
        <v>216517</v>
      </c>
      <c r="L99" s="9">
        <v>6525</v>
      </c>
      <c r="M99" s="9">
        <v>3993</v>
      </c>
      <c r="N99" s="9">
        <v>6640</v>
      </c>
      <c r="O99" s="9">
        <v>197944</v>
      </c>
      <c r="P99" s="9">
        <v>0</v>
      </c>
      <c r="Q99" s="9">
        <v>639892</v>
      </c>
      <c r="R99" s="9">
        <v>2.84</v>
      </c>
      <c r="S99" s="9">
        <v>0</v>
      </c>
      <c r="T99" s="9">
        <v>0</v>
      </c>
    </row>
    <row r="100" spans="1:20" ht="12.75">
      <c r="A100">
        <v>915</v>
      </c>
      <c r="B100" t="s">
        <v>90</v>
      </c>
      <c r="C100" s="11">
        <v>8430</v>
      </c>
      <c r="D100" s="11">
        <v>2008</v>
      </c>
      <c r="E100" s="9">
        <v>4.75</v>
      </c>
      <c r="F100" s="9">
        <v>48126</v>
      </c>
      <c r="G100" s="9">
        <v>192122</v>
      </c>
      <c r="H100" s="9">
        <v>42241</v>
      </c>
      <c r="I100" s="9">
        <v>160</v>
      </c>
      <c r="J100" s="9">
        <v>67316</v>
      </c>
      <c r="K100" s="9">
        <v>76087</v>
      </c>
      <c r="L100" s="9">
        <v>18207</v>
      </c>
      <c r="M100" s="9">
        <v>2395</v>
      </c>
      <c r="N100" s="9">
        <v>64946</v>
      </c>
      <c r="O100" s="9">
        <v>31244</v>
      </c>
      <c r="P100" s="9">
        <v>0</v>
      </c>
      <c r="Q100" s="9">
        <v>494718</v>
      </c>
      <c r="R100" s="9">
        <v>0</v>
      </c>
      <c r="S100" s="9">
        <v>0</v>
      </c>
      <c r="T100" s="9">
        <v>0</v>
      </c>
    </row>
    <row r="101" spans="1:20" ht="12.75">
      <c r="A101" s="9">
        <v>919</v>
      </c>
      <c r="B101" s="9" t="s">
        <v>160</v>
      </c>
      <c r="C101" s="9">
        <v>8430</v>
      </c>
      <c r="D101" s="9">
        <v>2008</v>
      </c>
      <c r="E101" s="9">
        <v>1.96</v>
      </c>
      <c r="F101" s="9">
        <v>42500</v>
      </c>
      <c r="G101" s="9">
        <v>76626</v>
      </c>
      <c r="H101" s="9">
        <v>10689</v>
      </c>
      <c r="I101" s="9">
        <v>1305</v>
      </c>
      <c r="J101" s="9">
        <v>8704</v>
      </c>
      <c r="K101" s="9">
        <v>44368</v>
      </c>
      <c r="L101" s="9">
        <v>0</v>
      </c>
      <c r="M101" s="9">
        <v>5051</v>
      </c>
      <c r="N101" s="9">
        <v>6350</v>
      </c>
      <c r="O101" s="9">
        <v>41901</v>
      </c>
      <c r="P101" s="9">
        <v>6580</v>
      </c>
      <c r="Q101" s="9">
        <v>188414</v>
      </c>
      <c r="R101" s="9">
        <v>0</v>
      </c>
      <c r="S101" s="9">
        <v>0</v>
      </c>
      <c r="T101" s="9">
        <v>0</v>
      </c>
    </row>
    <row r="104" spans="1:40" ht="12.75">
      <c r="A104" s="10" t="s">
        <v>30</v>
      </c>
      <c r="B104" s="10" t="s">
        <v>47</v>
      </c>
      <c r="C104" s="10" t="s">
        <v>48</v>
      </c>
      <c r="D104" s="10" t="s">
        <v>49</v>
      </c>
      <c r="E104" s="10" t="s">
        <v>50</v>
      </c>
      <c r="F104" s="10" t="s">
        <v>51</v>
      </c>
      <c r="G104" s="10" t="s">
        <v>52</v>
      </c>
      <c r="H104" s="10" t="s">
        <v>53</v>
      </c>
      <c r="I104" s="10" t="s">
        <v>54</v>
      </c>
      <c r="J104" s="10" t="s">
        <v>55</v>
      </c>
      <c r="K104" s="10" t="s">
        <v>56</v>
      </c>
      <c r="L104" s="10" t="s">
        <v>57</v>
      </c>
      <c r="M104" s="10" t="s">
        <v>58</v>
      </c>
      <c r="N104" s="10" t="s">
        <v>59</v>
      </c>
      <c r="O104" s="10" t="s">
        <v>60</v>
      </c>
      <c r="P104" s="10" t="s">
        <v>61</v>
      </c>
      <c r="Q104" s="10" t="s">
        <v>62</v>
      </c>
      <c r="R104" s="10" t="s">
        <v>63</v>
      </c>
      <c r="S104" s="10" t="s">
        <v>64</v>
      </c>
      <c r="T104" s="10" t="s">
        <v>65</v>
      </c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</row>
    <row r="105" spans="1:40" ht="12.75">
      <c r="A105">
        <v>1</v>
      </c>
      <c r="B105" t="s">
        <v>142</v>
      </c>
      <c r="C105" s="11">
        <v>8430</v>
      </c>
      <c r="D105" s="11">
        <v>2009</v>
      </c>
      <c r="E105" s="16">
        <v>122</v>
      </c>
      <c r="F105" s="17">
        <v>3508958</v>
      </c>
      <c r="G105" s="17">
        <v>8870213</v>
      </c>
      <c r="H105" s="17">
        <v>3497244</v>
      </c>
      <c r="I105" s="17">
        <v>129561</v>
      </c>
      <c r="J105" s="17">
        <v>395563</v>
      </c>
      <c r="K105" s="17">
        <v>6903589</v>
      </c>
      <c r="L105" s="17">
        <v>3117686</v>
      </c>
      <c r="M105" s="17">
        <v>8224</v>
      </c>
      <c r="N105" s="17">
        <v>19154398</v>
      </c>
      <c r="O105" s="17">
        <v>341682</v>
      </c>
      <c r="P105" s="17">
        <v>96046</v>
      </c>
      <c r="Q105" s="17">
        <v>42322114</v>
      </c>
      <c r="R105" s="17">
        <v>0</v>
      </c>
      <c r="S105" s="17">
        <v>0</v>
      </c>
      <c r="T105" s="17">
        <v>0</v>
      </c>
      <c r="V105"/>
      <c r="W105"/>
      <c r="X105"/>
      <c r="Y105" s="12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</row>
    <row r="106" spans="1:20" ht="12.75">
      <c r="A106">
        <v>3</v>
      </c>
      <c r="B106" t="s">
        <v>156</v>
      </c>
      <c r="C106" s="11">
        <v>8430</v>
      </c>
      <c r="D106" s="11">
        <v>2009</v>
      </c>
      <c r="E106" s="16">
        <v>46</v>
      </c>
      <c r="F106" s="17">
        <v>568261</v>
      </c>
      <c r="G106" s="17">
        <v>3326226</v>
      </c>
      <c r="H106" s="17">
        <v>1288491</v>
      </c>
      <c r="I106" s="17">
        <v>55732</v>
      </c>
      <c r="J106" s="17">
        <v>338157</v>
      </c>
      <c r="K106" s="17">
        <v>1932874</v>
      </c>
      <c r="L106" s="17">
        <v>950418</v>
      </c>
      <c r="M106" s="17">
        <v>1270214</v>
      </c>
      <c r="N106" s="17">
        <v>10561311</v>
      </c>
      <c r="O106" s="17">
        <v>-88698</v>
      </c>
      <c r="P106" s="17">
        <v>775281</v>
      </c>
      <c r="Q106" s="17">
        <v>18859444</v>
      </c>
      <c r="R106" s="17">
        <v>0</v>
      </c>
      <c r="S106" s="17">
        <v>0</v>
      </c>
      <c r="T106" s="17">
        <v>0</v>
      </c>
    </row>
    <row r="107" spans="1:40" ht="12.75">
      <c r="A107">
        <v>8</v>
      </c>
      <c r="B107" t="s">
        <v>87</v>
      </c>
      <c r="C107" s="11">
        <v>8430</v>
      </c>
      <c r="D107" s="11">
        <v>2009</v>
      </c>
      <c r="E107" s="18">
        <v>9.64</v>
      </c>
      <c r="F107" s="19">
        <v>42000</v>
      </c>
      <c r="G107" s="19">
        <v>261139</v>
      </c>
      <c r="H107" s="19">
        <v>69485</v>
      </c>
      <c r="I107" s="19">
        <v>158</v>
      </c>
      <c r="J107" s="19">
        <v>61623</v>
      </c>
      <c r="K107" s="19">
        <v>213238</v>
      </c>
      <c r="L107" s="19">
        <v>47885</v>
      </c>
      <c r="M107" s="19">
        <v>3379</v>
      </c>
      <c r="N107" s="19">
        <v>0</v>
      </c>
      <c r="O107" s="19">
        <v>70913</v>
      </c>
      <c r="P107" s="19">
        <v>0</v>
      </c>
      <c r="Q107" s="19">
        <v>727820</v>
      </c>
      <c r="R107" s="19">
        <v>0</v>
      </c>
      <c r="S107" s="19">
        <v>0</v>
      </c>
      <c r="T107" s="19">
        <v>0</v>
      </c>
      <c r="V107"/>
      <c r="W107"/>
      <c r="X107"/>
      <c r="Y107" s="12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</row>
    <row r="108" spans="1:40" ht="12.75">
      <c r="A108">
        <v>10</v>
      </c>
      <c r="B108" t="s">
        <v>115</v>
      </c>
      <c r="C108" s="11">
        <v>8430</v>
      </c>
      <c r="D108" s="11">
        <v>2009</v>
      </c>
      <c r="E108" s="16">
        <v>22.09</v>
      </c>
      <c r="F108" s="17">
        <v>863252</v>
      </c>
      <c r="G108" s="17">
        <v>1076136</v>
      </c>
      <c r="H108" s="17">
        <v>203680</v>
      </c>
      <c r="I108" s="17">
        <v>18302</v>
      </c>
      <c r="J108" s="17">
        <v>757483</v>
      </c>
      <c r="K108" s="17">
        <v>3604173</v>
      </c>
      <c r="L108" s="17">
        <v>2620977</v>
      </c>
      <c r="M108" s="17">
        <v>36436</v>
      </c>
      <c r="N108" s="17">
        <v>5666486</v>
      </c>
      <c r="O108" s="17">
        <v>-14358945</v>
      </c>
      <c r="P108" s="17">
        <v>536051</v>
      </c>
      <c r="Q108" s="17">
        <v>-911323</v>
      </c>
      <c r="R108" s="17">
        <v>0</v>
      </c>
      <c r="S108" s="17">
        <v>0</v>
      </c>
      <c r="T108" s="17">
        <v>0</v>
      </c>
      <c r="V108"/>
      <c r="W108"/>
      <c r="X108"/>
      <c r="Y108" s="12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</row>
    <row r="109" spans="1:20" ht="12.75">
      <c r="A109">
        <v>14</v>
      </c>
      <c r="B109" t="s">
        <v>155</v>
      </c>
      <c r="C109" s="11">
        <v>8430</v>
      </c>
      <c r="D109" s="11">
        <v>2009</v>
      </c>
      <c r="E109" s="16">
        <v>106.39</v>
      </c>
      <c r="F109" s="17">
        <v>1294410</v>
      </c>
      <c r="G109" s="17">
        <v>6265485</v>
      </c>
      <c r="H109" s="17">
        <v>1770495</v>
      </c>
      <c r="I109" s="17">
        <v>0</v>
      </c>
      <c r="J109" s="17">
        <v>301658</v>
      </c>
      <c r="K109" s="17">
        <v>4299856</v>
      </c>
      <c r="L109" s="17">
        <v>1268838</v>
      </c>
      <c r="M109" s="17">
        <v>8945</v>
      </c>
      <c r="N109" s="17">
        <v>3547596</v>
      </c>
      <c r="O109" s="17">
        <v>2629667</v>
      </c>
      <c r="P109" s="17">
        <v>586248</v>
      </c>
      <c r="Q109" s="17">
        <v>19506292</v>
      </c>
      <c r="R109" s="17">
        <v>0</v>
      </c>
      <c r="S109" s="17">
        <v>0</v>
      </c>
      <c r="T109" s="17">
        <v>0</v>
      </c>
    </row>
    <row r="110" spans="1:40" ht="12.75">
      <c r="A110">
        <v>20</v>
      </c>
      <c r="B110" t="s">
        <v>127</v>
      </c>
      <c r="C110" s="11">
        <v>8430</v>
      </c>
      <c r="D110" s="11">
        <v>2009</v>
      </c>
      <c r="E110" s="16">
        <v>0</v>
      </c>
      <c r="F110" s="17">
        <v>153385</v>
      </c>
      <c r="G110" s="17">
        <v>0</v>
      </c>
      <c r="H110" s="17">
        <v>0</v>
      </c>
      <c r="I110" s="17">
        <v>0</v>
      </c>
      <c r="J110" s="17">
        <v>0</v>
      </c>
      <c r="K110" s="17">
        <v>0</v>
      </c>
      <c r="L110" s="17">
        <v>0</v>
      </c>
      <c r="M110" s="17">
        <v>0</v>
      </c>
      <c r="N110" s="17">
        <v>0</v>
      </c>
      <c r="O110" s="17">
        <v>0</v>
      </c>
      <c r="P110" s="17">
        <v>0</v>
      </c>
      <c r="Q110" s="17">
        <v>0</v>
      </c>
      <c r="R110" s="17">
        <v>0</v>
      </c>
      <c r="S110" s="17">
        <v>0</v>
      </c>
      <c r="T110" s="17">
        <v>0</v>
      </c>
      <c r="V110"/>
      <c r="W110"/>
      <c r="X110"/>
      <c r="Y110" s="12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</row>
    <row r="111" spans="1:40" ht="12.75">
      <c r="A111">
        <v>21</v>
      </c>
      <c r="B111" t="s">
        <v>94</v>
      </c>
      <c r="C111" s="11">
        <v>8430</v>
      </c>
      <c r="D111" s="11">
        <v>2009</v>
      </c>
      <c r="E111" s="16">
        <v>5.4</v>
      </c>
      <c r="F111" s="17">
        <v>78694</v>
      </c>
      <c r="G111" s="17">
        <v>257427</v>
      </c>
      <c r="H111" s="17">
        <v>74138</v>
      </c>
      <c r="I111" s="17">
        <v>0</v>
      </c>
      <c r="J111" s="17">
        <v>977</v>
      </c>
      <c r="K111" s="17">
        <v>259405</v>
      </c>
      <c r="L111" s="17">
        <v>62920</v>
      </c>
      <c r="M111" s="17">
        <v>303</v>
      </c>
      <c r="N111" s="17">
        <v>329679</v>
      </c>
      <c r="O111" s="17">
        <v>785</v>
      </c>
      <c r="P111" s="17">
        <v>0</v>
      </c>
      <c r="Q111" s="17">
        <v>985634</v>
      </c>
      <c r="R111" s="17">
        <v>0</v>
      </c>
      <c r="S111" s="17">
        <v>0</v>
      </c>
      <c r="T111" s="17">
        <v>0</v>
      </c>
      <c r="V111"/>
      <c r="W111"/>
      <c r="X111"/>
      <c r="Y111" s="12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</row>
    <row r="112" spans="1:40" ht="12.75">
      <c r="A112">
        <v>22</v>
      </c>
      <c r="B112" t="s">
        <v>91</v>
      </c>
      <c r="C112" s="11">
        <v>8430</v>
      </c>
      <c r="D112" s="11">
        <v>2009</v>
      </c>
      <c r="E112" s="16">
        <v>10.84</v>
      </c>
      <c r="F112" s="17">
        <v>211028</v>
      </c>
      <c r="G112" s="17">
        <v>480472</v>
      </c>
      <c r="H112" s="17">
        <v>131927</v>
      </c>
      <c r="I112" s="17">
        <v>25743</v>
      </c>
      <c r="J112" s="17">
        <v>133763</v>
      </c>
      <c r="K112" s="17">
        <v>580129</v>
      </c>
      <c r="L112" s="17">
        <v>933968</v>
      </c>
      <c r="M112" s="17">
        <v>26578</v>
      </c>
      <c r="N112" s="17">
        <v>534930</v>
      </c>
      <c r="O112" s="17">
        <v>255188</v>
      </c>
      <c r="P112" s="17">
        <v>0</v>
      </c>
      <c r="Q112" s="17">
        <v>3102698</v>
      </c>
      <c r="R112" s="17">
        <v>0</v>
      </c>
      <c r="S112" s="17">
        <v>0</v>
      </c>
      <c r="T112" s="17">
        <v>0</v>
      </c>
      <c r="V112"/>
      <c r="W112"/>
      <c r="X112"/>
      <c r="Y112" s="12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</row>
    <row r="113" spans="1:40" ht="12.75">
      <c r="A113">
        <v>23</v>
      </c>
      <c r="B113" t="s">
        <v>141</v>
      </c>
      <c r="C113" s="11">
        <v>8430</v>
      </c>
      <c r="D113" s="11">
        <v>2009</v>
      </c>
      <c r="E113" s="16">
        <v>4.17</v>
      </c>
      <c r="F113" s="17">
        <v>55785</v>
      </c>
      <c r="G113" s="17">
        <v>183060</v>
      </c>
      <c r="H113" s="17">
        <v>42950</v>
      </c>
      <c r="I113" s="17">
        <v>0</v>
      </c>
      <c r="J113" s="17">
        <v>10825</v>
      </c>
      <c r="K113" s="17">
        <v>102325</v>
      </c>
      <c r="L113" s="17">
        <v>0</v>
      </c>
      <c r="M113" s="17">
        <v>885</v>
      </c>
      <c r="N113" s="17">
        <v>37155</v>
      </c>
      <c r="O113" s="17">
        <v>7758</v>
      </c>
      <c r="P113" s="17">
        <v>0</v>
      </c>
      <c r="Q113" s="17">
        <v>384958</v>
      </c>
      <c r="R113" s="17">
        <v>0</v>
      </c>
      <c r="S113" s="17">
        <v>0</v>
      </c>
      <c r="T113" s="17">
        <v>0</v>
      </c>
      <c r="V113"/>
      <c r="W113"/>
      <c r="X113"/>
      <c r="Y113" s="12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</row>
    <row r="114" spans="1:40" ht="12.75">
      <c r="A114">
        <v>26</v>
      </c>
      <c r="B114" t="s">
        <v>100</v>
      </c>
      <c r="C114" s="11">
        <v>8430</v>
      </c>
      <c r="D114" s="11">
        <v>2009</v>
      </c>
      <c r="E114" s="16">
        <v>41.6</v>
      </c>
      <c r="F114" s="17">
        <v>812174</v>
      </c>
      <c r="G114" s="17">
        <v>2031496</v>
      </c>
      <c r="H114" s="17">
        <v>660341</v>
      </c>
      <c r="I114" s="17">
        <v>0</v>
      </c>
      <c r="J114" s="17">
        <v>98808</v>
      </c>
      <c r="K114" s="17">
        <v>1975326</v>
      </c>
      <c r="L114" s="17">
        <v>3098575</v>
      </c>
      <c r="M114" s="17">
        <v>26623</v>
      </c>
      <c r="N114" s="17">
        <v>1882281</v>
      </c>
      <c r="O114" s="17">
        <v>19150</v>
      </c>
      <c r="P114" s="17">
        <v>245662</v>
      </c>
      <c r="Q114" s="17">
        <v>9546938</v>
      </c>
      <c r="R114" s="17">
        <v>0</v>
      </c>
      <c r="S114" s="17">
        <v>0</v>
      </c>
      <c r="T114" s="17">
        <v>0</v>
      </c>
      <c r="V114"/>
      <c r="W114"/>
      <c r="X114"/>
      <c r="Y114" s="12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</row>
    <row r="115" spans="1:20" ht="12.75">
      <c r="A115">
        <v>29</v>
      </c>
      <c r="B115" t="s">
        <v>83</v>
      </c>
      <c r="C115" s="11">
        <v>8430</v>
      </c>
      <c r="D115" s="11">
        <v>2009</v>
      </c>
      <c r="E115" s="16">
        <v>183.67</v>
      </c>
      <c r="F115" s="17">
        <v>1622313</v>
      </c>
      <c r="G115" s="17">
        <v>9746809</v>
      </c>
      <c r="H115" s="17">
        <v>2648993</v>
      </c>
      <c r="I115" s="17">
        <v>-2616</v>
      </c>
      <c r="J115" s="17">
        <v>1030360</v>
      </c>
      <c r="K115" s="17">
        <v>5464555</v>
      </c>
      <c r="L115" s="17">
        <v>7236842</v>
      </c>
      <c r="M115" s="17">
        <v>876874</v>
      </c>
      <c r="N115" s="17">
        <v>2178435</v>
      </c>
      <c r="O115" s="17">
        <v>162874</v>
      </c>
      <c r="P115" s="17">
        <v>5448460</v>
      </c>
      <c r="Q115" s="17">
        <v>23894666</v>
      </c>
      <c r="R115" s="17">
        <v>0</v>
      </c>
      <c r="S115" s="17">
        <v>0</v>
      </c>
      <c r="T115" s="17">
        <v>0</v>
      </c>
    </row>
    <row r="116" spans="1:40" ht="12.75">
      <c r="A116">
        <v>32</v>
      </c>
      <c r="B116" t="s">
        <v>105</v>
      </c>
      <c r="C116" s="11">
        <v>8430</v>
      </c>
      <c r="D116" s="11">
        <v>2009</v>
      </c>
      <c r="E116" s="16">
        <v>27</v>
      </c>
      <c r="F116" s="17">
        <v>921785</v>
      </c>
      <c r="G116" s="17">
        <v>1523906</v>
      </c>
      <c r="H116" s="17">
        <v>568099</v>
      </c>
      <c r="I116" s="17">
        <v>0</v>
      </c>
      <c r="J116" s="17">
        <v>80532</v>
      </c>
      <c r="K116" s="17">
        <v>2872656</v>
      </c>
      <c r="L116" s="17">
        <v>8666908</v>
      </c>
      <c r="M116" s="17">
        <v>119544</v>
      </c>
      <c r="N116" s="17">
        <v>2259280</v>
      </c>
      <c r="O116" s="17">
        <v>30836</v>
      </c>
      <c r="P116" s="17">
        <v>495342</v>
      </c>
      <c r="Q116" s="17">
        <v>15626419</v>
      </c>
      <c r="R116" s="17">
        <v>0</v>
      </c>
      <c r="S116" s="17">
        <v>0</v>
      </c>
      <c r="T116" s="17">
        <v>0</v>
      </c>
      <c r="V116"/>
      <c r="W116"/>
      <c r="X116"/>
      <c r="Y116" s="12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</row>
    <row r="117" spans="1:40" ht="12.75">
      <c r="A117">
        <v>35</v>
      </c>
      <c r="B117" t="s">
        <v>143</v>
      </c>
      <c r="C117" s="11">
        <v>8430</v>
      </c>
      <c r="D117" s="11">
        <v>2009</v>
      </c>
      <c r="E117" s="16">
        <v>4.03</v>
      </c>
      <c r="F117" s="17">
        <v>46874</v>
      </c>
      <c r="G117" s="17">
        <v>249356</v>
      </c>
      <c r="H117" s="17">
        <v>50075</v>
      </c>
      <c r="I117" s="17">
        <v>0</v>
      </c>
      <c r="J117" s="17">
        <v>38316</v>
      </c>
      <c r="K117" s="17">
        <v>311388</v>
      </c>
      <c r="L117" s="17">
        <v>289117</v>
      </c>
      <c r="M117" s="17">
        <v>273</v>
      </c>
      <c r="N117" s="17">
        <v>424417</v>
      </c>
      <c r="O117" s="17">
        <v>132436</v>
      </c>
      <c r="P117" s="17">
        <v>29240</v>
      </c>
      <c r="Q117" s="17">
        <v>1466138</v>
      </c>
      <c r="R117" s="17">
        <v>0</v>
      </c>
      <c r="S117" s="17">
        <v>0</v>
      </c>
      <c r="T117" s="17">
        <v>0</v>
      </c>
      <c r="V117"/>
      <c r="W117"/>
      <c r="X117"/>
      <c r="Y117" s="12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</row>
    <row r="118" spans="1:40" ht="12.75">
      <c r="A118">
        <v>37</v>
      </c>
      <c r="B118" t="s">
        <v>75</v>
      </c>
      <c r="C118" s="11">
        <v>8430</v>
      </c>
      <c r="D118" s="11">
        <v>2009</v>
      </c>
      <c r="E118" s="16">
        <v>56.14</v>
      </c>
      <c r="F118" s="17">
        <v>701825</v>
      </c>
      <c r="G118" s="17">
        <v>2999067</v>
      </c>
      <c r="H118" s="17">
        <v>721242</v>
      </c>
      <c r="I118" s="17">
        <v>0</v>
      </c>
      <c r="J118" s="17">
        <v>84169</v>
      </c>
      <c r="K118" s="17">
        <v>2336441</v>
      </c>
      <c r="L118" s="17">
        <v>1187819</v>
      </c>
      <c r="M118" s="17">
        <v>23349</v>
      </c>
      <c r="N118" s="17">
        <v>3051763</v>
      </c>
      <c r="O118" s="17">
        <v>4428</v>
      </c>
      <c r="P118" s="17">
        <v>215527</v>
      </c>
      <c r="Q118" s="17">
        <v>10192751</v>
      </c>
      <c r="R118" s="17">
        <v>0</v>
      </c>
      <c r="S118" s="17">
        <v>0</v>
      </c>
      <c r="T118" s="17">
        <v>0</v>
      </c>
      <c r="V118"/>
      <c r="W118"/>
      <c r="X118"/>
      <c r="Y118" s="12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</row>
    <row r="119" spans="1:40" ht="12.75">
      <c r="A119">
        <v>38</v>
      </c>
      <c r="B119" t="s">
        <v>137</v>
      </c>
      <c r="C119" s="11">
        <v>8430</v>
      </c>
      <c r="D119" s="11">
        <v>2009</v>
      </c>
      <c r="E119" s="18">
        <v>12.7</v>
      </c>
      <c r="F119" s="20">
        <v>301734</v>
      </c>
      <c r="G119" s="20">
        <v>540679</v>
      </c>
      <c r="H119" s="20">
        <v>157238</v>
      </c>
      <c r="I119" s="20">
        <v>0</v>
      </c>
      <c r="J119" s="20">
        <v>66058</v>
      </c>
      <c r="K119" s="20">
        <v>850479</v>
      </c>
      <c r="L119" s="20">
        <v>137946</v>
      </c>
      <c r="M119" s="20">
        <v>426</v>
      </c>
      <c r="N119" s="20">
        <v>1481430</v>
      </c>
      <c r="O119" s="20">
        <v>161146</v>
      </c>
      <c r="P119" s="20">
        <v>0</v>
      </c>
      <c r="Q119" s="20">
        <v>3395402</v>
      </c>
      <c r="R119" s="17">
        <v>0</v>
      </c>
      <c r="S119" s="17">
        <v>0</v>
      </c>
      <c r="T119" s="17">
        <v>0</v>
      </c>
      <c r="V119"/>
      <c r="W119"/>
      <c r="X119"/>
      <c r="Y119" s="12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</row>
    <row r="120" spans="1:20" ht="12.75">
      <c r="A120">
        <v>39</v>
      </c>
      <c r="B120" t="s">
        <v>85</v>
      </c>
      <c r="C120" s="11">
        <v>8430</v>
      </c>
      <c r="D120" s="11">
        <v>2009</v>
      </c>
      <c r="E120" s="16">
        <v>10</v>
      </c>
      <c r="F120" s="17">
        <v>347164</v>
      </c>
      <c r="G120" s="17">
        <v>600836</v>
      </c>
      <c r="H120" s="17">
        <v>97995</v>
      </c>
      <c r="I120" s="17">
        <v>0</v>
      </c>
      <c r="J120" s="17">
        <v>14735</v>
      </c>
      <c r="K120" s="17">
        <v>551063</v>
      </c>
      <c r="L120" s="17">
        <v>636382</v>
      </c>
      <c r="M120" s="17">
        <v>6071</v>
      </c>
      <c r="N120" s="17">
        <v>196906</v>
      </c>
      <c r="O120" s="17">
        <v>5850</v>
      </c>
      <c r="P120" s="17">
        <v>0</v>
      </c>
      <c r="Q120" s="17">
        <v>2109838</v>
      </c>
      <c r="R120" s="17">
        <v>0</v>
      </c>
      <c r="S120" s="17">
        <v>0</v>
      </c>
      <c r="T120" s="17">
        <v>0</v>
      </c>
    </row>
    <row r="121" spans="1:40" ht="12.75">
      <c r="A121">
        <v>43</v>
      </c>
      <c r="B121" t="s">
        <v>116</v>
      </c>
      <c r="C121" s="11">
        <v>8430</v>
      </c>
      <c r="D121" s="11">
        <v>2009</v>
      </c>
      <c r="E121" s="16">
        <v>7.11</v>
      </c>
      <c r="F121" s="17">
        <v>97683</v>
      </c>
      <c r="G121" s="17">
        <v>442965</v>
      </c>
      <c r="H121" s="17">
        <v>139552</v>
      </c>
      <c r="I121" s="17">
        <v>0</v>
      </c>
      <c r="J121" s="17">
        <v>31251</v>
      </c>
      <c r="K121" s="17">
        <v>463123</v>
      </c>
      <c r="L121" s="17">
        <v>711773</v>
      </c>
      <c r="M121" s="17">
        <v>752</v>
      </c>
      <c r="N121" s="17">
        <v>116858</v>
      </c>
      <c r="O121" s="17">
        <v>31678</v>
      </c>
      <c r="P121" s="17">
        <v>0</v>
      </c>
      <c r="Q121" s="17">
        <v>1937952</v>
      </c>
      <c r="R121" s="17">
        <v>0</v>
      </c>
      <c r="S121" s="17">
        <v>0</v>
      </c>
      <c r="T121" s="17">
        <v>0</v>
      </c>
      <c r="V121"/>
      <c r="W121"/>
      <c r="X121"/>
      <c r="Y121" s="12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</row>
    <row r="122" spans="1:40" ht="12.75">
      <c r="A122">
        <v>45</v>
      </c>
      <c r="B122" t="s">
        <v>72</v>
      </c>
      <c r="C122" s="11">
        <v>8430</v>
      </c>
      <c r="D122" s="11">
        <v>2009</v>
      </c>
      <c r="E122" s="18">
        <v>5.91</v>
      </c>
      <c r="F122" s="19">
        <v>69685</v>
      </c>
      <c r="G122" s="19">
        <v>220834</v>
      </c>
      <c r="H122" s="19">
        <v>48721</v>
      </c>
      <c r="I122" s="19">
        <v>27185</v>
      </c>
      <c r="J122" s="19">
        <v>14563</v>
      </c>
      <c r="K122" s="19">
        <v>126777</v>
      </c>
      <c r="L122" s="19">
        <v>172243</v>
      </c>
      <c r="M122" s="19">
        <v>2250</v>
      </c>
      <c r="N122" s="19">
        <v>22915</v>
      </c>
      <c r="O122" s="19">
        <v>1315</v>
      </c>
      <c r="P122" s="19">
        <v>0</v>
      </c>
      <c r="Q122" s="19">
        <v>636803</v>
      </c>
      <c r="R122" s="19">
        <v>0</v>
      </c>
      <c r="S122" s="19">
        <v>0</v>
      </c>
      <c r="T122" s="19">
        <v>0</v>
      </c>
      <c r="V122"/>
      <c r="W122"/>
      <c r="X122"/>
      <c r="Y122" s="12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</row>
    <row r="123" spans="1:20" ht="12.75">
      <c r="A123">
        <v>46</v>
      </c>
      <c r="B123" t="s">
        <v>101</v>
      </c>
      <c r="C123" s="11">
        <v>8430</v>
      </c>
      <c r="D123" s="11">
        <v>2009</v>
      </c>
      <c r="E123" s="16">
        <v>5.23</v>
      </c>
      <c r="F123" s="17">
        <v>71170</v>
      </c>
      <c r="G123" s="17">
        <v>299310</v>
      </c>
      <c r="H123" s="17">
        <v>58606</v>
      </c>
      <c r="I123" s="17">
        <v>0</v>
      </c>
      <c r="J123" s="17">
        <v>39305</v>
      </c>
      <c r="K123" s="17">
        <v>271214</v>
      </c>
      <c r="L123" s="17">
        <v>49600</v>
      </c>
      <c r="M123" s="17">
        <v>50437</v>
      </c>
      <c r="N123" s="17">
        <v>113821</v>
      </c>
      <c r="O123" s="17">
        <v>18001</v>
      </c>
      <c r="P123" s="17">
        <v>0</v>
      </c>
      <c r="Q123" s="17">
        <v>900294</v>
      </c>
      <c r="R123" s="17">
        <v>0</v>
      </c>
      <c r="S123" s="17">
        <v>0</v>
      </c>
      <c r="T123" s="17">
        <v>0</v>
      </c>
    </row>
    <row r="124" spans="1:40" ht="12.75">
      <c r="A124">
        <v>50</v>
      </c>
      <c r="B124" t="s">
        <v>151</v>
      </c>
      <c r="C124" s="11">
        <v>8430</v>
      </c>
      <c r="D124" s="11">
        <v>2009</v>
      </c>
      <c r="E124" s="16">
        <v>18.98</v>
      </c>
      <c r="F124" s="17">
        <v>308055</v>
      </c>
      <c r="G124" s="17">
        <v>1054276</v>
      </c>
      <c r="H124" s="17">
        <v>37780</v>
      </c>
      <c r="I124" s="17">
        <v>91114</v>
      </c>
      <c r="J124" s="17">
        <v>273318</v>
      </c>
      <c r="K124" s="17">
        <v>1151604</v>
      </c>
      <c r="L124" s="17">
        <v>455721</v>
      </c>
      <c r="M124" s="17">
        <v>0</v>
      </c>
      <c r="N124" s="17">
        <v>389946</v>
      </c>
      <c r="O124" s="17">
        <v>88578</v>
      </c>
      <c r="P124" s="17">
        <v>0</v>
      </c>
      <c r="Q124" s="17">
        <v>3542337</v>
      </c>
      <c r="R124" s="17">
        <v>0</v>
      </c>
      <c r="S124" s="17">
        <v>0</v>
      </c>
      <c r="T124" s="17">
        <v>0</v>
      </c>
      <c r="V124"/>
      <c r="W124"/>
      <c r="X124"/>
      <c r="Y124" s="12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</row>
    <row r="125" spans="1:40" ht="12.75">
      <c r="A125">
        <v>54</v>
      </c>
      <c r="B125" t="s">
        <v>79</v>
      </c>
      <c r="C125" s="11">
        <v>8430</v>
      </c>
      <c r="D125" s="11">
        <v>2009</v>
      </c>
      <c r="E125" s="16">
        <v>5.83</v>
      </c>
      <c r="F125" s="17">
        <v>44140</v>
      </c>
      <c r="G125" s="17">
        <v>258400</v>
      </c>
      <c r="H125" s="17">
        <v>78850</v>
      </c>
      <c r="I125" s="17">
        <v>0</v>
      </c>
      <c r="J125" s="17">
        <v>77390</v>
      </c>
      <c r="K125" s="17">
        <v>238836</v>
      </c>
      <c r="L125" s="17">
        <v>106948</v>
      </c>
      <c r="M125" s="17">
        <v>22669</v>
      </c>
      <c r="N125" s="17">
        <v>44473</v>
      </c>
      <c r="O125" s="17">
        <v>1655</v>
      </c>
      <c r="P125" s="17">
        <v>0</v>
      </c>
      <c r="Q125" s="17">
        <v>829221</v>
      </c>
      <c r="R125" s="17">
        <v>0</v>
      </c>
      <c r="S125" s="17">
        <v>0</v>
      </c>
      <c r="T125" s="17">
        <v>0</v>
      </c>
      <c r="V125"/>
      <c r="W125"/>
      <c r="X125"/>
      <c r="Y125" s="12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</row>
    <row r="126" spans="1:40" ht="12.75">
      <c r="A126">
        <v>56</v>
      </c>
      <c r="B126" t="s">
        <v>119</v>
      </c>
      <c r="C126" s="11">
        <v>8430</v>
      </c>
      <c r="D126" s="11">
        <v>2009</v>
      </c>
      <c r="E126" s="16">
        <v>4.16</v>
      </c>
      <c r="F126" s="17">
        <v>36692</v>
      </c>
      <c r="G126" s="17">
        <v>206493</v>
      </c>
      <c r="H126" s="17">
        <v>58439</v>
      </c>
      <c r="I126" s="17">
        <v>0</v>
      </c>
      <c r="J126" s="17">
        <v>49651</v>
      </c>
      <c r="K126" s="17">
        <v>226665</v>
      </c>
      <c r="L126" s="17">
        <v>49518</v>
      </c>
      <c r="M126" s="17">
        <v>3178</v>
      </c>
      <c r="N126" s="17">
        <v>32778</v>
      </c>
      <c r="O126" s="17">
        <v>3049</v>
      </c>
      <c r="P126" s="17">
        <v>0</v>
      </c>
      <c r="Q126" s="17">
        <v>629771</v>
      </c>
      <c r="R126" s="17">
        <v>0</v>
      </c>
      <c r="S126" s="17">
        <v>0</v>
      </c>
      <c r="T126" s="17">
        <v>0</v>
      </c>
      <c r="V126"/>
      <c r="W126"/>
      <c r="X126"/>
      <c r="Y126" s="12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</row>
    <row r="127" spans="1:40" ht="12.75">
      <c r="A127">
        <v>58</v>
      </c>
      <c r="B127" t="s">
        <v>120</v>
      </c>
      <c r="C127" s="11">
        <v>8430</v>
      </c>
      <c r="D127" s="11">
        <v>2009</v>
      </c>
      <c r="E127" s="16">
        <v>28.39</v>
      </c>
      <c r="F127" s="17">
        <v>470098</v>
      </c>
      <c r="G127" s="17">
        <v>1346190</v>
      </c>
      <c r="H127" s="17">
        <v>356270</v>
      </c>
      <c r="I127" s="17">
        <v>0</v>
      </c>
      <c r="J127" s="17">
        <v>224408</v>
      </c>
      <c r="K127" s="17">
        <v>2105870</v>
      </c>
      <c r="L127" s="17">
        <v>517478</v>
      </c>
      <c r="M127" s="17">
        <v>2156</v>
      </c>
      <c r="N127" s="17">
        <v>1211806</v>
      </c>
      <c r="O127" s="17">
        <v>6627</v>
      </c>
      <c r="P127" s="17">
        <v>27492</v>
      </c>
      <c r="Q127" s="17">
        <v>5743313</v>
      </c>
      <c r="R127" s="17">
        <v>0</v>
      </c>
      <c r="S127" s="17">
        <v>0</v>
      </c>
      <c r="T127" s="17">
        <v>0</v>
      </c>
      <c r="V127"/>
      <c r="W127"/>
      <c r="X127"/>
      <c r="Y127" s="12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</row>
    <row r="128" spans="1:40" ht="12.75">
      <c r="A128">
        <v>63</v>
      </c>
      <c r="B128" t="s">
        <v>82</v>
      </c>
      <c r="C128" s="11">
        <v>8430</v>
      </c>
      <c r="D128" s="11">
        <v>2009</v>
      </c>
      <c r="E128" s="16">
        <v>20.57</v>
      </c>
      <c r="F128" s="17">
        <v>285415</v>
      </c>
      <c r="G128" s="17">
        <v>1004421</v>
      </c>
      <c r="H128" s="17">
        <v>357975</v>
      </c>
      <c r="I128" s="17">
        <v>4153</v>
      </c>
      <c r="J128" s="17">
        <v>87790</v>
      </c>
      <c r="K128" s="17">
        <v>902373</v>
      </c>
      <c r="L128" s="17">
        <v>296736</v>
      </c>
      <c r="M128" s="17">
        <v>23531</v>
      </c>
      <c r="N128" s="17">
        <v>311752</v>
      </c>
      <c r="O128" s="17">
        <v>2816</v>
      </c>
      <c r="P128" s="17">
        <v>798</v>
      </c>
      <c r="Q128" s="17">
        <v>2990749</v>
      </c>
      <c r="R128" s="17">
        <v>0</v>
      </c>
      <c r="S128" s="17">
        <v>0</v>
      </c>
      <c r="T128" s="17">
        <v>0</v>
      </c>
      <c r="V128"/>
      <c r="W128"/>
      <c r="X128"/>
      <c r="Y128" s="12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</row>
    <row r="129" spans="1:40" ht="12.75">
      <c r="A129">
        <v>78</v>
      </c>
      <c r="B129" t="s">
        <v>106</v>
      </c>
      <c r="C129" s="11">
        <v>8430</v>
      </c>
      <c r="D129" s="11">
        <v>2009</v>
      </c>
      <c r="E129" s="16">
        <v>15.78</v>
      </c>
      <c r="F129" s="17">
        <v>182459</v>
      </c>
      <c r="G129" s="17">
        <v>754113</v>
      </c>
      <c r="H129" s="17">
        <v>198156</v>
      </c>
      <c r="I129" s="17">
        <v>0</v>
      </c>
      <c r="J129" s="17">
        <v>41569</v>
      </c>
      <c r="K129" s="17">
        <v>415812</v>
      </c>
      <c r="L129" s="17">
        <v>499851</v>
      </c>
      <c r="M129" s="17">
        <v>25497</v>
      </c>
      <c r="N129" s="17">
        <v>518574</v>
      </c>
      <c r="O129" s="17">
        <v>6477</v>
      </c>
      <c r="P129" s="17">
        <v>13150</v>
      </c>
      <c r="Q129" s="17">
        <v>2446899</v>
      </c>
      <c r="R129" s="17">
        <v>0</v>
      </c>
      <c r="S129" s="17">
        <v>0</v>
      </c>
      <c r="T129" s="17">
        <v>0</v>
      </c>
      <c r="V129"/>
      <c r="W129"/>
      <c r="X129"/>
      <c r="Y129" s="12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</row>
    <row r="130" spans="1:40" ht="12.75">
      <c r="A130">
        <v>79</v>
      </c>
      <c r="B130" t="s">
        <v>96</v>
      </c>
      <c r="C130" s="11">
        <v>8430</v>
      </c>
      <c r="D130" s="11">
        <v>2009</v>
      </c>
      <c r="E130" s="18">
        <v>4.9</v>
      </c>
      <c r="F130" s="19">
        <v>47326</v>
      </c>
      <c r="G130" s="19">
        <v>227270</v>
      </c>
      <c r="H130" s="19">
        <v>66328</v>
      </c>
      <c r="I130" s="19">
        <v>0</v>
      </c>
      <c r="J130" s="19">
        <v>23732</v>
      </c>
      <c r="K130" s="19">
        <v>258974</v>
      </c>
      <c r="L130" s="19">
        <v>242113</v>
      </c>
      <c r="M130" s="19">
        <v>1605</v>
      </c>
      <c r="N130" s="19">
        <v>50031</v>
      </c>
      <c r="O130" s="19">
        <v>5907</v>
      </c>
      <c r="P130" s="19">
        <v>0</v>
      </c>
      <c r="Q130" s="19">
        <v>875960</v>
      </c>
      <c r="R130" s="19">
        <v>0</v>
      </c>
      <c r="S130" s="19">
        <v>0</v>
      </c>
      <c r="T130" s="19">
        <v>0</v>
      </c>
      <c r="V130"/>
      <c r="W130"/>
      <c r="X130"/>
      <c r="Y130" s="12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</row>
    <row r="131" spans="1:20" ht="12.75">
      <c r="A131">
        <v>80</v>
      </c>
      <c r="B131" t="s">
        <v>97</v>
      </c>
      <c r="C131" s="11">
        <v>8430</v>
      </c>
      <c r="D131" s="11">
        <v>2009</v>
      </c>
      <c r="E131" s="16">
        <v>2.6</v>
      </c>
      <c r="F131" s="17">
        <v>32944</v>
      </c>
      <c r="G131" s="17">
        <v>109689</v>
      </c>
      <c r="H131" s="17">
        <v>28742</v>
      </c>
      <c r="I131" s="17">
        <v>0</v>
      </c>
      <c r="J131" s="17">
        <v>17131</v>
      </c>
      <c r="K131" s="17">
        <v>120939</v>
      </c>
      <c r="L131" s="17">
        <v>36832</v>
      </c>
      <c r="M131" s="17">
        <v>0</v>
      </c>
      <c r="N131" s="17">
        <v>90623</v>
      </c>
      <c r="O131" s="17">
        <v>0</v>
      </c>
      <c r="P131" s="17">
        <v>0</v>
      </c>
      <c r="Q131" s="17">
        <v>403956</v>
      </c>
      <c r="R131" s="17">
        <v>0</v>
      </c>
      <c r="S131" s="17">
        <v>0</v>
      </c>
      <c r="T131" s="17">
        <v>0</v>
      </c>
    </row>
    <row r="132" spans="1:40" ht="12.75">
      <c r="A132">
        <v>81</v>
      </c>
      <c r="B132" t="s">
        <v>81</v>
      </c>
      <c r="C132" s="11">
        <v>8430</v>
      </c>
      <c r="D132" s="11">
        <v>2009</v>
      </c>
      <c r="E132" s="16">
        <v>41.22</v>
      </c>
      <c r="F132" s="17">
        <v>417518</v>
      </c>
      <c r="G132" s="17">
        <v>2194605</v>
      </c>
      <c r="H132" s="17">
        <v>666972</v>
      </c>
      <c r="I132" s="17">
        <v>138721</v>
      </c>
      <c r="J132" s="17">
        <v>222839</v>
      </c>
      <c r="K132" s="17">
        <v>2237266</v>
      </c>
      <c r="L132" s="17">
        <v>3389135</v>
      </c>
      <c r="M132" s="17">
        <v>26586</v>
      </c>
      <c r="N132" s="17">
        <v>39008</v>
      </c>
      <c r="O132" s="17">
        <v>92009</v>
      </c>
      <c r="P132" s="17">
        <v>0</v>
      </c>
      <c r="Q132" s="17">
        <v>9007141</v>
      </c>
      <c r="R132" s="17">
        <v>0</v>
      </c>
      <c r="S132" s="17">
        <v>0</v>
      </c>
      <c r="T132" s="17">
        <v>0</v>
      </c>
      <c r="V132"/>
      <c r="W132"/>
      <c r="X132"/>
      <c r="Y132" s="12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</row>
    <row r="133" spans="1:20" ht="12.75">
      <c r="A133">
        <v>82</v>
      </c>
      <c r="B133" t="s">
        <v>80</v>
      </c>
      <c r="C133" s="11">
        <v>8430</v>
      </c>
      <c r="D133" s="11">
        <v>2009</v>
      </c>
      <c r="E133" s="16">
        <v>1.98</v>
      </c>
      <c r="F133" s="17">
        <v>19316</v>
      </c>
      <c r="G133" s="17">
        <v>71049</v>
      </c>
      <c r="H133" s="17">
        <v>20824</v>
      </c>
      <c r="I133" s="17">
        <v>1585</v>
      </c>
      <c r="J133" s="17">
        <v>911</v>
      </c>
      <c r="K133" s="17">
        <v>129590</v>
      </c>
      <c r="L133" s="17">
        <v>45273</v>
      </c>
      <c r="M133" s="17">
        <v>1217</v>
      </c>
      <c r="N133" s="17">
        <v>6229</v>
      </c>
      <c r="O133" s="17">
        <v>785</v>
      </c>
      <c r="P133" s="17">
        <v>0</v>
      </c>
      <c r="Q133" s="17">
        <v>277463</v>
      </c>
      <c r="R133" s="17">
        <v>0</v>
      </c>
      <c r="S133" s="17">
        <v>0</v>
      </c>
      <c r="T133" s="17">
        <v>0</v>
      </c>
    </row>
    <row r="134" spans="1:40" ht="12.75">
      <c r="A134">
        <v>84</v>
      </c>
      <c r="B134" t="s">
        <v>148</v>
      </c>
      <c r="C134" s="11">
        <v>8430</v>
      </c>
      <c r="D134" s="11">
        <v>2009</v>
      </c>
      <c r="E134" s="16">
        <v>58.11</v>
      </c>
      <c r="F134" s="17">
        <v>860889</v>
      </c>
      <c r="G134" s="17">
        <v>2900950</v>
      </c>
      <c r="H134" s="17">
        <v>843280</v>
      </c>
      <c r="I134" s="17">
        <v>0</v>
      </c>
      <c r="J134" s="17">
        <v>427293</v>
      </c>
      <c r="K134" s="17">
        <v>3991305</v>
      </c>
      <c r="L134" s="17">
        <v>1789539</v>
      </c>
      <c r="M134" s="17">
        <v>5241</v>
      </c>
      <c r="N134" s="17">
        <v>2321430</v>
      </c>
      <c r="O134" s="17">
        <v>61894</v>
      </c>
      <c r="P134" s="17">
        <v>225218</v>
      </c>
      <c r="Q134" s="17">
        <v>12115714</v>
      </c>
      <c r="R134" s="17">
        <v>0</v>
      </c>
      <c r="S134" s="17">
        <v>0</v>
      </c>
      <c r="T134" s="17">
        <v>0</v>
      </c>
      <c r="V134"/>
      <c r="W134"/>
      <c r="X134"/>
      <c r="Y134" s="12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</row>
    <row r="135" spans="1:40" ht="12.75">
      <c r="A135">
        <v>85</v>
      </c>
      <c r="B135" t="s">
        <v>131</v>
      </c>
      <c r="C135" s="11">
        <v>8430</v>
      </c>
      <c r="D135" s="11">
        <v>2009</v>
      </c>
      <c r="E135" s="16">
        <v>10.01</v>
      </c>
      <c r="F135" s="17">
        <v>106825</v>
      </c>
      <c r="G135" s="17">
        <v>663272</v>
      </c>
      <c r="H135" s="17">
        <v>180489</v>
      </c>
      <c r="I135" s="17">
        <v>0</v>
      </c>
      <c r="J135" s="17">
        <v>147742</v>
      </c>
      <c r="K135" s="17">
        <v>508546</v>
      </c>
      <c r="L135" s="17">
        <v>170209</v>
      </c>
      <c r="M135" s="17">
        <v>10464</v>
      </c>
      <c r="N135" s="17">
        <v>129079</v>
      </c>
      <c r="O135" s="17">
        <v>12160</v>
      </c>
      <c r="P135" s="17">
        <v>0</v>
      </c>
      <c r="Q135" s="17">
        <v>1821961</v>
      </c>
      <c r="R135" s="17">
        <v>0</v>
      </c>
      <c r="S135" s="17">
        <v>0</v>
      </c>
      <c r="T135" s="17">
        <v>0</v>
      </c>
      <c r="V135"/>
      <c r="W135"/>
      <c r="X135"/>
      <c r="Y135" s="12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</row>
    <row r="136" spans="1:20" ht="12.75">
      <c r="A136">
        <v>96</v>
      </c>
      <c r="B136" t="s">
        <v>107</v>
      </c>
      <c r="C136" s="11">
        <v>8430</v>
      </c>
      <c r="D136" s="11">
        <v>2009</v>
      </c>
      <c r="E136" s="16">
        <v>2.9</v>
      </c>
      <c r="F136" s="17">
        <v>41834</v>
      </c>
      <c r="G136" s="17">
        <v>182587</v>
      </c>
      <c r="H136" s="17">
        <v>41271</v>
      </c>
      <c r="I136" s="17">
        <v>0</v>
      </c>
      <c r="J136" s="17">
        <v>63505</v>
      </c>
      <c r="K136" s="17">
        <v>186861</v>
      </c>
      <c r="L136" s="17">
        <v>36282</v>
      </c>
      <c r="M136" s="17">
        <v>1270</v>
      </c>
      <c r="N136" s="17">
        <v>87769</v>
      </c>
      <c r="O136" s="17">
        <v>5920</v>
      </c>
      <c r="P136" s="17">
        <v>0</v>
      </c>
      <c r="Q136" s="17">
        <v>605465</v>
      </c>
      <c r="R136" s="17">
        <v>0</v>
      </c>
      <c r="S136" s="17">
        <v>0</v>
      </c>
      <c r="T136" s="17">
        <v>0</v>
      </c>
    </row>
    <row r="137" spans="1:20" ht="12.75">
      <c r="A137">
        <v>102</v>
      </c>
      <c r="B137" t="s">
        <v>158</v>
      </c>
      <c r="C137" s="11">
        <v>8430</v>
      </c>
      <c r="D137" s="11">
        <v>2009</v>
      </c>
      <c r="E137" s="16">
        <v>12.34</v>
      </c>
      <c r="F137" s="17">
        <v>359522</v>
      </c>
      <c r="G137" s="17">
        <v>698993</v>
      </c>
      <c r="H137" s="17">
        <v>183495</v>
      </c>
      <c r="I137" s="17">
        <v>0</v>
      </c>
      <c r="J137" s="17">
        <v>-2006</v>
      </c>
      <c r="K137" s="17">
        <v>1351234</v>
      </c>
      <c r="L137" s="17">
        <v>315206</v>
      </c>
      <c r="M137" s="17">
        <v>88561</v>
      </c>
      <c r="N137" s="17">
        <v>1879327</v>
      </c>
      <c r="O137" s="17">
        <v>270204</v>
      </c>
      <c r="P137" s="17">
        <v>0</v>
      </c>
      <c r="Q137" s="17">
        <v>4785014</v>
      </c>
      <c r="R137" s="17">
        <v>0</v>
      </c>
      <c r="S137" s="17">
        <v>0</v>
      </c>
      <c r="T137" s="17">
        <v>0</v>
      </c>
    </row>
    <row r="138" spans="1:40" ht="12.75">
      <c r="A138">
        <v>104</v>
      </c>
      <c r="B138" t="s">
        <v>112</v>
      </c>
      <c r="C138" s="11">
        <v>8430</v>
      </c>
      <c r="D138" s="11">
        <v>2009</v>
      </c>
      <c r="E138" s="16">
        <v>6.58</v>
      </c>
      <c r="F138" s="17">
        <v>112822</v>
      </c>
      <c r="G138" s="17">
        <v>361176</v>
      </c>
      <c r="H138" s="17">
        <v>102274</v>
      </c>
      <c r="I138" s="17">
        <v>166540</v>
      </c>
      <c r="J138" s="17">
        <v>72814</v>
      </c>
      <c r="K138" s="17">
        <v>441389</v>
      </c>
      <c r="L138" s="17">
        <v>526270</v>
      </c>
      <c r="M138" s="17">
        <v>1666</v>
      </c>
      <c r="N138" s="17">
        <v>529522</v>
      </c>
      <c r="O138" s="17">
        <v>4221</v>
      </c>
      <c r="P138" s="17">
        <v>0</v>
      </c>
      <c r="Q138" s="17">
        <v>2205872</v>
      </c>
      <c r="R138" s="17">
        <v>0</v>
      </c>
      <c r="S138" s="17">
        <v>0</v>
      </c>
      <c r="T138" s="17">
        <v>0</v>
      </c>
      <c r="V138"/>
      <c r="W138"/>
      <c r="X138"/>
      <c r="Y138" s="12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</row>
    <row r="139" spans="1:40" ht="12.75">
      <c r="A139">
        <v>106</v>
      </c>
      <c r="B139" t="s">
        <v>70</v>
      </c>
      <c r="C139" s="11">
        <v>8430</v>
      </c>
      <c r="D139" s="11">
        <v>2009</v>
      </c>
      <c r="E139" s="16">
        <v>3.84</v>
      </c>
      <c r="F139" s="17">
        <v>82921</v>
      </c>
      <c r="G139" s="17">
        <v>224006</v>
      </c>
      <c r="H139" s="17">
        <v>47869</v>
      </c>
      <c r="I139" s="17">
        <v>0</v>
      </c>
      <c r="J139" s="17">
        <v>38286</v>
      </c>
      <c r="K139" s="17">
        <v>416737</v>
      </c>
      <c r="L139" s="17">
        <v>278172</v>
      </c>
      <c r="M139" s="17">
        <v>11005</v>
      </c>
      <c r="N139" s="17">
        <v>127013</v>
      </c>
      <c r="O139" s="17">
        <v>7251</v>
      </c>
      <c r="P139" s="17">
        <v>0</v>
      </c>
      <c r="Q139" s="17">
        <v>1150339</v>
      </c>
      <c r="R139" s="17">
        <v>0</v>
      </c>
      <c r="S139" s="17">
        <v>0</v>
      </c>
      <c r="T139" s="17">
        <v>0</v>
      </c>
      <c r="V139"/>
      <c r="W139"/>
      <c r="X139"/>
      <c r="Y139" s="12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</row>
    <row r="140" spans="1:40" ht="12.75">
      <c r="A140">
        <v>107</v>
      </c>
      <c r="B140" t="s">
        <v>95</v>
      </c>
      <c r="C140" s="11">
        <v>8430</v>
      </c>
      <c r="D140" s="11">
        <v>2009</v>
      </c>
      <c r="E140" s="16">
        <v>8.5</v>
      </c>
      <c r="F140" s="17">
        <v>84783</v>
      </c>
      <c r="G140" s="17">
        <v>341302</v>
      </c>
      <c r="H140" s="17">
        <v>77284</v>
      </c>
      <c r="I140" s="17">
        <v>0</v>
      </c>
      <c r="J140" s="17">
        <v>2483</v>
      </c>
      <c r="K140" s="17">
        <v>152151</v>
      </c>
      <c r="L140" s="17">
        <v>86925</v>
      </c>
      <c r="M140" s="17">
        <v>2327</v>
      </c>
      <c r="N140" s="17">
        <v>39029</v>
      </c>
      <c r="O140" s="17">
        <v>1696</v>
      </c>
      <c r="P140" s="17">
        <v>0</v>
      </c>
      <c r="Q140" s="17">
        <v>703197</v>
      </c>
      <c r="R140" s="17">
        <v>0</v>
      </c>
      <c r="S140" s="17">
        <v>0</v>
      </c>
      <c r="T140" s="17">
        <v>0</v>
      </c>
      <c r="V140"/>
      <c r="W140"/>
      <c r="X140"/>
      <c r="Y140" s="12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</row>
    <row r="141" spans="1:40" ht="12.75">
      <c r="A141"/>
      <c r="B141"/>
      <c r="C141" s="11"/>
      <c r="D141" s="11"/>
      <c r="E141" s="16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V141"/>
      <c r="W141"/>
      <c r="X141"/>
      <c r="Y141" s="12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</row>
    <row r="142" spans="1:20" ht="12.75">
      <c r="A142">
        <v>111</v>
      </c>
      <c r="B142" t="s">
        <v>76</v>
      </c>
      <c r="C142" s="11">
        <v>8430</v>
      </c>
      <c r="D142" s="11">
        <v>2009</v>
      </c>
      <c r="E142" s="16">
        <v>2.27</v>
      </c>
      <c r="F142" s="17">
        <v>19511</v>
      </c>
      <c r="G142" s="17">
        <v>84176</v>
      </c>
      <c r="H142" s="17">
        <v>15943</v>
      </c>
      <c r="I142" s="17">
        <v>0</v>
      </c>
      <c r="J142" s="17">
        <v>2199</v>
      </c>
      <c r="K142" s="17">
        <v>73689</v>
      </c>
      <c r="L142" s="17">
        <v>478</v>
      </c>
      <c r="M142" s="17">
        <v>0</v>
      </c>
      <c r="N142" s="17">
        <v>23543</v>
      </c>
      <c r="O142" s="17">
        <v>28719</v>
      </c>
      <c r="P142" s="17">
        <v>0</v>
      </c>
      <c r="Q142" s="17">
        <v>228747</v>
      </c>
      <c r="R142" s="17">
        <v>0</v>
      </c>
      <c r="S142" s="17">
        <v>0</v>
      </c>
      <c r="T142" s="17">
        <v>0</v>
      </c>
    </row>
    <row r="143" spans="1:40" ht="12.75">
      <c r="A143">
        <v>125</v>
      </c>
      <c r="B143" t="s">
        <v>98</v>
      </c>
      <c r="C143" s="11">
        <v>8430</v>
      </c>
      <c r="D143" s="11">
        <v>2009</v>
      </c>
      <c r="E143" s="16">
        <v>5.21</v>
      </c>
      <c r="F143" s="17">
        <v>81778</v>
      </c>
      <c r="G143" s="17">
        <v>293238</v>
      </c>
      <c r="H143" s="17">
        <v>71362</v>
      </c>
      <c r="I143" s="17">
        <v>0</v>
      </c>
      <c r="J143" s="17">
        <v>86044</v>
      </c>
      <c r="K143" s="17">
        <v>331829</v>
      </c>
      <c r="L143" s="17">
        <v>77750</v>
      </c>
      <c r="M143" s="17">
        <v>0</v>
      </c>
      <c r="N143" s="17">
        <v>18728</v>
      </c>
      <c r="O143" s="17">
        <v>1502</v>
      </c>
      <c r="P143" s="17">
        <v>0</v>
      </c>
      <c r="Q143" s="17">
        <v>880453</v>
      </c>
      <c r="R143" s="17">
        <v>0</v>
      </c>
      <c r="S143" s="17">
        <v>0</v>
      </c>
      <c r="T143" s="17">
        <v>0</v>
      </c>
      <c r="V143"/>
      <c r="W143"/>
      <c r="X143"/>
      <c r="Y143" s="12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</row>
    <row r="144" spans="1:40" ht="12.75">
      <c r="A144">
        <v>126</v>
      </c>
      <c r="B144" t="s">
        <v>130</v>
      </c>
      <c r="C144" s="11">
        <v>8430</v>
      </c>
      <c r="D144" s="11">
        <v>2009</v>
      </c>
      <c r="E144" s="16">
        <v>35.67</v>
      </c>
      <c r="F144" s="17">
        <v>257889</v>
      </c>
      <c r="G144" s="17">
        <v>1795788</v>
      </c>
      <c r="H144" s="17">
        <v>565630</v>
      </c>
      <c r="I144" s="17">
        <v>0</v>
      </c>
      <c r="J144" s="17">
        <v>126205</v>
      </c>
      <c r="K144" s="17">
        <v>1306058</v>
      </c>
      <c r="L144" s="17">
        <v>264492</v>
      </c>
      <c r="M144" s="17">
        <v>1725</v>
      </c>
      <c r="N144" s="17">
        <v>1571379</v>
      </c>
      <c r="O144" s="17">
        <v>6933</v>
      </c>
      <c r="P144" s="17">
        <v>110011</v>
      </c>
      <c r="Q144" s="17">
        <v>5528199</v>
      </c>
      <c r="R144" s="17">
        <v>0</v>
      </c>
      <c r="S144" s="17">
        <v>0</v>
      </c>
      <c r="T144" s="17">
        <v>0</v>
      </c>
      <c r="V144"/>
      <c r="W144"/>
      <c r="X144"/>
      <c r="Y144" s="12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</row>
    <row r="145" spans="1:40" ht="12.75">
      <c r="A145">
        <v>128</v>
      </c>
      <c r="B145" t="s">
        <v>140</v>
      </c>
      <c r="C145" s="11">
        <v>8430</v>
      </c>
      <c r="D145" s="11">
        <v>2009</v>
      </c>
      <c r="E145" s="16">
        <v>74.33</v>
      </c>
      <c r="F145" s="17">
        <v>668684</v>
      </c>
      <c r="G145" s="17">
        <v>4724250</v>
      </c>
      <c r="H145" s="17">
        <v>1311121</v>
      </c>
      <c r="I145" s="17">
        <v>0</v>
      </c>
      <c r="J145" s="17">
        <v>815862</v>
      </c>
      <c r="K145" s="17">
        <v>4396628</v>
      </c>
      <c r="L145" s="17">
        <v>7144753</v>
      </c>
      <c r="M145" s="17">
        <v>14814</v>
      </c>
      <c r="N145" s="17">
        <v>1528654</v>
      </c>
      <c r="O145" s="17">
        <v>21882</v>
      </c>
      <c r="P145" s="17">
        <v>73871</v>
      </c>
      <c r="Q145" s="17">
        <v>19884093</v>
      </c>
      <c r="R145" s="17">
        <v>0</v>
      </c>
      <c r="S145" s="17">
        <v>0</v>
      </c>
      <c r="T145" s="17">
        <v>0</v>
      </c>
      <c r="V145"/>
      <c r="W145"/>
      <c r="X145"/>
      <c r="Y145" s="12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</row>
    <row r="146" spans="1:40" ht="12.75">
      <c r="A146">
        <v>129</v>
      </c>
      <c r="B146" t="s">
        <v>152</v>
      </c>
      <c r="C146" s="11">
        <v>8430</v>
      </c>
      <c r="D146" s="11">
        <v>2009</v>
      </c>
      <c r="E146" s="16">
        <v>3.48</v>
      </c>
      <c r="F146" s="17">
        <v>28753</v>
      </c>
      <c r="G146" s="17">
        <v>144840</v>
      </c>
      <c r="H146" s="17">
        <v>32241</v>
      </c>
      <c r="I146" s="17">
        <v>0</v>
      </c>
      <c r="J146" s="17">
        <v>13743</v>
      </c>
      <c r="K146" s="17">
        <v>92454</v>
      </c>
      <c r="L146" s="17">
        <v>88787</v>
      </c>
      <c r="M146" s="17">
        <v>16267</v>
      </c>
      <c r="N146" s="17">
        <v>33189</v>
      </c>
      <c r="O146" s="17">
        <v>702</v>
      </c>
      <c r="P146" s="17">
        <v>0</v>
      </c>
      <c r="Q146" s="17">
        <v>422223</v>
      </c>
      <c r="R146" s="17">
        <v>0</v>
      </c>
      <c r="S146" s="17">
        <v>0</v>
      </c>
      <c r="T146" s="17">
        <v>0</v>
      </c>
      <c r="V146"/>
      <c r="W146"/>
      <c r="X146"/>
      <c r="Y146" s="12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</row>
    <row r="147" spans="1:40" ht="12.75">
      <c r="A147">
        <v>130</v>
      </c>
      <c r="B147" t="s">
        <v>136</v>
      </c>
      <c r="C147" s="11">
        <v>8430</v>
      </c>
      <c r="D147" s="11">
        <v>2009</v>
      </c>
      <c r="E147" s="16">
        <v>48.39</v>
      </c>
      <c r="F147" s="17">
        <v>7163</v>
      </c>
      <c r="G147" s="17">
        <v>2326972</v>
      </c>
      <c r="H147" s="17">
        <v>667067</v>
      </c>
      <c r="I147" s="17">
        <v>0</v>
      </c>
      <c r="J147" s="17">
        <v>365142</v>
      </c>
      <c r="K147" s="17">
        <v>1697848</v>
      </c>
      <c r="L147" s="17">
        <v>591301</v>
      </c>
      <c r="M147" s="17">
        <v>321492</v>
      </c>
      <c r="N147" s="17">
        <v>1666787</v>
      </c>
      <c r="O147" s="17">
        <v>1983</v>
      </c>
      <c r="P147" s="17">
        <v>1844075</v>
      </c>
      <c r="Q147" s="17">
        <v>5794517</v>
      </c>
      <c r="R147" s="17">
        <v>0</v>
      </c>
      <c r="S147" s="17">
        <v>0</v>
      </c>
      <c r="T147" s="17">
        <v>0</v>
      </c>
      <c r="V147"/>
      <c r="W147"/>
      <c r="X147"/>
      <c r="Y147" s="12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</row>
    <row r="148" spans="1:40" ht="12.75">
      <c r="A148">
        <v>131</v>
      </c>
      <c r="B148" t="s">
        <v>99</v>
      </c>
      <c r="C148" s="11">
        <v>8430</v>
      </c>
      <c r="D148" s="11">
        <v>2009</v>
      </c>
      <c r="E148" s="16">
        <v>34.07</v>
      </c>
      <c r="F148" s="17">
        <v>559010</v>
      </c>
      <c r="G148" s="17">
        <v>1935967</v>
      </c>
      <c r="H148" s="17">
        <v>536065</v>
      </c>
      <c r="I148" s="17">
        <v>7099</v>
      </c>
      <c r="J148" s="17">
        <v>599405</v>
      </c>
      <c r="K148" s="17">
        <v>2999328</v>
      </c>
      <c r="L148" s="17">
        <v>1712887</v>
      </c>
      <c r="M148" s="17">
        <v>415912</v>
      </c>
      <c r="N148" s="17">
        <v>2376502</v>
      </c>
      <c r="O148" s="17">
        <v>11607</v>
      </c>
      <c r="P148" s="17">
        <v>721908</v>
      </c>
      <c r="Q148" s="17">
        <v>9872864</v>
      </c>
      <c r="R148" s="17">
        <v>0</v>
      </c>
      <c r="S148" s="17">
        <v>0</v>
      </c>
      <c r="T148" s="17">
        <v>0</v>
      </c>
      <c r="V148"/>
      <c r="W148"/>
      <c r="X148"/>
      <c r="Y148" s="12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</row>
    <row r="149" spans="1:40" ht="12.75">
      <c r="A149">
        <v>132</v>
      </c>
      <c r="B149" t="s">
        <v>104</v>
      </c>
      <c r="C149" s="11">
        <v>8430</v>
      </c>
      <c r="D149" s="11">
        <v>2009</v>
      </c>
      <c r="E149" s="16">
        <v>7.37</v>
      </c>
      <c r="F149" s="17">
        <v>144860</v>
      </c>
      <c r="G149" s="17">
        <v>463858</v>
      </c>
      <c r="H149" s="17">
        <v>116464</v>
      </c>
      <c r="I149" s="17">
        <v>0</v>
      </c>
      <c r="J149" s="17">
        <v>37766</v>
      </c>
      <c r="K149" s="17">
        <v>697031</v>
      </c>
      <c r="L149" s="17">
        <v>1851955</v>
      </c>
      <c r="M149" s="17">
        <v>12078</v>
      </c>
      <c r="N149" s="17">
        <v>350819</v>
      </c>
      <c r="O149" s="17">
        <v>5458</v>
      </c>
      <c r="P149" s="17">
        <v>104434</v>
      </c>
      <c r="Q149" s="17">
        <v>3430995</v>
      </c>
      <c r="R149" s="17">
        <v>0</v>
      </c>
      <c r="S149" s="17">
        <v>0</v>
      </c>
      <c r="T149" s="17">
        <v>0</v>
      </c>
      <c r="V149"/>
      <c r="W149"/>
      <c r="X149"/>
      <c r="Y149" s="12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</row>
    <row r="150" spans="1:40" ht="12.75">
      <c r="A150">
        <v>134</v>
      </c>
      <c r="B150" t="s">
        <v>84</v>
      </c>
      <c r="C150" s="11">
        <v>8430</v>
      </c>
      <c r="D150" s="11">
        <v>2009</v>
      </c>
      <c r="E150" s="16">
        <v>8.85</v>
      </c>
      <c r="F150" s="17">
        <v>183585</v>
      </c>
      <c r="G150" s="17">
        <v>462189</v>
      </c>
      <c r="H150" s="17">
        <v>116598</v>
      </c>
      <c r="I150" s="17">
        <v>0</v>
      </c>
      <c r="J150" s="17">
        <v>31425</v>
      </c>
      <c r="K150" s="17">
        <v>569137</v>
      </c>
      <c r="L150" s="17">
        <v>329287</v>
      </c>
      <c r="M150" s="17">
        <v>275</v>
      </c>
      <c r="N150" s="17">
        <v>186228</v>
      </c>
      <c r="O150" s="17">
        <v>3325</v>
      </c>
      <c r="P150" s="17">
        <v>7129</v>
      </c>
      <c r="Q150" s="17">
        <v>1691335</v>
      </c>
      <c r="R150" s="17">
        <v>0</v>
      </c>
      <c r="S150" s="17">
        <v>0</v>
      </c>
      <c r="T150" s="17">
        <v>0</v>
      </c>
      <c r="V150"/>
      <c r="W150"/>
      <c r="X150"/>
      <c r="Y150" s="12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</row>
    <row r="151" spans="1:40" ht="12.75">
      <c r="A151">
        <v>137</v>
      </c>
      <c r="B151" t="s">
        <v>89</v>
      </c>
      <c r="C151" s="11">
        <v>8430</v>
      </c>
      <c r="D151" s="11">
        <v>2009</v>
      </c>
      <c r="E151" s="16">
        <v>5.62</v>
      </c>
      <c r="F151" s="17">
        <v>50541</v>
      </c>
      <c r="G151" s="17">
        <v>250733</v>
      </c>
      <c r="H151" s="17">
        <v>77813</v>
      </c>
      <c r="I151" s="17">
        <v>0</v>
      </c>
      <c r="J151" s="17">
        <v>29252</v>
      </c>
      <c r="K151" s="17">
        <v>271383</v>
      </c>
      <c r="L151" s="17">
        <v>67674</v>
      </c>
      <c r="M151" s="17">
        <v>0</v>
      </c>
      <c r="N151" s="17">
        <v>146177</v>
      </c>
      <c r="O151" s="17">
        <v>5498</v>
      </c>
      <c r="P151" s="17">
        <v>4614</v>
      </c>
      <c r="Q151" s="17">
        <v>843916</v>
      </c>
      <c r="R151" s="17">
        <v>0</v>
      </c>
      <c r="S151" s="17">
        <v>0</v>
      </c>
      <c r="T151" s="17">
        <v>0</v>
      </c>
      <c r="V151"/>
      <c r="W151"/>
      <c r="X151"/>
      <c r="Y151" s="12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</row>
    <row r="152" spans="1:40" ht="12.75">
      <c r="A152">
        <v>138</v>
      </c>
      <c r="B152" t="s">
        <v>161</v>
      </c>
      <c r="C152" s="11">
        <v>8430</v>
      </c>
      <c r="D152" s="11">
        <v>2009</v>
      </c>
      <c r="E152" s="16">
        <v>15.35</v>
      </c>
      <c r="F152" s="17">
        <v>272986</v>
      </c>
      <c r="G152" s="17">
        <v>1013044</v>
      </c>
      <c r="H152" s="17">
        <v>227402</v>
      </c>
      <c r="I152" s="17">
        <v>0</v>
      </c>
      <c r="J152" s="17">
        <v>69335</v>
      </c>
      <c r="K152" s="17">
        <v>1205724</v>
      </c>
      <c r="L152" s="17">
        <v>727579</v>
      </c>
      <c r="M152" s="17">
        <v>66980</v>
      </c>
      <c r="N152" s="17">
        <v>722923</v>
      </c>
      <c r="O152" s="17">
        <v>1378029</v>
      </c>
      <c r="P152" s="17">
        <v>10000</v>
      </c>
      <c r="Q152" s="17">
        <v>5401016</v>
      </c>
      <c r="R152" s="17">
        <v>0</v>
      </c>
      <c r="S152" s="17">
        <v>0</v>
      </c>
      <c r="T152" s="17">
        <v>0</v>
      </c>
      <c r="V152"/>
      <c r="W152"/>
      <c r="X152"/>
      <c r="Y152" s="12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</row>
    <row r="153" spans="1:40" ht="12.75">
      <c r="A153">
        <v>139</v>
      </c>
      <c r="B153" t="s">
        <v>146</v>
      </c>
      <c r="C153" s="11">
        <v>8430</v>
      </c>
      <c r="D153" s="11">
        <v>2009</v>
      </c>
      <c r="E153" s="16">
        <v>26.89</v>
      </c>
      <c r="F153" s="17">
        <v>361825</v>
      </c>
      <c r="G153" s="17">
        <v>1569086</v>
      </c>
      <c r="H153" s="17">
        <v>390319</v>
      </c>
      <c r="I153" s="17">
        <v>0</v>
      </c>
      <c r="J153" s="17">
        <v>211022</v>
      </c>
      <c r="K153" s="17">
        <v>1368926</v>
      </c>
      <c r="L153" s="17">
        <v>861206</v>
      </c>
      <c r="M153" s="17">
        <v>12129</v>
      </c>
      <c r="N153" s="17">
        <v>454985</v>
      </c>
      <c r="O153" s="17">
        <v>16901</v>
      </c>
      <c r="P153" s="17">
        <v>186307</v>
      </c>
      <c r="Q153" s="17">
        <v>4698267</v>
      </c>
      <c r="R153" s="17">
        <v>0</v>
      </c>
      <c r="S153" s="17">
        <v>0</v>
      </c>
      <c r="T153" s="17">
        <v>0</v>
      </c>
      <c r="V153"/>
      <c r="W153"/>
      <c r="X153"/>
      <c r="Y153" s="12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</row>
    <row r="154" spans="1:40" ht="12.75">
      <c r="A154">
        <v>140</v>
      </c>
      <c r="B154" t="s">
        <v>86</v>
      </c>
      <c r="C154" s="11">
        <v>8430</v>
      </c>
      <c r="D154" s="11">
        <v>2009</v>
      </c>
      <c r="E154" s="16">
        <v>6.45</v>
      </c>
      <c r="F154" s="17">
        <v>91533</v>
      </c>
      <c r="G154" s="17">
        <v>363305</v>
      </c>
      <c r="H154" s="17">
        <v>89723</v>
      </c>
      <c r="I154" s="17">
        <v>0</v>
      </c>
      <c r="J154" s="17">
        <v>57646</v>
      </c>
      <c r="K154" s="17">
        <v>576234</v>
      </c>
      <c r="L154" s="17">
        <v>339568</v>
      </c>
      <c r="M154" s="17">
        <v>1140</v>
      </c>
      <c r="N154" s="17">
        <v>96204</v>
      </c>
      <c r="O154" s="17">
        <v>2484</v>
      </c>
      <c r="P154" s="17">
        <v>0</v>
      </c>
      <c r="Q154" s="17">
        <v>1526304</v>
      </c>
      <c r="R154" s="17">
        <v>0</v>
      </c>
      <c r="S154" s="17">
        <v>0</v>
      </c>
      <c r="T154" s="17">
        <v>0</v>
      </c>
      <c r="V154"/>
      <c r="W154"/>
      <c r="X154"/>
      <c r="Y154" s="12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</row>
    <row r="155" spans="1:40" ht="12.75">
      <c r="A155"/>
      <c r="B155"/>
      <c r="C155" s="11"/>
      <c r="D155" s="11"/>
      <c r="E155" s="16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V155"/>
      <c r="W155"/>
      <c r="X155"/>
      <c r="Y155" s="12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</row>
    <row r="156" spans="1:40" ht="12.75">
      <c r="A156">
        <v>142</v>
      </c>
      <c r="B156" t="s">
        <v>129</v>
      </c>
      <c r="C156" s="11">
        <v>8430</v>
      </c>
      <c r="D156" s="11">
        <v>2009</v>
      </c>
      <c r="E156" s="16">
        <v>36.47</v>
      </c>
      <c r="F156" s="17">
        <v>432911</v>
      </c>
      <c r="G156" s="17">
        <v>2099430</v>
      </c>
      <c r="H156" s="17">
        <v>613759</v>
      </c>
      <c r="I156" s="17">
        <v>409510</v>
      </c>
      <c r="J156" s="17">
        <v>208888</v>
      </c>
      <c r="K156" s="17">
        <v>2328974</v>
      </c>
      <c r="L156" s="17">
        <v>2187961</v>
      </c>
      <c r="M156" s="17">
        <v>1150493</v>
      </c>
      <c r="N156" s="17">
        <v>615533</v>
      </c>
      <c r="O156" s="17">
        <v>22891</v>
      </c>
      <c r="P156" s="17">
        <v>40506</v>
      </c>
      <c r="Q156" s="17">
        <v>9596933</v>
      </c>
      <c r="R156" s="17">
        <v>0</v>
      </c>
      <c r="S156" s="17">
        <v>0</v>
      </c>
      <c r="T156" s="17">
        <v>0</v>
      </c>
      <c r="V156"/>
      <c r="W156"/>
      <c r="X156"/>
      <c r="Y156" s="12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</row>
    <row r="157" spans="1:40" ht="12.75">
      <c r="A157">
        <v>145</v>
      </c>
      <c r="B157" t="s">
        <v>145</v>
      </c>
      <c r="C157" s="11">
        <v>8430</v>
      </c>
      <c r="D157" s="11">
        <v>2009</v>
      </c>
      <c r="E157" s="16">
        <v>47.41</v>
      </c>
      <c r="F157" s="17">
        <v>850465</v>
      </c>
      <c r="G157" s="17">
        <v>2254076</v>
      </c>
      <c r="H157" s="17">
        <v>743918</v>
      </c>
      <c r="I157" s="17">
        <v>0</v>
      </c>
      <c r="J157" s="17">
        <v>299843</v>
      </c>
      <c r="K157" s="17">
        <v>2613383</v>
      </c>
      <c r="L157" s="17">
        <v>5125192</v>
      </c>
      <c r="M157" s="17">
        <v>142053</v>
      </c>
      <c r="N157" s="17">
        <v>1842278</v>
      </c>
      <c r="O157" s="17">
        <v>23884</v>
      </c>
      <c r="P157" s="17">
        <v>66162</v>
      </c>
      <c r="Q157" s="17">
        <v>12978465</v>
      </c>
      <c r="R157" s="17">
        <v>0</v>
      </c>
      <c r="S157" s="17">
        <v>0</v>
      </c>
      <c r="T157" s="17">
        <v>0</v>
      </c>
      <c r="V157"/>
      <c r="W157"/>
      <c r="X157"/>
      <c r="Y157" s="12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</row>
    <row r="158" spans="1:40" ht="12.75">
      <c r="A158">
        <v>147</v>
      </c>
      <c r="B158" t="s">
        <v>135</v>
      </c>
      <c r="C158" s="11">
        <v>8430</v>
      </c>
      <c r="D158" s="11">
        <v>2009</v>
      </c>
      <c r="E158" s="16">
        <v>3.09</v>
      </c>
      <c r="F158" s="17">
        <v>77518</v>
      </c>
      <c r="G158" s="17">
        <v>153497</v>
      </c>
      <c r="H158" s="17">
        <v>49002</v>
      </c>
      <c r="I158" s="17">
        <v>0</v>
      </c>
      <c r="J158" s="17">
        <v>24328</v>
      </c>
      <c r="K158" s="17">
        <v>249664</v>
      </c>
      <c r="L158" s="17">
        <v>117044</v>
      </c>
      <c r="M158" s="17">
        <v>4814</v>
      </c>
      <c r="N158" s="17">
        <v>119474</v>
      </c>
      <c r="O158" s="17">
        <v>587</v>
      </c>
      <c r="P158" s="17">
        <v>39</v>
      </c>
      <c r="Q158" s="17">
        <v>718371</v>
      </c>
      <c r="R158" s="17">
        <v>0</v>
      </c>
      <c r="S158" s="17">
        <v>0</v>
      </c>
      <c r="T158" s="17">
        <v>0</v>
      </c>
      <c r="V158"/>
      <c r="W158"/>
      <c r="X158"/>
      <c r="Y158" s="12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</row>
    <row r="159" spans="1:40" ht="12.75">
      <c r="A159">
        <v>148</v>
      </c>
      <c r="B159" t="s">
        <v>132</v>
      </c>
      <c r="C159" s="11">
        <v>8430</v>
      </c>
      <c r="D159" s="11">
        <v>2009</v>
      </c>
      <c r="E159" s="16">
        <v>2.9</v>
      </c>
      <c r="F159" s="17">
        <v>48274</v>
      </c>
      <c r="G159" s="17">
        <v>173445</v>
      </c>
      <c r="H159" s="17">
        <v>26434</v>
      </c>
      <c r="I159" s="17">
        <v>0</v>
      </c>
      <c r="J159" s="17">
        <v>22264</v>
      </c>
      <c r="K159" s="17">
        <v>201444</v>
      </c>
      <c r="L159" s="17">
        <v>59106</v>
      </c>
      <c r="M159" s="17">
        <v>3077</v>
      </c>
      <c r="N159" s="17">
        <v>111583</v>
      </c>
      <c r="O159" s="17">
        <v>128289</v>
      </c>
      <c r="P159" s="17">
        <v>0</v>
      </c>
      <c r="Q159" s="17">
        <v>725642</v>
      </c>
      <c r="R159" s="17">
        <v>0</v>
      </c>
      <c r="S159" s="17">
        <v>0</v>
      </c>
      <c r="T159" s="17">
        <v>0</v>
      </c>
      <c r="V159"/>
      <c r="W159"/>
      <c r="X159"/>
      <c r="Y159" s="12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</row>
    <row r="160" spans="1:40" ht="12.75">
      <c r="A160">
        <v>150</v>
      </c>
      <c r="B160" t="s">
        <v>73</v>
      </c>
      <c r="C160" s="11">
        <v>8430</v>
      </c>
      <c r="D160" s="11">
        <v>2009</v>
      </c>
      <c r="E160" s="16">
        <v>2.9</v>
      </c>
      <c r="F160" s="17">
        <v>42653</v>
      </c>
      <c r="G160" s="17">
        <v>112098</v>
      </c>
      <c r="H160" s="17">
        <v>28711</v>
      </c>
      <c r="I160" s="17">
        <v>0</v>
      </c>
      <c r="J160" s="17">
        <v>44784</v>
      </c>
      <c r="K160" s="17">
        <v>70012</v>
      </c>
      <c r="L160" s="17">
        <v>44800</v>
      </c>
      <c r="M160" s="17">
        <v>1399</v>
      </c>
      <c r="N160" s="17">
        <v>7691</v>
      </c>
      <c r="O160" s="17">
        <v>5554</v>
      </c>
      <c r="P160" s="17">
        <v>0</v>
      </c>
      <c r="Q160" s="17">
        <v>315049</v>
      </c>
      <c r="R160" s="17">
        <v>0</v>
      </c>
      <c r="S160" s="17">
        <v>0</v>
      </c>
      <c r="T160" s="17">
        <v>0</v>
      </c>
      <c r="V160"/>
      <c r="W160"/>
      <c r="X160"/>
      <c r="Y160" s="12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</row>
    <row r="161" spans="1:40" ht="12.75">
      <c r="A161">
        <v>152</v>
      </c>
      <c r="B161" t="s">
        <v>92</v>
      </c>
      <c r="C161" s="11">
        <v>8430</v>
      </c>
      <c r="D161" s="11">
        <v>2009</v>
      </c>
      <c r="E161" s="16">
        <v>10.82</v>
      </c>
      <c r="F161" s="17">
        <v>93704</v>
      </c>
      <c r="G161" s="17">
        <v>604736</v>
      </c>
      <c r="H161" s="17">
        <v>227623</v>
      </c>
      <c r="I161" s="17">
        <v>0</v>
      </c>
      <c r="J161" s="17">
        <v>124323</v>
      </c>
      <c r="K161" s="17">
        <v>556531</v>
      </c>
      <c r="L161" s="17">
        <v>206826</v>
      </c>
      <c r="M161" s="17">
        <v>26527</v>
      </c>
      <c r="N161" s="17">
        <v>663491</v>
      </c>
      <c r="O161" s="17">
        <v>17226</v>
      </c>
      <c r="P161" s="17">
        <v>6983</v>
      </c>
      <c r="Q161" s="17">
        <v>2420300</v>
      </c>
      <c r="R161" s="17">
        <v>0</v>
      </c>
      <c r="S161" s="17">
        <v>0</v>
      </c>
      <c r="T161" s="17">
        <v>0</v>
      </c>
      <c r="V161"/>
      <c r="W161"/>
      <c r="X161"/>
      <c r="Y161" s="12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</row>
    <row r="162" spans="1:40" ht="12.75">
      <c r="A162">
        <v>153</v>
      </c>
      <c r="B162" t="s">
        <v>118</v>
      </c>
      <c r="C162" s="11">
        <v>8430</v>
      </c>
      <c r="D162" s="11">
        <v>2009</v>
      </c>
      <c r="E162" s="18">
        <v>6.48</v>
      </c>
      <c r="F162" s="19">
        <v>113245</v>
      </c>
      <c r="G162" s="19">
        <v>295005</v>
      </c>
      <c r="H162" s="19">
        <v>96725</v>
      </c>
      <c r="I162" s="19">
        <v>0</v>
      </c>
      <c r="J162" s="19">
        <v>13068</v>
      </c>
      <c r="K162" s="19">
        <v>486743</v>
      </c>
      <c r="L162" s="19">
        <v>164042</v>
      </c>
      <c r="M162" s="19">
        <v>277</v>
      </c>
      <c r="N162" s="19">
        <v>110376</v>
      </c>
      <c r="O162" s="19">
        <v>4355</v>
      </c>
      <c r="P162" s="19">
        <v>0</v>
      </c>
      <c r="Q162" s="19">
        <v>1170591</v>
      </c>
      <c r="R162" s="19">
        <v>0</v>
      </c>
      <c r="S162" s="19">
        <v>0</v>
      </c>
      <c r="T162" s="19">
        <v>0</v>
      </c>
      <c r="V162"/>
      <c r="W162"/>
      <c r="X162"/>
      <c r="Y162" s="12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</row>
    <row r="163" spans="1:20" ht="12.75">
      <c r="A163">
        <v>155</v>
      </c>
      <c r="B163" t="s">
        <v>114</v>
      </c>
      <c r="C163" s="11">
        <v>8430</v>
      </c>
      <c r="D163" s="11">
        <v>2009</v>
      </c>
      <c r="E163" s="16">
        <v>72.92</v>
      </c>
      <c r="F163" s="17">
        <v>802189</v>
      </c>
      <c r="G163" s="17">
        <v>3793603</v>
      </c>
      <c r="H163" s="17">
        <v>1311012</v>
      </c>
      <c r="I163" s="17">
        <v>127431</v>
      </c>
      <c r="J163" s="17">
        <v>110919</v>
      </c>
      <c r="K163" s="17">
        <v>3278510</v>
      </c>
      <c r="L163" s="17">
        <v>6107270</v>
      </c>
      <c r="M163" s="17">
        <v>246667</v>
      </c>
      <c r="N163" s="17">
        <v>351208</v>
      </c>
      <c r="O163" s="17">
        <v>2236004</v>
      </c>
      <c r="P163" s="17">
        <v>49459</v>
      </c>
      <c r="Q163" s="17">
        <v>17513165</v>
      </c>
      <c r="R163" s="17">
        <v>0</v>
      </c>
      <c r="S163" s="17">
        <v>0</v>
      </c>
      <c r="T163" s="17">
        <v>0</v>
      </c>
    </row>
    <row r="164" spans="1:40" ht="12.75">
      <c r="A164">
        <v>156</v>
      </c>
      <c r="B164" t="s">
        <v>117</v>
      </c>
      <c r="C164" s="11">
        <v>8430</v>
      </c>
      <c r="D164" s="11">
        <v>2009</v>
      </c>
      <c r="E164" s="16">
        <v>5.64</v>
      </c>
      <c r="F164" s="17">
        <v>94266</v>
      </c>
      <c r="G164" s="17">
        <v>350116</v>
      </c>
      <c r="H164" s="17">
        <v>78489</v>
      </c>
      <c r="I164" s="17">
        <v>3155</v>
      </c>
      <c r="J164" s="17">
        <v>79635</v>
      </c>
      <c r="K164" s="17">
        <v>700893</v>
      </c>
      <c r="L164" s="17">
        <v>342675</v>
      </c>
      <c r="M164" s="17">
        <v>14814</v>
      </c>
      <c r="N164" s="17">
        <v>145820</v>
      </c>
      <c r="O164" s="17">
        <v>1608</v>
      </c>
      <c r="P164" s="17">
        <v>13802</v>
      </c>
      <c r="Q164" s="17">
        <v>1703403</v>
      </c>
      <c r="R164" s="17">
        <v>0</v>
      </c>
      <c r="S164" s="17">
        <v>0</v>
      </c>
      <c r="T164" s="17">
        <v>0</v>
      </c>
      <c r="V164"/>
      <c r="W164"/>
      <c r="X164"/>
      <c r="Y164" s="12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</row>
    <row r="165" spans="1:40" ht="12.75">
      <c r="A165">
        <v>157</v>
      </c>
      <c r="B165" t="s">
        <v>139</v>
      </c>
      <c r="C165" s="11">
        <v>8430</v>
      </c>
      <c r="D165" s="11">
        <v>2009</v>
      </c>
      <c r="E165" s="16">
        <v>10.52</v>
      </c>
      <c r="F165" s="17">
        <v>130040</v>
      </c>
      <c r="G165" s="17">
        <v>434065</v>
      </c>
      <c r="H165" s="17">
        <v>102091</v>
      </c>
      <c r="I165" s="17">
        <v>0</v>
      </c>
      <c r="J165" s="17">
        <v>31148</v>
      </c>
      <c r="K165" s="17">
        <v>541938</v>
      </c>
      <c r="L165" s="17">
        <v>262962</v>
      </c>
      <c r="M165" s="17">
        <v>7722</v>
      </c>
      <c r="N165" s="17">
        <v>0</v>
      </c>
      <c r="O165" s="17">
        <v>773</v>
      </c>
      <c r="P165" s="17">
        <v>0</v>
      </c>
      <c r="Q165" s="17">
        <v>1380699</v>
      </c>
      <c r="R165" s="17">
        <v>0</v>
      </c>
      <c r="S165" s="17">
        <v>0</v>
      </c>
      <c r="T165" s="17">
        <v>0</v>
      </c>
      <c r="V165"/>
      <c r="W165"/>
      <c r="X165"/>
      <c r="Y165" s="12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</row>
    <row r="166" spans="1:40" ht="12.75">
      <c r="A166">
        <v>158</v>
      </c>
      <c r="B166" t="s">
        <v>69</v>
      </c>
      <c r="C166" s="11">
        <v>8430</v>
      </c>
      <c r="D166" s="11">
        <v>2009</v>
      </c>
      <c r="E166" s="16">
        <v>2.76</v>
      </c>
      <c r="F166" s="17">
        <v>21700</v>
      </c>
      <c r="G166" s="17">
        <v>128415</v>
      </c>
      <c r="H166" s="17">
        <v>27578</v>
      </c>
      <c r="I166" s="17">
        <v>0</v>
      </c>
      <c r="J166" s="17">
        <v>15648</v>
      </c>
      <c r="K166" s="17">
        <v>90473</v>
      </c>
      <c r="L166" s="17">
        <v>19883</v>
      </c>
      <c r="M166" s="17">
        <v>0</v>
      </c>
      <c r="N166" s="17">
        <v>35447</v>
      </c>
      <c r="O166" s="17">
        <v>17189</v>
      </c>
      <c r="P166" s="17">
        <v>0</v>
      </c>
      <c r="Q166" s="17">
        <v>334633</v>
      </c>
      <c r="R166" s="17">
        <v>0</v>
      </c>
      <c r="S166" s="17">
        <v>0</v>
      </c>
      <c r="T166" s="17">
        <v>0</v>
      </c>
      <c r="V166"/>
      <c r="W166"/>
      <c r="X166"/>
      <c r="Y166" s="12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</row>
    <row r="167" spans="1:40" ht="12.75">
      <c r="A167">
        <v>159</v>
      </c>
      <c r="B167" t="s">
        <v>103</v>
      </c>
      <c r="C167" s="11">
        <v>8430</v>
      </c>
      <c r="D167" s="11">
        <v>2009</v>
      </c>
      <c r="E167" s="16">
        <v>52</v>
      </c>
      <c r="F167" s="17">
        <v>699739</v>
      </c>
      <c r="G167" s="17">
        <v>2850291</v>
      </c>
      <c r="H167" s="17">
        <v>840911</v>
      </c>
      <c r="I167" s="17">
        <v>301</v>
      </c>
      <c r="J167" s="17">
        <v>127765</v>
      </c>
      <c r="K167" s="17">
        <v>2896177</v>
      </c>
      <c r="L167" s="17">
        <v>4681488</v>
      </c>
      <c r="M167" s="17">
        <v>0</v>
      </c>
      <c r="N167" s="17">
        <v>3639828</v>
      </c>
      <c r="O167" s="17">
        <v>403344</v>
      </c>
      <c r="P167" s="17">
        <v>550027</v>
      </c>
      <c r="Q167" s="17">
        <v>14890078</v>
      </c>
      <c r="R167" s="17">
        <v>0</v>
      </c>
      <c r="S167" s="17">
        <v>0</v>
      </c>
      <c r="T167" s="17">
        <v>0</v>
      </c>
      <c r="V167"/>
      <c r="W167"/>
      <c r="X167"/>
      <c r="Y167" s="12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</row>
    <row r="168" spans="1:40" ht="12.75">
      <c r="A168">
        <v>161</v>
      </c>
      <c r="B168" t="s">
        <v>159</v>
      </c>
      <c r="C168" s="11">
        <v>8430</v>
      </c>
      <c r="D168" s="11">
        <v>2009</v>
      </c>
      <c r="E168" s="16">
        <v>49.44</v>
      </c>
      <c r="F168" s="17">
        <v>496008</v>
      </c>
      <c r="G168" s="17">
        <v>2762140</v>
      </c>
      <c r="H168" s="17">
        <v>622688</v>
      </c>
      <c r="I168" s="17">
        <v>0</v>
      </c>
      <c r="J168" s="17">
        <v>867286</v>
      </c>
      <c r="K168" s="17">
        <v>0</v>
      </c>
      <c r="L168" s="17">
        <v>784265</v>
      </c>
      <c r="M168" s="17">
        <v>4853</v>
      </c>
      <c r="N168" s="17">
        <v>1904823</v>
      </c>
      <c r="O168" s="17">
        <v>142629</v>
      </c>
      <c r="P168" s="17">
        <v>79995</v>
      </c>
      <c r="Q168" s="17">
        <v>7008689</v>
      </c>
      <c r="R168" s="17">
        <v>0</v>
      </c>
      <c r="S168" s="17">
        <v>0</v>
      </c>
      <c r="T168" s="17">
        <v>0</v>
      </c>
      <c r="V168"/>
      <c r="W168"/>
      <c r="X168"/>
      <c r="Y168" s="12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</row>
    <row r="169" spans="1:40" ht="12.75">
      <c r="A169">
        <v>162</v>
      </c>
      <c r="B169" t="s">
        <v>149</v>
      </c>
      <c r="C169" s="11">
        <v>8430</v>
      </c>
      <c r="D169" s="11">
        <v>2009</v>
      </c>
      <c r="E169" s="16">
        <v>113.93</v>
      </c>
      <c r="F169" s="17">
        <v>1698377</v>
      </c>
      <c r="G169" s="17">
        <v>6602588</v>
      </c>
      <c r="H169" s="17">
        <v>2048446</v>
      </c>
      <c r="I169" s="17">
        <v>0</v>
      </c>
      <c r="J169" s="17">
        <v>912157</v>
      </c>
      <c r="K169" s="17">
        <v>4723500</v>
      </c>
      <c r="L169" s="17">
        <v>1104780</v>
      </c>
      <c r="M169" s="17">
        <v>12777</v>
      </c>
      <c r="N169" s="17">
        <v>1484548</v>
      </c>
      <c r="O169" s="17">
        <v>115516</v>
      </c>
      <c r="P169" s="17">
        <v>2424078</v>
      </c>
      <c r="Q169" s="17">
        <v>14580234</v>
      </c>
      <c r="R169" s="17">
        <v>0</v>
      </c>
      <c r="S169" s="17">
        <v>0</v>
      </c>
      <c r="T169" s="17">
        <v>0</v>
      </c>
      <c r="V169"/>
      <c r="W169"/>
      <c r="X169"/>
      <c r="Y169" s="12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</row>
    <row r="170" spans="1:40" ht="12.75">
      <c r="A170">
        <v>164</v>
      </c>
      <c r="B170" t="s">
        <v>77</v>
      </c>
      <c r="C170" s="11">
        <v>8430</v>
      </c>
      <c r="D170" s="11">
        <v>2009</v>
      </c>
      <c r="E170" s="18">
        <v>44.01</v>
      </c>
      <c r="F170" s="19">
        <v>580905</v>
      </c>
      <c r="G170" s="19">
        <v>2521541</v>
      </c>
      <c r="H170" s="19">
        <v>735451</v>
      </c>
      <c r="I170" s="19">
        <v>50728</v>
      </c>
      <c r="J170" s="19">
        <v>684216</v>
      </c>
      <c r="K170" s="19">
        <v>3774588</v>
      </c>
      <c r="L170" s="19">
        <v>2036825</v>
      </c>
      <c r="M170" s="19">
        <v>2776103</v>
      </c>
      <c r="N170" s="19">
        <v>10025840</v>
      </c>
      <c r="O170" s="19">
        <v>304267</v>
      </c>
      <c r="P170" s="19">
        <v>8711878</v>
      </c>
      <c r="Q170" s="19">
        <v>14197681</v>
      </c>
      <c r="R170" s="19">
        <v>0</v>
      </c>
      <c r="S170" s="19">
        <v>0</v>
      </c>
      <c r="T170" s="19">
        <v>0</v>
      </c>
      <c r="V170"/>
      <c r="W170"/>
      <c r="X170"/>
      <c r="Y170" s="12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</row>
    <row r="171" spans="1:40" ht="12.75">
      <c r="A171">
        <v>165</v>
      </c>
      <c r="B171" t="s">
        <v>88</v>
      </c>
      <c r="C171" s="11">
        <v>8430</v>
      </c>
      <c r="D171" s="11">
        <v>2009</v>
      </c>
      <c r="E171" s="16">
        <v>4.72</v>
      </c>
      <c r="F171" s="17">
        <v>33032</v>
      </c>
      <c r="G171" s="17">
        <v>211938</v>
      </c>
      <c r="H171" s="17">
        <v>45472</v>
      </c>
      <c r="I171" s="17">
        <v>0</v>
      </c>
      <c r="J171" s="17">
        <v>20365</v>
      </c>
      <c r="K171" s="17">
        <v>95068</v>
      </c>
      <c r="L171" s="17">
        <v>3216</v>
      </c>
      <c r="M171" s="17">
        <v>0</v>
      </c>
      <c r="N171" s="17">
        <v>28235</v>
      </c>
      <c r="O171" s="17">
        <v>9453</v>
      </c>
      <c r="P171" s="17">
        <v>0</v>
      </c>
      <c r="Q171" s="17">
        <v>413747</v>
      </c>
      <c r="R171" s="17">
        <v>0</v>
      </c>
      <c r="S171" s="17">
        <v>0</v>
      </c>
      <c r="T171" s="17">
        <v>0</v>
      </c>
      <c r="V171"/>
      <c r="W171"/>
      <c r="X171"/>
      <c r="Y171" s="12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</row>
    <row r="172" spans="1:40" ht="12.75">
      <c r="A172">
        <v>167</v>
      </c>
      <c r="B172" t="s">
        <v>78</v>
      </c>
      <c r="C172" s="11">
        <v>8430</v>
      </c>
      <c r="D172" s="11">
        <v>2009</v>
      </c>
      <c r="E172" s="16">
        <v>3.17</v>
      </c>
      <c r="F172" s="17">
        <v>31581</v>
      </c>
      <c r="G172" s="17">
        <v>107543</v>
      </c>
      <c r="H172" s="17">
        <v>24897</v>
      </c>
      <c r="I172" s="17">
        <v>0</v>
      </c>
      <c r="J172" s="17">
        <v>37965</v>
      </c>
      <c r="K172" s="17">
        <v>156013</v>
      </c>
      <c r="L172" s="17">
        <v>46535</v>
      </c>
      <c r="M172" s="17">
        <v>245</v>
      </c>
      <c r="N172" s="17">
        <v>23843</v>
      </c>
      <c r="O172" s="17">
        <v>121</v>
      </c>
      <c r="P172" s="17">
        <v>0</v>
      </c>
      <c r="Q172" s="17">
        <v>397162</v>
      </c>
      <c r="R172" s="17">
        <v>0</v>
      </c>
      <c r="S172" s="17">
        <v>0</v>
      </c>
      <c r="T172" s="17">
        <v>0</v>
      </c>
      <c r="V172"/>
      <c r="W172"/>
      <c r="X172"/>
      <c r="Y172" s="12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</row>
    <row r="173" spans="1:40" ht="12.75">
      <c r="A173">
        <v>168</v>
      </c>
      <c r="B173" t="s">
        <v>71</v>
      </c>
      <c r="C173" s="11">
        <v>8430</v>
      </c>
      <c r="D173" s="11">
        <v>2009</v>
      </c>
      <c r="E173" s="16">
        <v>16.35</v>
      </c>
      <c r="F173" s="17">
        <v>236461</v>
      </c>
      <c r="G173" s="17">
        <v>1052002</v>
      </c>
      <c r="H173" s="17">
        <v>275087</v>
      </c>
      <c r="I173" s="17">
        <v>0</v>
      </c>
      <c r="J173" s="17">
        <v>59225</v>
      </c>
      <c r="K173" s="17">
        <v>1605160</v>
      </c>
      <c r="L173" s="17">
        <v>717467</v>
      </c>
      <c r="M173" s="17">
        <v>0</v>
      </c>
      <c r="N173" s="17">
        <v>676951</v>
      </c>
      <c r="O173" s="17">
        <v>8273</v>
      </c>
      <c r="P173" s="17">
        <v>0</v>
      </c>
      <c r="Q173" s="17">
        <v>4394165</v>
      </c>
      <c r="R173" s="17">
        <v>0</v>
      </c>
      <c r="S173" s="17">
        <v>0</v>
      </c>
      <c r="T173" s="17">
        <v>0</v>
      </c>
      <c r="V173"/>
      <c r="W173"/>
      <c r="X173"/>
      <c r="Y173" s="12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</row>
    <row r="174" spans="1:40" ht="12.75">
      <c r="A174"/>
      <c r="B174"/>
      <c r="C174" s="11"/>
      <c r="D174" s="11"/>
      <c r="E174" s="16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V174"/>
      <c r="W174"/>
      <c r="X174"/>
      <c r="Y174" s="12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</row>
    <row r="175" spans="1:40" ht="12.75">
      <c r="A175">
        <v>170</v>
      </c>
      <c r="B175" t="s">
        <v>108</v>
      </c>
      <c r="C175" s="11">
        <v>8430</v>
      </c>
      <c r="D175" s="11">
        <v>2009</v>
      </c>
      <c r="E175" s="16">
        <v>53.52</v>
      </c>
      <c r="F175" s="17">
        <v>699085</v>
      </c>
      <c r="G175" s="17">
        <v>3031934</v>
      </c>
      <c r="H175" s="17">
        <v>915503</v>
      </c>
      <c r="I175" s="17">
        <v>0</v>
      </c>
      <c r="J175" s="17">
        <v>425051</v>
      </c>
      <c r="K175" s="17">
        <v>3071373</v>
      </c>
      <c r="L175" s="17">
        <v>2147779</v>
      </c>
      <c r="M175" s="17">
        <v>13762</v>
      </c>
      <c r="N175" s="17">
        <v>13144439</v>
      </c>
      <c r="O175" s="17">
        <v>55537</v>
      </c>
      <c r="P175" s="17">
        <v>28297</v>
      </c>
      <c r="Q175" s="17">
        <v>22777081</v>
      </c>
      <c r="R175" s="17">
        <v>0</v>
      </c>
      <c r="S175" s="17">
        <v>0</v>
      </c>
      <c r="T175" s="17">
        <v>0</v>
      </c>
      <c r="V175"/>
      <c r="W175"/>
      <c r="X175"/>
      <c r="Y175" s="12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</row>
    <row r="176" spans="1:40" ht="12.75">
      <c r="A176">
        <v>172</v>
      </c>
      <c r="B176" t="s">
        <v>138</v>
      </c>
      <c r="C176" s="11">
        <v>8430</v>
      </c>
      <c r="D176" s="11">
        <v>2009</v>
      </c>
      <c r="E176" s="16">
        <v>7.33</v>
      </c>
      <c r="F176" s="17">
        <v>110397</v>
      </c>
      <c r="G176" s="17">
        <v>395641</v>
      </c>
      <c r="H176" s="17">
        <v>97978</v>
      </c>
      <c r="I176" s="17">
        <v>33783</v>
      </c>
      <c r="J176" s="17">
        <v>11840</v>
      </c>
      <c r="K176" s="17">
        <v>465148</v>
      </c>
      <c r="L176" s="17">
        <v>102337</v>
      </c>
      <c r="M176" s="17">
        <v>12390</v>
      </c>
      <c r="N176" s="17">
        <v>365192</v>
      </c>
      <c r="O176" s="17">
        <v>4114</v>
      </c>
      <c r="P176" s="17">
        <v>0</v>
      </c>
      <c r="Q176" s="17">
        <v>1488423</v>
      </c>
      <c r="R176" s="17">
        <v>0</v>
      </c>
      <c r="S176" s="17">
        <v>0</v>
      </c>
      <c r="T176" s="17">
        <v>0</v>
      </c>
      <c r="V176"/>
      <c r="W176"/>
      <c r="X176"/>
      <c r="Y176" s="12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</row>
    <row r="177" spans="1:40" ht="12.75">
      <c r="A177">
        <v>173</v>
      </c>
      <c r="B177" t="s">
        <v>93</v>
      </c>
      <c r="C177" s="11">
        <v>8430</v>
      </c>
      <c r="D177" s="11">
        <v>2009</v>
      </c>
      <c r="E177" s="16">
        <v>4.77</v>
      </c>
      <c r="F177" s="17">
        <v>60704</v>
      </c>
      <c r="G177" s="17">
        <v>231347</v>
      </c>
      <c r="H177" s="17">
        <v>53298</v>
      </c>
      <c r="I177" s="17">
        <v>0</v>
      </c>
      <c r="J177" s="17">
        <v>18748</v>
      </c>
      <c r="K177" s="17">
        <v>220552</v>
      </c>
      <c r="L177" s="17">
        <v>99394</v>
      </c>
      <c r="M177" s="17">
        <v>2819</v>
      </c>
      <c r="N177" s="17">
        <v>258286</v>
      </c>
      <c r="O177" s="17">
        <v>3516</v>
      </c>
      <c r="P177" s="17">
        <v>0</v>
      </c>
      <c r="Q177" s="17">
        <v>887960</v>
      </c>
      <c r="R177" s="17">
        <v>0</v>
      </c>
      <c r="S177" s="17">
        <v>0</v>
      </c>
      <c r="T177" s="17">
        <v>0</v>
      </c>
      <c r="V177"/>
      <c r="W177"/>
      <c r="X177"/>
      <c r="Y177" s="12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</row>
    <row r="178" spans="1:40" ht="12.75">
      <c r="A178">
        <v>175</v>
      </c>
      <c r="B178" t="s">
        <v>144</v>
      </c>
      <c r="C178" s="11">
        <v>8430</v>
      </c>
      <c r="D178" s="11">
        <v>2009</v>
      </c>
      <c r="E178" s="18">
        <v>31.5</v>
      </c>
      <c r="F178" s="20">
        <v>125756</v>
      </c>
      <c r="G178" s="20">
        <v>1896040</v>
      </c>
      <c r="H178" s="20">
        <v>632360</v>
      </c>
      <c r="I178" s="20">
        <v>4234</v>
      </c>
      <c r="J178" s="20">
        <v>58024</v>
      </c>
      <c r="K178" s="20">
        <v>33825</v>
      </c>
      <c r="L178" s="20">
        <v>1908003</v>
      </c>
      <c r="M178" s="20">
        <v>36504</v>
      </c>
      <c r="N178" s="20">
        <v>1203532</v>
      </c>
      <c r="O178" s="20">
        <v>22532</v>
      </c>
      <c r="P178" s="20">
        <v>45135</v>
      </c>
      <c r="Q178" s="20">
        <v>5749919</v>
      </c>
      <c r="R178" s="17">
        <v>0</v>
      </c>
      <c r="S178" s="17">
        <v>0</v>
      </c>
      <c r="T178" s="17">
        <v>0</v>
      </c>
      <c r="V178"/>
      <c r="W178"/>
      <c r="X178"/>
      <c r="Y178" s="12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</row>
    <row r="179" spans="1:20" ht="12.75">
      <c r="A179">
        <v>176</v>
      </c>
      <c r="B179" t="s">
        <v>110</v>
      </c>
      <c r="C179" s="11">
        <v>8430</v>
      </c>
      <c r="D179" s="11">
        <v>2009</v>
      </c>
      <c r="E179" s="16">
        <v>113.5</v>
      </c>
      <c r="F179" s="17">
        <v>1009847</v>
      </c>
      <c r="G179" s="17">
        <v>6831668</v>
      </c>
      <c r="H179" s="17">
        <v>2278471</v>
      </c>
      <c r="I179" s="17">
        <v>15256</v>
      </c>
      <c r="J179" s="17">
        <v>209067</v>
      </c>
      <c r="K179" s="17">
        <v>121875</v>
      </c>
      <c r="L179" s="17">
        <v>6874771</v>
      </c>
      <c r="M179" s="17">
        <v>131528</v>
      </c>
      <c r="N179" s="17">
        <v>4336477</v>
      </c>
      <c r="O179" s="17">
        <v>81186</v>
      </c>
      <c r="P179" s="17">
        <v>162627</v>
      </c>
      <c r="Q179" s="17">
        <v>20717672</v>
      </c>
      <c r="R179" s="17">
        <v>0</v>
      </c>
      <c r="S179" s="17">
        <v>0</v>
      </c>
      <c r="T179" s="17">
        <v>0</v>
      </c>
    </row>
    <row r="180" spans="1:40" ht="12.75">
      <c r="A180"/>
      <c r="B180"/>
      <c r="C180" s="11"/>
      <c r="D180" s="11"/>
      <c r="E180" s="16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V180"/>
      <c r="W180"/>
      <c r="X180"/>
      <c r="Y180" s="12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</row>
    <row r="181" spans="1:40" ht="12.75">
      <c r="A181">
        <v>180</v>
      </c>
      <c r="B181" t="s">
        <v>113</v>
      </c>
      <c r="C181" s="11">
        <v>8430</v>
      </c>
      <c r="D181" s="11">
        <v>2009</v>
      </c>
      <c r="E181" s="16">
        <v>15.63</v>
      </c>
      <c r="F181" s="17">
        <v>202602</v>
      </c>
      <c r="G181" s="17">
        <v>773764</v>
      </c>
      <c r="H181" s="17">
        <v>169695</v>
      </c>
      <c r="I181" s="17">
        <v>0</v>
      </c>
      <c r="J181" s="17">
        <v>52649</v>
      </c>
      <c r="K181" s="17">
        <v>530274</v>
      </c>
      <c r="L181" s="17">
        <v>322814</v>
      </c>
      <c r="M181" s="17">
        <v>3872</v>
      </c>
      <c r="N181" s="17">
        <v>531068</v>
      </c>
      <c r="O181" s="17">
        <v>2424</v>
      </c>
      <c r="P181" s="17">
        <v>3561</v>
      </c>
      <c r="Q181" s="17">
        <v>2382999</v>
      </c>
      <c r="R181" s="17">
        <v>0</v>
      </c>
      <c r="S181" s="17">
        <v>0</v>
      </c>
      <c r="T181" s="17">
        <v>0</v>
      </c>
      <c r="V181"/>
      <c r="W181"/>
      <c r="X181"/>
      <c r="Y181" s="12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</row>
    <row r="182" spans="1:20" ht="12.75">
      <c r="A182">
        <v>183</v>
      </c>
      <c r="B182" t="s">
        <v>66</v>
      </c>
      <c r="C182" s="11">
        <v>8430</v>
      </c>
      <c r="D182" s="11">
        <v>2009</v>
      </c>
      <c r="E182" s="16">
        <v>15.14</v>
      </c>
      <c r="F182" s="17">
        <v>186810</v>
      </c>
      <c r="G182" s="17">
        <v>493755</v>
      </c>
      <c r="H182" s="17">
        <v>100401</v>
      </c>
      <c r="I182" s="17">
        <v>0</v>
      </c>
      <c r="J182" s="17">
        <v>17209</v>
      </c>
      <c r="K182" s="17">
        <v>1110321</v>
      </c>
      <c r="L182" s="17">
        <v>590040</v>
      </c>
      <c r="M182" s="17">
        <v>131586</v>
      </c>
      <c r="N182" s="17">
        <v>213156</v>
      </c>
      <c r="O182" s="17">
        <v>2012476</v>
      </c>
      <c r="P182" s="17">
        <v>0</v>
      </c>
      <c r="Q182" s="17">
        <v>4668944</v>
      </c>
      <c r="R182" s="17">
        <v>0</v>
      </c>
      <c r="S182" s="17">
        <v>0</v>
      </c>
      <c r="T182" s="17">
        <v>0</v>
      </c>
    </row>
    <row r="183" spans="1:40" ht="12.75">
      <c r="A183">
        <v>186</v>
      </c>
      <c r="B183" t="s">
        <v>134</v>
      </c>
      <c r="C183" s="11">
        <v>8430</v>
      </c>
      <c r="D183" s="11">
        <v>2009</v>
      </c>
      <c r="E183" s="16">
        <v>1.27</v>
      </c>
      <c r="F183" s="17">
        <v>11682</v>
      </c>
      <c r="G183" s="17">
        <v>61027</v>
      </c>
      <c r="H183" s="17">
        <v>16715</v>
      </c>
      <c r="I183" s="17">
        <v>0</v>
      </c>
      <c r="J183" s="17">
        <v>10859</v>
      </c>
      <c r="K183" s="17">
        <v>28268</v>
      </c>
      <c r="L183" s="17">
        <v>31673</v>
      </c>
      <c r="M183" s="17">
        <v>570</v>
      </c>
      <c r="N183" s="17">
        <v>684</v>
      </c>
      <c r="O183" s="17">
        <v>139</v>
      </c>
      <c r="P183" s="17">
        <v>0</v>
      </c>
      <c r="Q183" s="17">
        <v>149935</v>
      </c>
      <c r="R183" s="17">
        <v>0</v>
      </c>
      <c r="S183" s="17">
        <v>0</v>
      </c>
      <c r="T183" s="17">
        <v>0</v>
      </c>
      <c r="V183"/>
      <c r="W183"/>
      <c r="X183"/>
      <c r="Y183" s="12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</row>
    <row r="184" spans="1:40" ht="12.75">
      <c r="A184">
        <v>191</v>
      </c>
      <c r="B184" t="s">
        <v>102</v>
      </c>
      <c r="C184" s="11">
        <v>8430</v>
      </c>
      <c r="D184" s="11">
        <v>2009</v>
      </c>
      <c r="E184" s="18">
        <v>8.1</v>
      </c>
      <c r="F184" s="19">
        <v>212794</v>
      </c>
      <c r="G184" s="19">
        <v>578879</v>
      </c>
      <c r="H184" s="19">
        <v>162200</v>
      </c>
      <c r="I184" s="19">
        <v>52901</v>
      </c>
      <c r="J184" s="19">
        <v>165977</v>
      </c>
      <c r="K184" s="19">
        <v>868367</v>
      </c>
      <c r="L184" s="19">
        <v>527819</v>
      </c>
      <c r="M184" s="19">
        <v>68634</v>
      </c>
      <c r="N184" s="19">
        <v>1318108</v>
      </c>
      <c r="O184" s="19">
        <v>114441</v>
      </c>
      <c r="P184" s="19">
        <v>105274</v>
      </c>
      <c r="Q184" s="19">
        <v>3752052</v>
      </c>
      <c r="R184" s="19">
        <v>0</v>
      </c>
      <c r="S184" s="19">
        <v>0</v>
      </c>
      <c r="T184" s="19">
        <v>0</v>
      </c>
      <c r="V184"/>
      <c r="W184"/>
      <c r="X184"/>
      <c r="Y184" s="12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</row>
    <row r="185" spans="1:40" ht="12.75">
      <c r="A185">
        <v>193</v>
      </c>
      <c r="B185" t="s">
        <v>147</v>
      </c>
      <c r="C185" s="11">
        <v>8430</v>
      </c>
      <c r="D185" s="11">
        <v>2009</v>
      </c>
      <c r="E185" s="16">
        <v>5.07</v>
      </c>
      <c r="F185" s="17">
        <v>109533</v>
      </c>
      <c r="G185" s="17">
        <v>264633</v>
      </c>
      <c r="H185" s="17">
        <v>69099</v>
      </c>
      <c r="I185" s="17">
        <v>0</v>
      </c>
      <c r="J185" s="17">
        <v>31451</v>
      </c>
      <c r="K185" s="17">
        <v>447264</v>
      </c>
      <c r="L185" s="17">
        <v>51379</v>
      </c>
      <c r="M185" s="17">
        <v>0</v>
      </c>
      <c r="N185" s="17">
        <v>460028</v>
      </c>
      <c r="O185" s="17">
        <v>4267</v>
      </c>
      <c r="P185" s="17">
        <v>-342</v>
      </c>
      <c r="Q185" s="17">
        <v>1328463</v>
      </c>
      <c r="R185" s="17">
        <v>0</v>
      </c>
      <c r="S185" s="17">
        <v>0</v>
      </c>
      <c r="T185" s="17">
        <v>0</v>
      </c>
      <c r="V185"/>
      <c r="W185"/>
      <c r="X185"/>
      <c r="Y185" s="12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</row>
    <row r="186" spans="1:20" ht="12.75">
      <c r="A186">
        <v>194</v>
      </c>
      <c r="B186" t="s">
        <v>150</v>
      </c>
      <c r="C186" s="11">
        <v>8430</v>
      </c>
      <c r="D186" s="11">
        <v>2009</v>
      </c>
      <c r="E186" s="16">
        <v>2.91</v>
      </c>
      <c r="F186" s="17">
        <v>43736</v>
      </c>
      <c r="G186" s="17">
        <v>160363</v>
      </c>
      <c r="H186" s="17">
        <v>49046</v>
      </c>
      <c r="I186" s="17">
        <v>0</v>
      </c>
      <c r="J186" s="17">
        <v>83743</v>
      </c>
      <c r="K186" s="17">
        <v>207233</v>
      </c>
      <c r="L186" s="17">
        <v>73947</v>
      </c>
      <c r="M186" s="17">
        <v>0</v>
      </c>
      <c r="N186" s="17">
        <v>80488</v>
      </c>
      <c r="O186" s="17">
        <v>1973</v>
      </c>
      <c r="P186" s="17">
        <v>-2091</v>
      </c>
      <c r="Q186" s="17">
        <v>658884</v>
      </c>
      <c r="R186" s="17">
        <v>0</v>
      </c>
      <c r="S186" s="17">
        <v>0</v>
      </c>
      <c r="T186" s="17">
        <v>0</v>
      </c>
    </row>
    <row r="187" spans="1:40" ht="12.75">
      <c r="A187">
        <v>195</v>
      </c>
      <c r="B187" t="s">
        <v>123</v>
      </c>
      <c r="C187" s="11">
        <v>8430</v>
      </c>
      <c r="D187" s="11">
        <v>2009</v>
      </c>
      <c r="E187" s="16">
        <v>10.2</v>
      </c>
      <c r="F187" s="17">
        <v>25013</v>
      </c>
      <c r="G187" s="17">
        <v>353362</v>
      </c>
      <c r="H187" s="17">
        <v>97860</v>
      </c>
      <c r="I187" s="17">
        <v>0</v>
      </c>
      <c r="J187" s="17">
        <v>63721</v>
      </c>
      <c r="K187" s="17">
        <v>283745</v>
      </c>
      <c r="L187" s="17">
        <v>34511</v>
      </c>
      <c r="M187" s="17">
        <v>15599</v>
      </c>
      <c r="N187" s="17">
        <v>26958</v>
      </c>
      <c r="O187" s="17">
        <v>63098</v>
      </c>
      <c r="P187" s="17">
        <v>0</v>
      </c>
      <c r="Q187" s="17">
        <v>938854</v>
      </c>
      <c r="R187" s="17">
        <v>0</v>
      </c>
      <c r="S187" s="17">
        <v>0</v>
      </c>
      <c r="T187" s="17">
        <v>0</v>
      </c>
      <c r="V187"/>
      <c r="W187"/>
      <c r="X187"/>
      <c r="Y187" s="12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</row>
    <row r="188" spans="1:40" ht="12.75">
      <c r="A188">
        <v>197</v>
      </c>
      <c r="B188" t="s">
        <v>68</v>
      </c>
      <c r="C188" s="11">
        <v>8430</v>
      </c>
      <c r="D188" s="11">
        <v>2009</v>
      </c>
      <c r="E188" s="16">
        <v>7.19</v>
      </c>
      <c r="F188" s="17">
        <v>145511</v>
      </c>
      <c r="G188" s="17">
        <v>425750</v>
      </c>
      <c r="H188" s="17">
        <v>32803</v>
      </c>
      <c r="I188" s="17">
        <v>0</v>
      </c>
      <c r="J188" s="17">
        <v>41626</v>
      </c>
      <c r="K188" s="17">
        <v>36538</v>
      </c>
      <c r="L188" s="17">
        <v>271014</v>
      </c>
      <c r="M188" s="17">
        <v>10186</v>
      </c>
      <c r="N188" s="17">
        <v>919459</v>
      </c>
      <c r="O188" s="17">
        <v>466758</v>
      </c>
      <c r="P188" s="17">
        <v>0</v>
      </c>
      <c r="Q188" s="17">
        <v>2204134</v>
      </c>
      <c r="R188" s="17">
        <v>0</v>
      </c>
      <c r="S188" s="17">
        <v>0</v>
      </c>
      <c r="T188" s="17">
        <v>0</v>
      </c>
      <c r="V188"/>
      <c r="W188"/>
      <c r="X188"/>
      <c r="Y188" s="12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</row>
    <row r="189" spans="1:40" ht="12.75">
      <c r="A189">
        <v>198</v>
      </c>
      <c r="B189" t="s">
        <v>109</v>
      </c>
      <c r="C189" s="11">
        <v>8430</v>
      </c>
      <c r="D189" s="11">
        <v>2009</v>
      </c>
      <c r="E189" s="16">
        <v>4.46</v>
      </c>
      <c r="F189" s="17">
        <v>82573</v>
      </c>
      <c r="G189" s="17">
        <v>278076</v>
      </c>
      <c r="H189" s="17">
        <v>66389</v>
      </c>
      <c r="I189" s="17">
        <v>0</v>
      </c>
      <c r="J189" s="17">
        <v>8695</v>
      </c>
      <c r="K189" s="17">
        <v>527657</v>
      </c>
      <c r="L189" s="17">
        <v>340295</v>
      </c>
      <c r="M189" s="17">
        <v>8757</v>
      </c>
      <c r="N189" s="17">
        <v>85701</v>
      </c>
      <c r="O189" s="17">
        <v>8403</v>
      </c>
      <c r="P189" s="17">
        <v>0</v>
      </c>
      <c r="Q189" s="17">
        <v>1323973</v>
      </c>
      <c r="R189" s="17">
        <v>0</v>
      </c>
      <c r="S189" s="17">
        <v>0</v>
      </c>
      <c r="T189" s="17">
        <v>0</v>
      </c>
      <c r="V189"/>
      <c r="W189"/>
      <c r="X189"/>
      <c r="Y189" s="12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</row>
    <row r="190" spans="1:40" ht="12.75">
      <c r="A190">
        <v>199</v>
      </c>
      <c r="B190" t="s">
        <v>122</v>
      </c>
      <c r="C190" s="11">
        <v>8430</v>
      </c>
      <c r="D190" s="11">
        <v>2009</v>
      </c>
      <c r="E190" s="16">
        <v>3.7</v>
      </c>
      <c r="F190" s="17">
        <v>67629</v>
      </c>
      <c r="G190" s="17">
        <v>204238</v>
      </c>
      <c r="H190" s="17">
        <v>47941</v>
      </c>
      <c r="I190" s="17">
        <v>0</v>
      </c>
      <c r="J190" s="17">
        <v>11024</v>
      </c>
      <c r="K190" s="17">
        <v>329859</v>
      </c>
      <c r="L190" s="17">
        <v>137345</v>
      </c>
      <c r="M190" s="17">
        <v>4517</v>
      </c>
      <c r="N190" s="17">
        <v>59721</v>
      </c>
      <c r="O190" s="17">
        <v>55099</v>
      </c>
      <c r="P190" s="17">
        <v>0</v>
      </c>
      <c r="Q190" s="17">
        <v>849744</v>
      </c>
      <c r="R190" s="17">
        <v>0</v>
      </c>
      <c r="S190" s="17">
        <v>0</v>
      </c>
      <c r="T190" s="17">
        <v>0</v>
      </c>
      <c r="V190"/>
      <c r="W190"/>
      <c r="X190"/>
      <c r="Y190" s="12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</row>
    <row r="191" spans="1:20" ht="12.75">
      <c r="A191">
        <v>201</v>
      </c>
      <c r="B191" t="s">
        <v>154</v>
      </c>
      <c r="C191" s="11">
        <v>8430</v>
      </c>
      <c r="D191" s="11">
        <v>2009</v>
      </c>
      <c r="E191" s="16">
        <v>11.88</v>
      </c>
      <c r="F191" s="17">
        <v>230873</v>
      </c>
      <c r="G191" s="17">
        <v>731583</v>
      </c>
      <c r="H191" s="17">
        <v>176782</v>
      </c>
      <c r="I191" s="17">
        <v>0</v>
      </c>
      <c r="J191" s="17">
        <v>212848</v>
      </c>
      <c r="K191" s="17">
        <v>1225094</v>
      </c>
      <c r="L191" s="17">
        <v>2815756</v>
      </c>
      <c r="M191" s="17">
        <v>57776</v>
      </c>
      <c r="N191" s="17">
        <v>807528</v>
      </c>
      <c r="O191" s="17">
        <v>5095</v>
      </c>
      <c r="P191" s="17">
        <v>171271</v>
      </c>
      <c r="Q191" s="17">
        <v>5861191</v>
      </c>
      <c r="R191" s="17">
        <v>0</v>
      </c>
      <c r="S191" s="17">
        <v>0</v>
      </c>
      <c r="T191" s="17">
        <v>0</v>
      </c>
    </row>
    <row r="192" spans="1:20" ht="12.75">
      <c r="A192">
        <v>202</v>
      </c>
      <c r="B192" t="s">
        <v>153</v>
      </c>
      <c r="C192" s="11">
        <v>8430</v>
      </c>
      <c r="D192" s="11">
        <v>2009</v>
      </c>
      <c r="E192" s="16">
        <v>0</v>
      </c>
      <c r="F192" s="17">
        <v>8566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</row>
    <row r="193" spans="1:40" ht="12.75">
      <c r="A193">
        <v>204</v>
      </c>
      <c r="B193" t="s">
        <v>121</v>
      </c>
      <c r="C193" s="11">
        <v>8430</v>
      </c>
      <c r="D193" s="11">
        <v>2009</v>
      </c>
      <c r="E193" s="12">
        <v>1</v>
      </c>
      <c r="F193" s="13">
        <v>235598</v>
      </c>
      <c r="G193" s="13">
        <v>68640</v>
      </c>
      <c r="H193" s="13">
        <v>21146</v>
      </c>
      <c r="I193" s="13">
        <v>27409</v>
      </c>
      <c r="J193" s="13">
        <v>233311</v>
      </c>
      <c r="K193" s="13">
        <v>778927</v>
      </c>
      <c r="L193" s="13">
        <v>1119621</v>
      </c>
      <c r="M193" s="13">
        <v>1614</v>
      </c>
      <c r="N193" s="13">
        <v>2647922</v>
      </c>
      <c r="O193" s="13">
        <v>1314417</v>
      </c>
      <c r="P193" s="13">
        <v>0</v>
      </c>
      <c r="Q193" s="13">
        <v>6213007</v>
      </c>
      <c r="R193" s="13">
        <v>0</v>
      </c>
      <c r="S193" s="13">
        <v>0</v>
      </c>
      <c r="T193" s="13">
        <v>0</v>
      </c>
      <c r="V193"/>
      <c r="W193"/>
      <c r="X193"/>
      <c r="Y193" s="12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</row>
    <row r="194" spans="1:40" ht="12.75">
      <c r="A194">
        <v>205</v>
      </c>
      <c r="B194" t="s">
        <v>157</v>
      </c>
      <c r="C194" s="11">
        <v>8430</v>
      </c>
      <c r="D194" s="11">
        <v>2009</v>
      </c>
      <c r="E194" s="16">
        <v>4.61</v>
      </c>
      <c r="F194" s="17">
        <v>108665</v>
      </c>
      <c r="G194" s="17">
        <v>200371</v>
      </c>
      <c r="H194" s="17">
        <v>79851</v>
      </c>
      <c r="I194" s="17">
        <v>0</v>
      </c>
      <c r="J194" s="17">
        <v>16224</v>
      </c>
      <c r="K194" s="17">
        <v>98578</v>
      </c>
      <c r="L194" s="17">
        <v>55312</v>
      </c>
      <c r="M194" s="17">
        <v>0</v>
      </c>
      <c r="N194" s="17">
        <v>2877</v>
      </c>
      <c r="O194" s="17">
        <v>5205</v>
      </c>
      <c r="P194" s="17">
        <v>0</v>
      </c>
      <c r="Q194" s="17">
        <v>458418</v>
      </c>
      <c r="R194" s="17">
        <v>0</v>
      </c>
      <c r="S194" s="17">
        <v>0</v>
      </c>
      <c r="T194" s="17">
        <v>0</v>
      </c>
      <c r="V194"/>
      <c r="W194"/>
      <c r="X194"/>
      <c r="Y194" s="12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</row>
    <row r="195" spans="1:40" ht="12.75">
      <c r="A195">
        <v>206</v>
      </c>
      <c r="B195" t="s">
        <v>125</v>
      </c>
      <c r="C195" s="11">
        <v>8430</v>
      </c>
      <c r="D195" s="11">
        <v>2009</v>
      </c>
      <c r="E195" s="16">
        <v>6.26</v>
      </c>
      <c r="F195" s="17">
        <v>147315</v>
      </c>
      <c r="G195" s="17">
        <v>385305</v>
      </c>
      <c r="H195" s="17">
        <v>93846</v>
      </c>
      <c r="I195" s="17">
        <v>0</v>
      </c>
      <c r="J195" s="17">
        <v>65203</v>
      </c>
      <c r="K195" s="17">
        <v>529</v>
      </c>
      <c r="L195" s="17">
        <v>206895</v>
      </c>
      <c r="M195" s="17">
        <v>131274</v>
      </c>
      <c r="N195" s="17">
        <v>871305</v>
      </c>
      <c r="O195" s="17">
        <v>2071</v>
      </c>
      <c r="P195" s="17">
        <v>16511</v>
      </c>
      <c r="Q195" s="17">
        <v>1739917</v>
      </c>
      <c r="R195" s="17">
        <v>0</v>
      </c>
      <c r="S195" s="17">
        <v>0</v>
      </c>
      <c r="T195" s="17">
        <v>0</v>
      </c>
      <c r="V195"/>
      <c r="W195"/>
      <c r="X195"/>
      <c r="Y195" s="12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</row>
    <row r="196" spans="1:40" ht="12.75">
      <c r="A196">
        <v>207</v>
      </c>
      <c r="B196" t="s">
        <v>124</v>
      </c>
      <c r="C196" s="11">
        <v>8430</v>
      </c>
      <c r="D196" s="11">
        <v>2009</v>
      </c>
      <c r="E196" s="16">
        <v>19.05</v>
      </c>
      <c r="F196" s="17">
        <v>407189</v>
      </c>
      <c r="G196" s="17">
        <v>976382</v>
      </c>
      <c r="H196" s="17">
        <v>250393</v>
      </c>
      <c r="I196" s="17">
        <v>0</v>
      </c>
      <c r="J196" s="17">
        <v>231210</v>
      </c>
      <c r="K196" s="17">
        <v>8147</v>
      </c>
      <c r="L196" s="17">
        <v>693559</v>
      </c>
      <c r="M196" s="17">
        <v>22998</v>
      </c>
      <c r="N196" s="17">
        <v>4958918</v>
      </c>
      <c r="O196" s="17">
        <v>8244</v>
      </c>
      <c r="P196" s="17">
        <v>4278</v>
      </c>
      <c r="Q196" s="17">
        <v>7145573</v>
      </c>
      <c r="R196" s="17">
        <v>0</v>
      </c>
      <c r="S196" s="17">
        <v>0</v>
      </c>
      <c r="T196" s="17">
        <v>0</v>
      </c>
      <c r="V196"/>
      <c r="W196"/>
      <c r="X196"/>
      <c r="Y196" s="12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</row>
    <row r="197" spans="1:20" ht="12.75">
      <c r="A197">
        <v>208</v>
      </c>
      <c r="B197" t="s">
        <v>133</v>
      </c>
      <c r="C197" s="11">
        <v>8430</v>
      </c>
      <c r="D197" s="11">
        <v>2009</v>
      </c>
      <c r="E197" s="16">
        <v>19.27</v>
      </c>
      <c r="F197" s="17">
        <v>282348</v>
      </c>
      <c r="G197" s="17">
        <v>1069952</v>
      </c>
      <c r="H197" s="17">
        <v>221123</v>
      </c>
      <c r="I197" s="17">
        <v>0</v>
      </c>
      <c r="J197" s="17">
        <v>312430</v>
      </c>
      <c r="K197" s="17">
        <v>1596450</v>
      </c>
      <c r="L197" s="17">
        <v>867348</v>
      </c>
      <c r="M197" s="17">
        <v>623</v>
      </c>
      <c r="N197" s="17">
        <v>1335167</v>
      </c>
      <c r="O197" s="17">
        <v>35128</v>
      </c>
      <c r="P197" s="17">
        <v>0</v>
      </c>
      <c r="Q197" s="17">
        <v>5438221</v>
      </c>
      <c r="R197" s="17">
        <v>0</v>
      </c>
      <c r="S197" s="17">
        <v>0</v>
      </c>
      <c r="T197" s="17">
        <v>0</v>
      </c>
    </row>
    <row r="198" spans="1:20" ht="12.75">
      <c r="A198">
        <v>209</v>
      </c>
      <c r="B198" t="s">
        <v>162</v>
      </c>
      <c r="C198" s="11">
        <v>8430</v>
      </c>
      <c r="D198" s="11">
        <v>2009</v>
      </c>
      <c r="E198" s="12">
        <v>2.87</v>
      </c>
      <c r="F198" s="13">
        <v>265850</v>
      </c>
      <c r="G198" s="13">
        <v>202980</v>
      </c>
      <c r="H198" s="13">
        <v>41954</v>
      </c>
      <c r="I198" s="13">
        <v>0</v>
      </c>
      <c r="J198" s="13">
        <v>16952</v>
      </c>
      <c r="K198" s="13">
        <v>532487</v>
      </c>
      <c r="L198" s="13">
        <v>403747</v>
      </c>
      <c r="M198" s="13">
        <v>1240</v>
      </c>
      <c r="N198" s="13">
        <v>173881</v>
      </c>
      <c r="O198" s="13">
        <v>6807</v>
      </c>
      <c r="P198" s="13">
        <v>58483</v>
      </c>
      <c r="Q198" s="13">
        <v>1321565</v>
      </c>
      <c r="R198" s="13">
        <v>0</v>
      </c>
      <c r="S198" s="13">
        <v>0</v>
      </c>
      <c r="T198" s="13">
        <v>0</v>
      </c>
    </row>
    <row r="199" spans="1:20" ht="12.75">
      <c r="A199">
        <v>904</v>
      </c>
      <c r="B199" t="s">
        <v>67</v>
      </c>
      <c r="C199" s="11">
        <v>8430</v>
      </c>
      <c r="D199" s="11">
        <v>2009</v>
      </c>
      <c r="E199" s="12">
        <v>2.91</v>
      </c>
      <c r="F199" s="13">
        <v>45781</v>
      </c>
      <c r="G199" s="13">
        <v>165749</v>
      </c>
      <c r="H199" s="13">
        <v>13783</v>
      </c>
      <c r="I199" s="13">
        <v>676</v>
      </c>
      <c r="J199" s="13">
        <v>33366</v>
      </c>
      <c r="K199" s="13">
        <v>238765</v>
      </c>
      <c r="L199" s="13">
        <v>3581</v>
      </c>
      <c r="M199" s="13">
        <v>4181</v>
      </c>
      <c r="N199" s="13">
        <v>7917</v>
      </c>
      <c r="O199" s="13">
        <v>213861</v>
      </c>
      <c r="P199" s="13">
        <v>0</v>
      </c>
      <c r="Q199" s="13">
        <v>681879</v>
      </c>
      <c r="R199" s="13">
        <v>0</v>
      </c>
      <c r="S199" s="13">
        <v>0</v>
      </c>
      <c r="T199" s="13">
        <v>0</v>
      </c>
    </row>
    <row r="200" spans="1:20" ht="12.75">
      <c r="A200">
        <v>915</v>
      </c>
      <c r="B200" t="s">
        <v>90</v>
      </c>
      <c r="C200" s="11">
        <v>8430</v>
      </c>
      <c r="D200" s="11">
        <v>2009</v>
      </c>
      <c r="E200" s="18">
        <v>4.77</v>
      </c>
      <c r="F200" s="19">
        <v>48770</v>
      </c>
      <c r="G200" s="19">
        <v>164151</v>
      </c>
      <c r="H200" s="19">
        <v>39751</v>
      </c>
      <c r="I200" s="19">
        <v>194</v>
      </c>
      <c r="J200" s="19">
        <v>51002</v>
      </c>
      <c r="K200" s="19">
        <v>79628</v>
      </c>
      <c r="L200" s="19">
        <v>25972</v>
      </c>
      <c r="M200" s="19">
        <v>665</v>
      </c>
      <c r="N200" s="19">
        <v>63309</v>
      </c>
      <c r="O200" s="19">
        <v>43599</v>
      </c>
      <c r="P200" s="19">
        <v>-2755</v>
      </c>
      <c r="Q200" s="19">
        <v>471026</v>
      </c>
      <c r="R200" s="19">
        <v>0</v>
      </c>
      <c r="S200" s="19">
        <v>0</v>
      </c>
      <c r="T200" s="19">
        <v>0</v>
      </c>
    </row>
    <row r="201" spans="1:20" ht="12.75">
      <c r="A201" s="9">
        <v>919</v>
      </c>
      <c r="B201" s="9" t="s">
        <v>160</v>
      </c>
      <c r="C201" s="9">
        <v>8430</v>
      </c>
      <c r="D201" s="9">
        <v>2009</v>
      </c>
      <c r="E201" s="18">
        <v>3.08</v>
      </c>
      <c r="F201" s="19">
        <v>42500</v>
      </c>
      <c r="G201" s="19">
        <v>126220</v>
      </c>
      <c r="H201" s="19">
        <v>25621</v>
      </c>
      <c r="I201" s="19">
        <v>3</v>
      </c>
      <c r="J201" s="19">
        <v>13221</v>
      </c>
      <c r="K201" s="19">
        <v>65912</v>
      </c>
      <c r="L201" s="19">
        <v>0</v>
      </c>
      <c r="M201" s="19">
        <v>9563</v>
      </c>
      <c r="N201" s="19">
        <v>8003</v>
      </c>
      <c r="O201" s="19">
        <v>68691</v>
      </c>
      <c r="P201" s="19">
        <v>-48055</v>
      </c>
      <c r="Q201" s="19">
        <v>365289</v>
      </c>
      <c r="R201" s="19">
        <v>0</v>
      </c>
      <c r="S201" s="19">
        <v>0</v>
      </c>
      <c r="T201" s="19">
        <v>0</v>
      </c>
    </row>
    <row r="202" spans="1:20" ht="12.75">
      <c r="A202" s="15"/>
      <c r="B202" s="15"/>
      <c r="C202" s="17"/>
      <c r="D202" s="15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</row>
    <row r="203" spans="1:20" ht="12.75">
      <c r="A203" s="15"/>
      <c r="B203" s="15"/>
      <c r="C203" s="17"/>
      <c r="D203" s="15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</row>
    <row r="204" spans="1:20" ht="12.75">
      <c r="A204" s="15"/>
      <c r="B204" s="15"/>
      <c r="C204" s="17"/>
      <c r="D204" s="15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</row>
    <row r="205" spans="1:20" ht="12.75">
      <c r="A205" s="15"/>
      <c r="B205" s="15"/>
      <c r="C205" s="17"/>
      <c r="D205" s="15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</row>
    <row r="206" spans="1:20" ht="12.75">
      <c r="A206" s="15"/>
      <c r="B206" s="15"/>
      <c r="C206" s="17"/>
      <c r="D206" s="15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</row>
    <row r="207" spans="1:20" ht="12.75">
      <c r="A207" s="15"/>
      <c r="B207" s="15"/>
      <c r="C207" s="17"/>
      <c r="D207" s="15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</row>
    <row r="208" spans="1:20" ht="12.75">
      <c r="A208" s="15"/>
      <c r="B208" s="15"/>
      <c r="C208" s="17"/>
      <c r="D208" s="15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</row>
    <row r="209" spans="1:20" ht="12.75">
      <c r="A209" s="15"/>
      <c r="B209" s="15"/>
      <c r="C209" s="17"/>
      <c r="D209" s="15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</row>
    <row r="210" spans="1:20" ht="12.75">
      <c r="A210" s="15"/>
      <c r="B210" s="15"/>
      <c r="C210" s="17"/>
      <c r="D210" s="15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</row>
    <row r="211" spans="1:20" ht="12.75">
      <c r="A211" s="15"/>
      <c r="B211" s="15"/>
      <c r="C211" s="17"/>
      <c r="D211" s="15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</row>
    <row r="212" spans="1:20" ht="12.75">
      <c r="A212" s="15"/>
      <c r="B212" s="15"/>
      <c r="C212" s="17"/>
      <c r="D212" s="15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</row>
    <row r="214" spans="1:20" ht="12.75">
      <c r="A214" s="15"/>
      <c r="B214" s="15"/>
      <c r="C214" s="17"/>
      <c r="D214" s="15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</row>
    <row r="215" spans="1:20" ht="12.75">
      <c r="A215" s="15"/>
      <c r="B215" s="15"/>
      <c r="C215" s="17"/>
      <c r="D215" s="15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</row>
    <row r="217" spans="1:20" ht="12.75">
      <c r="A217" s="15"/>
      <c r="B217" s="15"/>
      <c r="C217" s="17"/>
      <c r="D217" s="15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</row>
    <row r="218" spans="1:20" ht="12.75">
      <c r="A218" s="15"/>
      <c r="B218" s="15"/>
      <c r="C218" s="17"/>
      <c r="D218" s="15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</row>
    <row r="219" spans="1:20" ht="12.75">
      <c r="A219" s="15"/>
      <c r="B219" s="15"/>
      <c r="C219" s="17"/>
      <c r="D219" s="15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</row>
    <row r="220" spans="1:20" ht="12.75">
      <c r="A220" s="15"/>
      <c r="B220" s="15"/>
      <c r="C220" s="17"/>
      <c r="D220" s="15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</row>
    <row r="221" spans="1:20" ht="12.75">
      <c r="A221" s="15"/>
      <c r="B221" s="15"/>
      <c r="C221" s="17"/>
      <c r="D221" s="15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</row>
    <row r="222" spans="1:20" ht="12.75">
      <c r="A222" s="15"/>
      <c r="B222" s="15"/>
      <c r="C222" s="17"/>
      <c r="D222" s="15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</row>
    <row r="223" spans="1:20" ht="12.75">
      <c r="A223" s="15"/>
      <c r="B223" s="15"/>
      <c r="C223" s="17"/>
      <c r="D223" s="15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</row>
    <row r="225" spans="1:20" ht="12.75">
      <c r="A225" s="15"/>
      <c r="B225" s="15"/>
      <c r="C225" s="17"/>
      <c r="D225" s="15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</row>
    <row r="226" spans="1:20" ht="12.75">
      <c r="A226" s="15"/>
      <c r="B226" s="15"/>
      <c r="C226" s="17"/>
      <c r="D226" s="15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</row>
    <row r="227" spans="1:20" ht="12.75">
      <c r="A227" s="15"/>
      <c r="B227" s="15"/>
      <c r="C227" s="17"/>
      <c r="D227" s="15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</row>
    <row r="228" spans="1:20" ht="12.75">
      <c r="A228" s="15"/>
      <c r="B228" s="15"/>
      <c r="C228" s="17"/>
      <c r="D228" s="15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</row>
    <row r="229" spans="1:20" ht="12.75">
      <c r="A229" s="15"/>
      <c r="B229" s="15"/>
      <c r="C229" s="17"/>
      <c r="D229" s="15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</row>
    <row r="230" spans="1:20" ht="12.75">
      <c r="A230" s="15"/>
      <c r="B230" s="15"/>
      <c r="C230" s="17"/>
      <c r="D230" s="15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</row>
    <row r="231" spans="1:20" ht="12.75">
      <c r="A231" s="15"/>
      <c r="B231" s="15"/>
      <c r="C231" s="17"/>
      <c r="D231" s="15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</row>
    <row r="232" spans="1:20" ht="12.75">
      <c r="A232" s="15"/>
      <c r="B232" s="15"/>
      <c r="C232" s="17"/>
      <c r="D232" s="15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</row>
    <row r="233" spans="1:20" ht="12.75">
      <c r="A233" s="15"/>
      <c r="B233" s="15"/>
      <c r="C233" s="17"/>
      <c r="D233" s="15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</row>
    <row r="234" spans="1:20" ht="12.75">
      <c r="A234" s="15"/>
      <c r="B234" s="15"/>
      <c r="C234" s="17"/>
      <c r="D234" s="15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</row>
    <row r="235" spans="1:20" ht="12.75">
      <c r="A235" s="15"/>
      <c r="B235" s="15"/>
      <c r="C235" s="17"/>
      <c r="D235" s="15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</row>
    <row r="236" spans="1:20" ht="12.75">
      <c r="A236" s="15"/>
      <c r="B236" s="15"/>
      <c r="C236" s="17"/>
      <c r="D236" s="15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</row>
    <row r="237" spans="1:20" ht="12.75">
      <c r="A237" s="15"/>
      <c r="B237" s="15"/>
      <c r="C237" s="17"/>
      <c r="D237" s="15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</row>
    <row r="238" spans="1:20" ht="12.75">
      <c r="A238" s="15"/>
      <c r="B238" s="15"/>
      <c r="C238" s="17"/>
      <c r="D238" s="15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</row>
    <row r="239" spans="1:20" ht="12.75">
      <c r="A239" s="15"/>
      <c r="B239" s="15"/>
      <c r="C239" s="17"/>
      <c r="D239" s="15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</row>
    <row r="240" spans="1:20" ht="12.75">
      <c r="A240" s="15"/>
      <c r="B240" s="15"/>
      <c r="C240" s="17"/>
      <c r="D240" s="15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</row>
    <row r="241" spans="1:20" ht="12.75">
      <c r="A241" s="15"/>
      <c r="B241" s="15"/>
      <c r="C241" s="17"/>
      <c r="D241" s="15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</row>
    <row r="242" spans="1:20" ht="12.75">
      <c r="A242" s="15"/>
      <c r="B242" s="15"/>
      <c r="C242" s="17"/>
      <c r="D242" s="15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</row>
    <row r="243" spans="1:20" ht="12.75">
      <c r="A243" s="15"/>
      <c r="B243" s="15"/>
      <c r="C243" s="17"/>
      <c r="D243" s="15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</row>
    <row r="244" spans="1:20" ht="12.75">
      <c r="A244" s="15"/>
      <c r="B244" s="15"/>
      <c r="C244" s="17"/>
      <c r="D244" s="15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</row>
    <row r="245" spans="1:20" ht="12.75">
      <c r="A245" s="15"/>
      <c r="B245" s="15"/>
      <c r="C245" s="17"/>
      <c r="D245" s="15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</row>
    <row r="246" spans="1:20" ht="12.75">
      <c r="A246" s="15"/>
      <c r="B246" s="15"/>
      <c r="C246" s="17"/>
      <c r="D246" s="15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</row>
    <row r="247" spans="1:20" ht="12.75">
      <c r="A247" s="15"/>
      <c r="B247" s="15"/>
      <c r="C247" s="17"/>
      <c r="D247" s="15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</row>
    <row r="248" spans="1:20" ht="12.75">
      <c r="A248" s="15"/>
      <c r="B248" s="15"/>
      <c r="C248" s="17"/>
      <c r="D248" s="15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</row>
    <row r="249" spans="1:20" ht="12.75">
      <c r="A249" s="15"/>
      <c r="B249" s="15"/>
      <c r="C249" s="17"/>
      <c r="D249" s="15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</row>
    <row r="250" spans="1:20" ht="12.75">
      <c r="A250" s="15"/>
      <c r="B250" s="15"/>
      <c r="C250" s="17"/>
      <c r="D250" s="15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</row>
    <row r="251" spans="1:20" ht="12.75">
      <c r="A251" s="15"/>
      <c r="B251" s="15"/>
      <c r="C251" s="17"/>
      <c r="D251" s="15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</row>
    <row r="252" spans="1:20" ht="12.75">
      <c r="A252" s="15"/>
      <c r="B252" s="15"/>
      <c r="C252" s="17"/>
      <c r="D252" s="15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</row>
    <row r="253" spans="1:20" ht="12.75">
      <c r="A253" s="15"/>
      <c r="B253" s="15"/>
      <c r="C253" s="17"/>
      <c r="D253" s="15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</row>
    <row r="254" spans="1:20" ht="12.75">
      <c r="A254" s="15"/>
      <c r="B254" s="15"/>
      <c r="C254" s="17"/>
      <c r="D254" s="15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</row>
    <row r="255" spans="1:20" ht="12.75">
      <c r="A255" s="15"/>
      <c r="B255" s="15"/>
      <c r="C255" s="17"/>
      <c r="D255" s="15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</row>
    <row r="257" spans="1:20" ht="12.75">
      <c r="A257" s="15"/>
      <c r="B257" s="15"/>
      <c r="C257" s="17"/>
      <c r="D257" s="15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</row>
    <row r="258" spans="1:20" ht="12.75">
      <c r="A258" s="15"/>
      <c r="B258" s="15"/>
      <c r="C258" s="17"/>
      <c r="D258" s="15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</row>
    <row r="259" spans="1:20" ht="12.75">
      <c r="A259" s="15"/>
      <c r="B259" s="15"/>
      <c r="C259" s="17"/>
      <c r="D259" s="15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</row>
    <row r="260" spans="1:20" ht="12.75">
      <c r="A260" s="15"/>
      <c r="B260" s="15"/>
      <c r="C260" s="17"/>
      <c r="D260" s="15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</row>
    <row r="261" spans="1:20" ht="12.75">
      <c r="A261" s="15"/>
      <c r="B261" s="15"/>
      <c r="C261" s="17"/>
      <c r="D261" s="15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</row>
    <row r="262" spans="1:20" ht="12.75">
      <c r="A262" s="15"/>
      <c r="B262" s="15"/>
      <c r="C262" s="17"/>
      <c r="D262" s="15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</row>
    <row r="263" spans="1:20" ht="12.75">
      <c r="A263" s="15"/>
      <c r="B263" s="15"/>
      <c r="C263" s="17"/>
      <c r="D263" s="15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</row>
    <row r="265" spans="1:20" ht="12.75">
      <c r="A265" s="15"/>
      <c r="B265" s="15"/>
      <c r="C265" s="17"/>
      <c r="D265" s="15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</row>
    <row r="266" spans="1:20" ht="12.75">
      <c r="A266" s="15"/>
      <c r="B266" s="15"/>
      <c r="C266" s="17"/>
      <c r="D266" s="15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</row>
    <row r="267" spans="1:20" ht="12.75">
      <c r="A267" s="15"/>
      <c r="B267" s="15"/>
      <c r="C267" s="17"/>
      <c r="D267" s="15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</row>
    <row r="268" spans="1:20" ht="12.75">
      <c r="A268" s="15"/>
      <c r="B268" s="15"/>
      <c r="C268" s="17"/>
      <c r="D268" s="15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</row>
    <row r="269" spans="1:20" ht="12.75">
      <c r="A269" s="15"/>
      <c r="B269" s="15"/>
      <c r="C269" s="17"/>
      <c r="D269" s="15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</row>
    <row r="270" spans="1:20" ht="12.75">
      <c r="A270" s="15"/>
      <c r="B270" s="15"/>
      <c r="C270" s="17"/>
      <c r="D270" s="15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</row>
    <row r="271" spans="1:20" ht="12.75">
      <c r="A271" s="15"/>
      <c r="B271" s="15"/>
      <c r="C271" s="17"/>
      <c r="D271" s="15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</row>
    <row r="273" spans="1:20" ht="12.75">
      <c r="A273" s="15"/>
      <c r="B273" s="15"/>
      <c r="C273" s="17"/>
      <c r="D273" s="15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</row>
    <row r="274" spans="1:20" ht="12.75">
      <c r="A274" s="15"/>
      <c r="B274" s="15"/>
      <c r="C274" s="17"/>
      <c r="D274" s="15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</row>
    <row r="275" spans="1:20" ht="12.75">
      <c r="A275" s="15"/>
      <c r="B275" s="15"/>
      <c r="C275" s="17"/>
      <c r="D275" s="15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</row>
    <row r="276" spans="1:20" ht="12.75">
      <c r="A276" s="15"/>
      <c r="B276" s="15"/>
      <c r="C276" s="17"/>
      <c r="D276" s="15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</row>
    <row r="277" spans="1:20" ht="12.75">
      <c r="A277" s="15"/>
      <c r="B277" s="15"/>
      <c r="C277" s="17"/>
      <c r="D277" s="15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</row>
    <row r="279" spans="1:20" ht="12.75">
      <c r="A279" s="15"/>
      <c r="B279" s="15"/>
      <c r="C279" s="17"/>
      <c r="D279" s="15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</row>
    <row r="280" spans="1:20" ht="12.75">
      <c r="A280" s="15"/>
      <c r="B280" s="15"/>
      <c r="C280" s="17"/>
      <c r="D280" s="15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</row>
    <row r="281" spans="1:20" ht="12.75">
      <c r="A281" s="15"/>
      <c r="B281" s="15"/>
      <c r="C281" s="17"/>
      <c r="D281" s="15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</row>
    <row r="282" spans="1:20" ht="12.75">
      <c r="A282" s="15"/>
      <c r="B282" s="15"/>
      <c r="C282" s="17"/>
      <c r="D282" s="15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</row>
    <row r="283" spans="1:20" ht="12.75">
      <c r="A283" s="15"/>
      <c r="B283" s="15"/>
      <c r="C283" s="17"/>
      <c r="D283" s="15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</row>
    <row r="284" spans="1:20" ht="12.75">
      <c r="A284" s="15"/>
      <c r="B284" s="15"/>
      <c r="C284" s="17"/>
      <c r="D284" s="15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</row>
    <row r="285" spans="1:20" ht="12.75">
      <c r="A285" s="15"/>
      <c r="B285" s="15"/>
      <c r="C285" s="17"/>
      <c r="D285" s="15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</row>
    <row r="286" spans="1:20" ht="12.75">
      <c r="A286" s="15"/>
      <c r="B286" s="15"/>
      <c r="C286" s="17"/>
      <c r="D286" s="15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</row>
    <row r="287" spans="1:20" ht="12.75">
      <c r="A287" s="15"/>
      <c r="B287" s="15"/>
      <c r="C287" s="17"/>
      <c r="D287" s="15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</row>
    <row r="288" spans="1:20" ht="12.75">
      <c r="A288" s="15"/>
      <c r="B288" s="15"/>
      <c r="C288" s="17"/>
      <c r="D288" s="15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</row>
    <row r="289" spans="1:20" ht="12.75">
      <c r="A289" s="15"/>
      <c r="B289" s="15"/>
      <c r="C289" s="17"/>
      <c r="D289" s="15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</row>
    <row r="290" spans="1:20" ht="12.75">
      <c r="A290" s="15"/>
      <c r="B290" s="15"/>
      <c r="C290" s="17"/>
      <c r="D290" s="15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</row>
    <row r="291" spans="1:20" ht="12.75">
      <c r="A291" s="15"/>
      <c r="B291" s="15"/>
      <c r="C291" s="17"/>
      <c r="D291" s="15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6"/>
  <sheetViews>
    <sheetView zoomScale="75" zoomScaleNormal="75" zoomScalePageLayoutView="0" workbookViewId="0" topLeftCell="A1">
      <selection activeCell="B11" sqref="B11:K106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5" width="9.875" style="0" bestFit="1" customWidth="1"/>
    <col min="6" max="6" width="5.875" style="0" bestFit="1" customWidth="1"/>
    <col min="7" max="7" width="9.875" style="0" bestFit="1" customWidth="1"/>
    <col min="8" max="8" width="7.875" style="0" bestFit="1" customWidth="1"/>
    <col min="9" max="9" width="7.75390625" style="0" customWidth="1"/>
    <col min="10" max="10" width="2.625" style="0" customWidth="1"/>
    <col min="11" max="11" width="10.25390625" style="0" customWidth="1"/>
  </cols>
  <sheetData>
    <row r="1" spans="1:10" ht="12">
      <c r="A1" s="3" t="s">
        <v>5</v>
      </c>
      <c r="B1" s="4"/>
      <c r="C1" s="4"/>
      <c r="D1" s="4"/>
      <c r="E1" s="4"/>
      <c r="F1" s="4"/>
      <c r="G1" s="4"/>
      <c r="H1" s="4"/>
      <c r="I1" s="4"/>
      <c r="J1" s="4"/>
    </row>
    <row r="2" spans="1:11" ht="1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ht="12">
      <c r="A3" s="4"/>
      <c r="B3" s="4"/>
      <c r="C3" s="4"/>
      <c r="D3" s="4"/>
      <c r="E3" s="4"/>
      <c r="F3" s="3"/>
      <c r="G3" s="4"/>
      <c r="H3" s="4"/>
      <c r="I3" s="4"/>
      <c r="J3" s="4"/>
      <c r="K3">
        <v>422</v>
      </c>
    </row>
    <row r="4" spans="1:10" ht="1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0" ht="12">
      <c r="A5" s="3" t="s">
        <v>35</v>
      </c>
      <c r="B5" s="4"/>
      <c r="C5" s="4"/>
      <c r="D5" s="4"/>
      <c r="E5" s="4"/>
      <c r="F5" s="4"/>
      <c r="G5" s="4"/>
      <c r="H5" s="4"/>
      <c r="I5" s="4"/>
      <c r="J5" s="4"/>
    </row>
    <row r="7" spans="5:9" ht="12">
      <c r="E7" s="14">
        <f>ROUND(+Plant!D5,0)</f>
        <v>2008</v>
      </c>
      <c r="F7" s="2">
        <f>+E7</f>
        <v>2008</v>
      </c>
      <c r="H7" s="1">
        <f>+F7+1</f>
        <v>2009</v>
      </c>
      <c r="I7" s="2">
        <f>+H7</f>
        <v>2009</v>
      </c>
    </row>
    <row r="8" spans="1:11" ht="12">
      <c r="A8" s="2"/>
      <c r="B8" s="2"/>
      <c r="C8" s="2"/>
      <c r="F8" s="1" t="s">
        <v>2</v>
      </c>
      <c r="I8" s="1" t="s">
        <v>2</v>
      </c>
      <c r="J8" s="1"/>
      <c r="K8" s="2" t="s">
        <v>45</v>
      </c>
    </row>
    <row r="9" spans="1:11" ht="12">
      <c r="A9" s="2"/>
      <c r="B9" s="2" t="s">
        <v>30</v>
      </c>
      <c r="C9" s="2" t="s">
        <v>31</v>
      </c>
      <c r="D9" s="1" t="s">
        <v>6</v>
      </c>
      <c r="E9" s="1" t="s">
        <v>4</v>
      </c>
      <c r="F9" s="1" t="s">
        <v>4</v>
      </c>
      <c r="G9" s="1" t="s">
        <v>6</v>
      </c>
      <c r="H9" s="1" t="s">
        <v>4</v>
      </c>
      <c r="I9" s="1" t="s">
        <v>4</v>
      </c>
      <c r="J9" s="1"/>
      <c r="K9" s="2" t="s">
        <v>46</v>
      </c>
    </row>
    <row r="10" spans="2:11" ht="12">
      <c r="B10">
        <f>+Plant!A5</f>
        <v>1</v>
      </c>
      <c r="C10" t="str">
        <f>+Plant!B5</f>
        <v>SWEDISH HEALTH SERVICES</v>
      </c>
      <c r="D10" s="6">
        <f>ROUND(+Plant!G5,0)</f>
        <v>8920335</v>
      </c>
      <c r="E10" s="6">
        <f>ROUND(+Plant!F5,0)</f>
        <v>3508958</v>
      </c>
      <c r="F10" s="7">
        <f>IF(D10=0,"",IF(E10=0,"",ROUND(D10/E10,2)))</f>
        <v>2.54</v>
      </c>
      <c r="G10" s="6">
        <f>ROUND(+Plant!G105,0)</f>
        <v>8870213</v>
      </c>
      <c r="H10" s="6">
        <f>ROUND(+Plant!F105,0)</f>
        <v>3508958</v>
      </c>
      <c r="I10" s="7">
        <f>IF(G10=0,"",IF(H10=0,"",ROUND(G10/H10,2)))</f>
        <v>2.53</v>
      </c>
      <c r="J10" s="7"/>
      <c r="K10" s="8">
        <f>IF(D10=0,"",IF(E10=0,"",IF(G10=0,"",IF(H10=0,"",ROUND(I10/F10-1,4)))))</f>
        <v>-0.0039</v>
      </c>
    </row>
    <row r="11" spans="2:11" ht="12">
      <c r="B11">
        <f>+Plant!A6</f>
        <v>3</v>
      </c>
      <c r="C11" t="str">
        <f>+Plant!B6</f>
        <v>SWEDISH MEDICAL CENTER CHERRY HILL</v>
      </c>
      <c r="D11" s="6">
        <f>ROUND(+Plant!G6,0)</f>
        <v>3289866</v>
      </c>
      <c r="E11" s="6">
        <f>ROUND(+Plant!F6,0)</f>
        <v>568261</v>
      </c>
      <c r="F11" s="7">
        <f aca="true" t="shared" si="0" ref="F11:F74">IF(D11=0,"",IF(E11=0,"",ROUND(D11/E11,2)))</f>
        <v>5.79</v>
      </c>
      <c r="G11" s="6">
        <f>ROUND(+Plant!G106,0)</f>
        <v>3326226</v>
      </c>
      <c r="H11" s="6">
        <f>ROUND(+Plant!F106,0)</f>
        <v>568261</v>
      </c>
      <c r="I11" s="7">
        <f aca="true" t="shared" si="1" ref="I11:I74">IF(G11=0,"",IF(H11=0,"",ROUND(G11/H11,2)))</f>
        <v>5.85</v>
      </c>
      <c r="J11" s="7"/>
      <c r="K11" s="8">
        <f aca="true" t="shared" si="2" ref="K11:K74">IF(D11=0,"",IF(E11=0,"",IF(G11=0,"",IF(H11=0,"",ROUND(I11/F11-1,4)))))</f>
        <v>0.0104</v>
      </c>
    </row>
    <row r="12" spans="2:11" ht="12">
      <c r="B12">
        <f>+Plant!A7</f>
        <v>8</v>
      </c>
      <c r="C12" t="str">
        <f>+Plant!B7</f>
        <v>KLICKITAT VALLEY HOSPITAL</v>
      </c>
      <c r="D12" s="6">
        <f>ROUND(+Plant!G7,0)</f>
        <v>243948</v>
      </c>
      <c r="E12" s="6">
        <f>ROUND(+Plant!F7,0)</f>
        <v>42000</v>
      </c>
      <c r="F12" s="7">
        <f t="shared" si="0"/>
        <v>5.81</v>
      </c>
      <c r="G12" s="6">
        <f>ROUND(+Plant!G107,0)</f>
        <v>261139</v>
      </c>
      <c r="H12" s="6">
        <f>ROUND(+Plant!F107,0)</f>
        <v>42000</v>
      </c>
      <c r="I12" s="7">
        <f t="shared" si="1"/>
        <v>6.22</v>
      </c>
      <c r="J12" s="7"/>
      <c r="K12" s="8">
        <f t="shared" si="2"/>
        <v>0.0706</v>
      </c>
    </row>
    <row r="13" spans="2:11" ht="12">
      <c r="B13">
        <f>+Plant!A8</f>
        <v>10</v>
      </c>
      <c r="C13" t="str">
        <f>+Plant!B8</f>
        <v>VIRGINIA MASON MEDICAL CENTER</v>
      </c>
      <c r="D13" s="6">
        <f>ROUND(+Plant!G8,0)</f>
        <v>1052993</v>
      </c>
      <c r="E13" s="6">
        <f>ROUND(+Plant!F8,0)</f>
        <v>860755</v>
      </c>
      <c r="F13" s="7">
        <f t="shared" si="0"/>
        <v>1.22</v>
      </c>
      <c r="G13" s="6">
        <f>ROUND(+Plant!G108,0)</f>
        <v>1076136</v>
      </c>
      <c r="H13" s="6">
        <f>ROUND(+Plant!F108,0)</f>
        <v>863252</v>
      </c>
      <c r="I13" s="7">
        <f t="shared" si="1"/>
        <v>1.25</v>
      </c>
      <c r="J13" s="7"/>
      <c r="K13" s="8">
        <f t="shared" si="2"/>
        <v>0.0246</v>
      </c>
    </row>
    <row r="14" spans="2:11" ht="12">
      <c r="B14">
        <f>+Plant!A9</f>
        <v>14</v>
      </c>
      <c r="C14" t="str">
        <f>+Plant!B9</f>
        <v>SEATTLE CHILDRENS HOSPITAL</v>
      </c>
      <c r="D14" s="6">
        <f>ROUND(+Plant!G9,0)</f>
        <v>5627033</v>
      </c>
      <c r="E14" s="6">
        <f>ROUND(+Plant!F9,0)</f>
        <v>1192302</v>
      </c>
      <c r="F14" s="7">
        <f t="shared" si="0"/>
        <v>4.72</v>
      </c>
      <c r="G14" s="6">
        <f>ROUND(+Plant!G109,0)</f>
        <v>6265485</v>
      </c>
      <c r="H14" s="6">
        <f>ROUND(+Plant!F109,0)</f>
        <v>1294410</v>
      </c>
      <c r="I14" s="7">
        <f t="shared" si="1"/>
        <v>4.84</v>
      </c>
      <c r="J14" s="7"/>
      <c r="K14" s="8">
        <f t="shared" si="2"/>
        <v>0.0254</v>
      </c>
    </row>
    <row r="15" spans="2:11" ht="12">
      <c r="B15">
        <f>+Plant!A10</f>
        <v>20</v>
      </c>
      <c r="C15" t="str">
        <f>+Plant!B10</f>
        <v>GROUP HEALTH CENTRAL</v>
      </c>
      <c r="D15" s="6">
        <f>ROUND(+Plant!G10,0)</f>
        <v>0</v>
      </c>
      <c r="E15" s="6">
        <f>ROUND(+Plant!F10,0)</f>
        <v>153385</v>
      </c>
      <c r="F15" s="7">
        <f t="shared" si="0"/>
      </c>
      <c r="G15" s="6">
        <f>ROUND(+Plant!G110,0)</f>
        <v>0</v>
      </c>
      <c r="H15" s="6">
        <f>ROUND(+Plant!F110,0)</f>
        <v>153385</v>
      </c>
      <c r="I15" s="7">
        <f t="shared" si="1"/>
      </c>
      <c r="J15" s="7"/>
      <c r="K15" s="8">
        <f t="shared" si="2"/>
      </c>
    </row>
    <row r="16" spans="2:11" ht="12">
      <c r="B16">
        <f>+Plant!A11</f>
        <v>21</v>
      </c>
      <c r="C16" t="str">
        <f>+Plant!B11</f>
        <v>NEWPORT COMMUNITY HOSPITAL</v>
      </c>
      <c r="D16" s="6">
        <f>ROUND(+Plant!G11,0)</f>
        <v>287435</v>
      </c>
      <c r="E16" s="6">
        <f>ROUND(+Plant!F11,0)</f>
        <v>78690</v>
      </c>
      <c r="F16" s="7">
        <f t="shared" si="0"/>
        <v>3.65</v>
      </c>
      <c r="G16" s="6">
        <f>ROUND(+Plant!G111,0)</f>
        <v>257427</v>
      </c>
      <c r="H16" s="6">
        <f>ROUND(+Plant!F111,0)</f>
        <v>78694</v>
      </c>
      <c r="I16" s="7">
        <f t="shared" si="1"/>
        <v>3.27</v>
      </c>
      <c r="J16" s="7"/>
      <c r="K16" s="8">
        <f t="shared" si="2"/>
        <v>-0.1041</v>
      </c>
    </row>
    <row r="17" spans="2:11" ht="12">
      <c r="B17">
        <f>+Plant!A12</f>
        <v>22</v>
      </c>
      <c r="C17" t="str">
        <f>+Plant!B12</f>
        <v>LOURDES MEDICAL CENTER</v>
      </c>
      <c r="D17" s="6">
        <f>ROUND(+Plant!G12,0)</f>
        <v>401897</v>
      </c>
      <c r="E17" s="6">
        <f>ROUND(+Plant!F12,0)</f>
        <v>209005</v>
      </c>
      <c r="F17" s="7">
        <f t="shared" si="0"/>
        <v>1.92</v>
      </c>
      <c r="G17" s="6">
        <f>ROUND(+Plant!G112,0)</f>
        <v>480472</v>
      </c>
      <c r="H17" s="6">
        <f>ROUND(+Plant!F112,0)</f>
        <v>211028</v>
      </c>
      <c r="I17" s="7">
        <f t="shared" si="1"/>
        <v>2.28</v>
      </c>
      <c r="J17" s="7"/>
      <c r="K17" s="8">
        <f t="shared" si="2"/>
        <v>0.1875</v>
      </c>
    </row>
    <row r="18" spans="2:11" ht="12">
      <c r="B18">
        <f>+Plant!A13</f>
        <v>23</v>
      </c>
      <c r="C18" t="str">
        <f>+Plant!B13</f>
        <v>OKANOGAN-DOUGLAS DISTRICT HOSPITAL</v>
      </c>
      <c r="D18" s="6">
        <f>ROUND(+Plant!G13,0)</f>
        <v>174847</v>
      </c>
      <c r="E18" s="6">
        <f>ROUND(+Plant!F13,0)</f>
        <v>55785</v>
      </c>
      <c r="F18" s="7">
        <f t="shared" si="0"/>
        <v>3.13</v>
      </c>
      <c r="G18" s="6">
        <f>ROUND(+Plant!G113,0)</f>
        <v>183060</v>
      </c>
      <c r="H18" s="6">
        <f>ROUND(+Plant!F113,0)</f>
        <v>55785</v>
      </c>
      <c r="I18" s="7">
        <f t="shared" si="1"/>
        <v>3.28</v>
      </c>
      <c r="J18" s="7"/>
      <c r="K18" s="8">
        <f t="shared" si="2"/>
        <v>0.0479</v>
      </c>
    </row>
    <row r="19" spans="2:11" ht="12">
      <c r="B19">
        <f>+Plant!A14</f>
        <v>26</v>
      </c>
      <c r="C19" t="str">
        <f>+Plant!B14</f>
        <v>PEACEHEALTH SAINT JOHN MEDICAL CENTER</v>
      </c>
      <c r="D19" s="6">
        <f>ROUND(+Plant!G14,0)</f>
        <v>1900670</v>
      </c>
      <c r="E19" s="6">
        <f>ROUND(+Plant!F14,0)</f>
        <v>812417</v>
      </c>
      <c r="F19" s="7">
        <f t="shared" si="0"/>
        <v>2.34</v>
      </c>
      <c r="G19" s="6">
        <f>ROUND(+Plant!G114,0)</f>
        <v>2031496</v>
      </c>
      <c r="H19" s="6">
        <f>ROUND(+Plant!F114,0)</f>
        <v>812174</v>
      </c>
      <c r="I19" s="7">
        <f t="shared" si="1"/>
        <v>2.5</v>
      </c>
      <c r="J19" s="7"/>
      <c r="K19" s="8">
        <f t="shared" si="2"/>
        <v>0.0684</v>
      </c>
    </row>
    <row r="20" spans="2:11" ht="12">
      <c r="B20">
        <f>+Plant!A15</f>
        <v>29</v>
      </c>
      <c r="C20" t="str">
        <f>+Plant!B15</f>
        <v>HARBORVIEW MEDICAL CENTER</v>
      </c>
      <c r="D20" s="6">
        <f>ROUND(+Plant!G15,0)</f>
        <v>8998394</v>
      </c>
      <c r="E20" s="6">
        <f>ROUND(+Plant!F15,0)</f>
        <v>1087294</v>
      </c>
      <c r="F20" s="7">
        <f t="shared" si="0"/>
        <v>8.28</v>
      </c>
      <c r="G20" s="6">
        <f>ROUND(+Plant!G115,0)</f>
        <v>9746809</v>
      </c>
      <c r="H20" s="6">
        <f>ROUND(+Plant!F115,0)</f>
        <v>1622313</v>
      </c>
      <c r="I20" s="7">
        <f t="shared" si="1"/>
        <v>6.01</v>
      </c>
      <c r="J20" s="7"/>
      <c r="K20" s="8">
        <f t="shared" si="2"/>
        <v>-0.2742</v>
      </c>
    </row>
    <row r="21" spans="2:11" ht="12">
      <c r="B21">
        <f>+Plant!A16</f>
        <v>32</v>
      </c>
      <c r="C21" t="str">
        <f>+Plant!B16</f>
        <v>SAINT JOSEPH MEDICAL CENTER</v>
      </c>
      <c r="D21" s="6">
        <f>ROUND(+Plant!G16,0)</f>
        <v>1553833</v>
      </c>
      <c r="E21" s="6">
        <f>ROUND(+Plant!F16,0)</f>
        <v>885082</v>
      </c>
      <c r="F21" s="7">
        <f t="shared" si="0"/>
        <v>1.76</v>
      </c>
      <c r="G21" s="6">
        <f>ROUND(+Plant!G116,0)</f>
        <v>1523906</v>
      </c>
      <c r="H21" s="6">
        <f>ROUND(+Plant!F116,0)</f>
        <v>921785</v>
      </c>
      <c r="I21" s="7">
        <f t="shared" si="1"/>
        <v>1.65</v>
      </c>
      <c r="J21" s="7"/>
      <c r="K21" s="8">
        <f t="shared" si="2"/>
        <v>-0.0625</v>
      </c>
    </row>
    <row r="22" spans="2:11" ht="12">
      <c r="B22">
        <f>+Plant!A17</f>
        <v>35</v>
      </c>
      <c r="C22" t="str">
        <f>+Plant!B17</f>
        <v>ENUMCLAW REGIONAL HOSPITAL</v>
      </c>
      <c r="D22" s="6">
        <f>ROUND(+Plant!G17,0)</f>
        <v>242333</v>
      </c>
      <c r="E22" s="6">
        <f>ROUND(+Plant!F17,0)</f>
        <v>46874</v>
      </c>
      <c r="F22" s="7">
        <f t="shared" si="0"/>
        <v>5.17</v>
      </c>
      <c r="G22" s="6">
        <f>ROUND(+Plant!G117,0)</f>
        <v>249356</v>
      </c>
      <c r="H22" s="6">
        <f>ROUND(+Plant!F117,0)</f>
        <v>46874</v>
      </c>
      <c r="I22" s="7">
        <f t="shared" si="1"/>
        <v>5.32</v>
      </c>
      <c r="J22" s="7"/>
      <c r="K22" s="8">
        <f t="shared" si="2"/>
        <v>0.029</v>
      </c>
    </row>
    <row r="23" spans="2:11" ht="12">
      <c r="B23">
        <f>+Plant!A18</f>
        <v>37</v>
      </c>
      <c r="C23" t="str">
        <f>+Plant!B18</f>
        <v>DEACONESS MEDICAL CENTER</v>
      </c>
      <c r="D23" s="6">
        <f>ROUND(+Plant!G18,0)</f>
        <v>1806908</v>
      </c>
      <c r="E23" s="6">
        <f>ROUND(+Plant!F18,0)</f>
        <v>367861</v>
      </c>
      <c r="F23" s="7">
        <f t="shared" si="0"/>
        <v>4.91</v>
      </c>
      <c r="G23" s="6">
        <f>ROUND(+Plant!G118,0)</f>
        <v>2999067</v>
      </c>
      <c r="H23" s="6">
        <f>ROUND(+Plant!F118,0)</f>
        <v>701825</v>
      </c>
      <c r="I23" s="7">
        <f t="shared" si="1"/>
        <v>4.27</v>
      </c>
      <c r="J23" s="7"/>
      <c r="K23" s="8">
        <f t="shared" si="2"/>
        <v>-0.1303</v>
      </c>
    </row>
    <row r="24" spans="2:11" ht="12">
      <c r="B24">
        <f>+Plant!A19</f>
        <v>38</v>
      </c>
      <c r="C24" t="str">
        <f>+Plant!B19</f>
        <v>OLYMPIC MEDICAL CENTER</v>
      </c>
      <c r="D24" s="6">
        <f>ROUND(+Plant!G19,0)</f>
        <v>533963</v>
      </c>
      <c r="E24" s="6">
        <f>ROUND(+Plant!F19,0)</f>
        <v>301734</v>
      </c>
      <c r="F24" s="7">
        <f t="shared" si="0"/>
        <v>1.77</v>
      </c>
      <c r="G24" s="6">
        <f>ROUND(+Plant!G119,0)</f>
        <v>540679</v>
      </c>
      <c r="H24" s="6">
        <f>ROUND(+Plant!F119,0)</f>
        <v>301734</v>
      </c>
      <c r="I24" s="7">
        <f t="shared" si="1"/>
        <v>1.79</v>
      </c>
      <c r="J24" s="7"/>
      <c r="K24" s="8">
        <f t="shared" si="2"/>
        <v>0.0113</v>
      </c>
    </row>
    <row r="25" spans="2:11" ht="12">
      <c r="B25">
        <f>+Plant!A20</f>
        <v>39</v>
      </c>
      <c r="C25" t="str">
        <f>+Plant!B20</f>
        <v>KENNEWICK GENERAL HOSPITAL</v>
      </c>
      <c r="D25" s="6">
        <f>ROUND(+Plant!G20,0)</f>
        <v>550522</v>
      </c>
      <c r="E25" s="6">
        <f>ROUND(+Plant!F20,0)</f>
        <v>224896</v>
      </c>
      <c r="F25" s="7">
        <f t="shared" si="0"/>
        <v>2.45</v>
      </c>
      <c r="G25" s="6">
        <f>ROUND(+Plant!G120,0)</f>
        <v>600836</v>
      </c>
      <c r="H25" s="6">
        <f>ROUND(+Plant!F120,0)</f>
        <v>347164</v>
      </c>
      <c r="I25" s="7">
        <f t="shared" si="1"/>
        <v>1.73</v>
      </c>
      <c r="J25" s="7"/>
      <c r="K25" s="8">
        <f t="shared" si="2"/>
        <v>-0.2939</v>
      </c>
    </row>
    <row r="26" spans="2:11" ht="12">
      <c r="B26">
        <f>+Plant!A21</f>
        <v>43</v>
      </c>
      <c r="C26" t="str">
        <f>+Plant!B21</f>
        <v>WALLA WALLA GENERAL HOSPITAL</v>
      </c>
      <c r="D26" s="6">
        <f>ROUND(+Plant!G21,0)</f>
        <v>408856</v>
      </c>
      <c r="E26" s="6">
        <f>ROUND(+Plant!F21,0)</f>
        <v>97683</v>
      </c>
      <c r="F26" s="7">
        <f t="shared" si="0"/>
        <v>4.19</v>
      </c>
      <c r="G26" s="6">
        <f>ROUND(+Plant!G121,0)</f>
        <v>442965</v>
      </c>
      <c r="H26" s="6">
        <f>ROUND(+Plant!F121,0)</f>
        <v>97683</v>
      </c>
      <c r="I26" s="7">
        <f t="shared" si="1"/>
        <v>4.53</v>
      </c>
      <c r="J26" s="7"/>
      <c r="K26" s="8">
        <f t="shared" si="2"/>
        <v>0.0811</v>
      </c>
    </row>
    <row r="27" spans="2:11" ht="12">
      <c r="B27">
        <f>+Plant!A22</f>
        <v>45</v>
      </c>
      <c r="C27" t="str">
        <f>+Plant!B22</f>
        <v>COLUMBIA BASIN HOSPITAL</v>
      </c>
      <c r="D27" s="6">
        <f>ROUND(+Plant!G22,0)</f>
        <v>184532</v>
      </c>
      <c r="E27" s="6">
        <f>ROUND(+Plant!F22,0)</f>
        <v>69735</v>
      </c>
      <c r="F27" s="7">
        <f t="shared" si="0"/>
        <v>2.65</v>
      </c>
      <c r="G27" s="6">
        <f>ROUND(+Plant!G122,0)</f>
        <v>220834</v>
      </c>
      <c r="H27" s="6">
        <f>ROUND(+Plant!F122,0)</f>
        <v>69685</v>
      </c>
      <c r="I27" s="7">
        <f t="shared" si="1"/>
        <v>3.17</v>
      </c>
      <c r="J27" s="7"/>
      <c r="K27" s="8">
        <f t="shared" si="2"/>
        <v>0.1962</v>
      </c>
    </row>
    <row r="28" spans="2:11" ht="12">
      <c r="B28">
        <f>+Plant!A23</f>
        <v>46</v>
      </c>
      <c r="C28" t="str">
        <f>+Plant!B23</f>
        <v>PROSSER MEMORIAL HOSPITAL</v>
      </c>
      <c r="D28" s="6">
        <f>ROUND(+Plant!G23,0)</f>
        <v>258955</v>
      </c>
      <c r="E28" s="6">
        <f>ROUND(+Plant!F23,0)</f>
        <v>70400</v>
      </c>
      <c r="F28" s="7">
        <f t="shared" si="0"/>
        <v>3.68</v>
      </c>
      <c r="G28" s="6">
        <f>ROUND(+Plant!G123,0)</f>
        <v>299310</v>
      </c>
      <c r="H28" s="6">
        <f>ROUND(+Plant!F123,0)</f>
        <v>71170</v>
      </c>
      <c r="I28" s="7">
        <f t="shared" si="1"/>
        <v>4.21</v>
      </c>
      <c r="J28" s="7"/>
      <c r="K28" s="8">
        <f t="shared" si="2"/>
        <v>0.144</v>
      </c>
    </row>
    <row r="29" spans="2:11" ht="12">
      <c r="B29">
        <f>+Plant!A24</f>
        <v>50</v>
      </c>
      <c r="C29" t="str">
        <f>+Plant!B24</f>
        <v>PROVIDENCE SAINT MARY MEDICAL CENTER</v>
      </c>
      <c r="D29" s="6">
        <f>ROUND(+Plant!G24,0)</f>
        <v>947341</v>
      </c>
      <c r="E29" s="6">
        <f>ROUND(+Plant!F24,0)</f>
        <v>307557</v>
      </c>
      <c r="F29" s="7">
        <f t="shared" si="0"/>
        <v>3.08</v>
      </c>
      <c r="G29" s="6">
        <f>ROUND(+Plant!G124,0)</f>
        <v>1054276</v>
      </c>
      <c r="H29" s="6">
        <f>ROUND(+Plant!F124,0)</f>
        <v>308055</v>
      </c>
      <c r="I29" s="7">
        <f t="shared" si="1"/>
        <v>3.42</v>
      </c>
      <c r="J29" s="7"/>
      <c r="K29" s="8">
        <f t="shared" si="2"/>
        <v>0.1104</v>
      </c>
    </row>
    <row r="30" spans="2:11" ht="12">
      <c r="B30">
        <f>+Plant!A25</f>
        <v>54</v>
      </c>
      <c r="C30" t="str">
        <f>+Plant!B25</f>
        <v>FORKS COMMUNITY HOSPITAL</v>
      </c>
      <c r="D30" s="6">
        <f>ROUND(+Plant!G25,0)</f>
        <v>251311</v>
      </c>
      <c r="E30" s="6">
        <f>ROUND(+Plant!F25,0)</f>
        <v>44140</v>
      </c>
      <c r="F30" s="7">
        <f t="shared" si="0"/>
        <v>5.69</v>
      </c>
      <c r="G30" s="6">
        <f>ROUND(+Plant!G125,0)</f>
        <v>258400</v>
      </c>
      <c r="H30" s="6">
        <f>ROUND(+Plant!F125,0)</f>
        <v>44140</v>
      </c>
      <c r="I30" s="7">
        <f t="shared" si="1"/>
        <v>5.85</v>
      </c>
      <c r="J30" s="7"/>
      <c r="K30" s="8">
        <f t="shared" si="2"/>
        <v>0.0281</v>
      </c>
    </row>
    <row r="31" spans="2:11" ht="12">
      <c r="B31">
        <f>+Plant!A26</f>
        <v>56</v>
      </c>
      <c r="C31" t="str">
        <f>+Plant!B26</f>
        <v>WILLAPA HARBOR HOSPITAL</v>
      </c>
      <c r="D31" s="6">
        <f>ROUND(+Plant!G26,0)</f>
        <v>208468</v>
      </c>
      <c r="E31" s="6">
        <f>ROUND(+Plant!F26,0)</f>
        <v>36692</v>
      </c>
      <c r="F31" s="7">
        <f t="shared" si="0"/>
        <v>5.68</v>
      </c>
      <c r="G31" s="6">
        <f>ROUND(+Plant!G126,0)</f>
        <v>206493</v>
      </c>
      <c r="H31" s="6">
        <f>ROUND(+Plant!F126,0)</f>
        <v>36692</v>
      </c>
      <c r="I31" s="7">
        <f t="shared" si="1"/>
        <v>5.63</v>
      </c>
      <c r="J31" s="7"/>
      <c r="K31" s="8">
        <f t="shared" si="2"/>
        <v>-0.0088</v>
      </c>
    </row>
    <row r="32" spans="2:11" ht="12">
      <c r="B32">
        <f>+Plant!A27</f>
        <v>58</v>
      </c>
      <c r="C32" t="str">
        <f>+Plant!B27</f>
        <v>YAKIMA VALLEY MEMORIAL HOSPITAL</v>
      </c>
      <c r="D32" s="6">
        <f>ROUND(+Plant!G27,0)</f>
        <v>1320157</v>
      </c>
      <c r="E32" s="6">
        <f>ROUND(+Plant!F27,0)</f>
        <v>468762</v>
      </c>
      <c r="F32" s="7">
        <f t="shared" si="0"/>
        <v>2.82</v>
      </c>
      <c r="G32" s="6">
        <f>ROUND(+Plant!G127,0)</f>
        <v>1346190</v>
      </c>
      <c r="H32" s="6">
        <f>ROUND(+Plant!F127,0)</f>
        <v>470098</v>
      </c>
      <c r="I32" s="7">
        <f t="shared" si="1"/>
        <v>2.86</v>
      </c>
      <c r="J32" s="7"/>
      <c r="K32" s="8">
        <f t="shared" si="2"/>
        <v>0.0142</v>
      </c>
    </row>
    <row r="33" spans="2:11" ht="12">
      <c r="B33">
        <f>+Plant!A28</f>
        <v>63</v>
      </c>
      <c r="C33" t="str">
        <f>+Plant!B28</f>
        <v>GRAYS HARBOR COMMUNITY HOSPITAL</v>
      </c>
      <c r="D33" s="6">
        <f>ROUND(+Plant!G28,0)</f>
        <v>889817</v>
      </c>
      <c r="E33" s="6">
        <f>ROUND(+Plant!F28,0)</f>
        <v>285415</v>
      </c>
      <c r="F33" s="7">
        <f t="shared" si="0"/>
        <v>3.12</v>
      </c>
      <c r="G33" s="6">
        <f>ROUND(+Plant!G128,0)</f>
        <v>1004421</v>
      </c>
      <c r="H33" s="6">
        <f>ROUND(+Plant!F128,0)</f>
        <v>285415</v>
      </c>
      <c r="I33" s="7">
        <f t="shared" si="1"/>
        <v>3.52</v>
      </c>
      <c r="J33" s="7"/>
      <c r="K33" s="8">
        <f t="shared" si="2"/>
        <v>0.1282</v>
      </c>
    </row>
    <row r="34" spans="2:11" ht="12">
      <c r="B34">
        <f>+Plant!A29</f>
        <v>78</v>
      </c>
      <c r="C34" t="str">
        <f>+Plant!B29</f>
        <v>SAMARITAN HOSPITAL</v>
      </c>
      <c r="D34" s="6">
        <f>ROUND(+Plant!G29,0)</f>
        <v>715744</v>
      </c>
      <c r="E34" s="6">
        <f>ROUND(+Plant!F29,0)</f>
        <v>193956</v>
      </c>
      <c r="F34" s="7">
        <f t="shared" si="0"/>
        <v>3.69</v>
      </c>
      <c r="G34" s="6">
        <f>ROUND(+Plant!G129,0)</f>
        <v>754113</v>
      </c>
      <c r="H34" s="6">
        <f>ROUND(+Plant!F129,0)</f>
        <v>182459</v>
      </c>
      <c r="I34" s="7">
        <f t="shared" si="1"/>
        <v>4.13</v>
      </c>
      <c r="J34" s="7"/>
      <c r="K34" s="8">
        <f t="shared" si="2"/>
        <v>0.1192</v>
      </c>
    </row>
    <row r="35" spans="2:11" ht="12">
      <c r="B35">
        <f>+Plant!A30</f>
        <v>79</v>
      </c>
      <c r="C35" t="str">
        <f>+Plant!B30</f>
        <v>OCEAN BEACH HOSPITAL</v>
      </c>
      <c r="D35" s="6">
        <f>ROUND(+Plant!G30,0)</f>
        <v>247472</v>
      </c>
      <c r="E35" s="6">
        <f>ROUND(+Plant!F30,0)</f>
        <v>47326</v>
      </c>
      <c r="F35" s="7">
        <f t="shared" si="0"/>
        <v>5.23</v>
      </c>
      <c r="G35" s="6">
        <f>ROUND(+Plant!G130,0)</f>
        <v>227270</v>
      </c>
      <c r="H35" s="6">
        <f>ROUND(+Plant!F130,0)</f>
        <v>47326</v>
      </c>
      <c r="I35" s="7">
        <f t="shared" si="1"/>
        <v>4.8</v>
      </c>
      <c r="J35" s="7"/>
      <c r="K35" s="8">
        <f t="shared" si="2"/>
        <v>-0.0822</v>
      </c>
    </row>
    <row r="36" spans="2:11" ht="12">
      <c r="B36">
        <f>+Plant!A31</f>
        <v>80</v>
      </c>
      <c r="C36" t="str">
        <f>+Plant!B31</f>
        <v>ODESSA MEMORIAL HOSPITAL</v>
      </c>
      <c r="D36" s="6">
        <f>ROUND(+Plant!G31,0)</f>
        <v>111985</v>
      </c>
      <c r="E36" s="6">
        <f>ROUND(+Plant!F31,0)</f>
        <v>32944</v>
      </c>
      <c r="F36" s="7">
        <f t="shared" si="0"/>
        <v>3.4</v>
      </c>
      <c r="G36" s="6">
        <f>ROUND(+Plant!G131,0)</f>
        <v>109689</v>
      </c>
      <c r="H36" s="6">
        <f>ROUND(+Plant!F131,0)</f>
        <v>32944</v>
      </c>
      <c r="I36" s="7">
        <f t="shared" si="1"/>
        <v>3.33</v>
      </c>
      <c r="J36" s="7"/>
      <c r="K36" s="8">
        <f t="shared" si="2"/>
        <v>-0.0206</v>
      </c>
    </row>
    <row r="37" spans="2:11" ht="12">
      <c r="B37">
        <f>+Plant!A32</f>
        <v>81</v>
      </c>
      <c r="C37" t="str">
        <f>+Plant!B32</f>
        <v>GOOD SAMARITAN HOSPITAL</v>
      </c>
      <c r="D37" s="6">
        <f>ROUND(+Plant!G32,0)</f>
        <v>1701860</v>
      </c>
      <c r="E37" s="6">
        <f>ROUND(+Plant!F32,0)</f>
        <v>417518</v>
      </c>
      <c r="F37" s="7">
        <f t="shared" si="0"/>
        <v>4.08</v>
      </c>
      <c r="G37" s="6">
        <f>ROUND(+Plant!G132,0)</f>
        <v>2194605</v>
      </c>
      <c r="H37" s="6">
        <f>ROUND(+Plant!F132,0)</f>
        <v>417518</v>
      </c>
      <c r="I37" s="7">
        <f t="shared" si="1"/>
        <v>5.26</v>
      </c>
      <c r="J37" s="7"/>
      <c r="K37" s="8">
        <f t="shared" si="2"/>
        <v>0.2892</v>
      </c>
    </row>
    <row r="38" spans="2:11" ht="12">
      <c r="B38">
        <f>+Plant!A33</f>
        <v>82</v>
      </c>
      <c r="C38" t="str">
        <f>+Plant!B33</f>
        <v>GARFIELD COUNTY MEMORIAL HOSPITAL</v>
      </c>
      <c r="D38" s="6">
        <f>ROUND(+Plant!G33,0)</f>
        <v>69599</v>
      </c>
      <c r="E38" s="6">
        <f>ROUND(+Plant!F33,0)</f>
        <v>19316</v>
      </c>
      <c r="F38" s="7">
        <f t="shared" si="0"/>
        <v>3.6</v>
      </c>
      <c r="G38" s="6">
        <f>ROUND(+Plant!G133,0)</f>
        <v>71049</v>
      </c>
      <c r="H38" s="6">
        <f>ROUND(+Plant!F133,0)</f>
        <v>19316</v>
      </c>
      <c r="I38" s="7">
        <f t="shared" si="1"/>
        <v>3.68</v>
      </c>
      <c r="J38" s="7"/>
      <c r="K38" s="8">
        <f t="shared" si="2"/>
        <v>0.0222</v>
      </c>
    </row>
    <row r="39" spans="2:11" ht="12">
      <c r="B39">
        <f>+Plant!A34</f>
        <v>84</v>
      </c>
      <c r="C39" t="str">
        <f>+Plant!B34</f>
        <v>PROVIDENCE REGIONAL MEDICAL CENTER EVERETT</v>
      </c>
      <c r="D39" s="6">
        <f>ROUND(+Plant!G34,0)</f>
        <v>3349911</v>
      </c>
      <c r="E39" s="6">
        <f>ROUND(+Plant!F34,0)</f>
        <v>864641</v>
      </c>
      <c r="F39" s="7">
        <f t="shared" si="0"/>
        <v>3.87</v>
      </c>
      <c r="G39" s="6">
        <f>ROUND(+Plant!G134,0)</f>
        <v>2900950</v>
      </c>
      <c r="H39" s="6">
        <f>ROUND(+Plant!F134,0)</f>
        <v>860889</v>
      </c>
      <c r="I39" s="7">
        <f t="shared" si="1"/>
        <v>3.37</v>
      </c>
      <c r="J39" s="7"/>
      <c r="K39" s="8">
        <f t="shared" si="2"/>
        <v>-0.1292</v>
      </c>
    </row>
    <row r="40" spans="2:11" ht="12">
      <c r="B40">
        <f>+Plant!A35</f>
        <v>85</v>
      </c>
      <c r="C40" t="str">
        <f>+Plant!B35</f>
        <v>JEFFERSON HEALTHCARE HOSPITAL</v>
      </c>
      <c r="D40" s="6">
        <f>ROUND(+Plant!G35,0)</f>
        <v>615325</v>
      </c>
      <c r="E40" s="6">
        <f>ROUND(+Plant!F35,0)</f>
        <v>109111</v>
      </c>
      <c r="F40" s="7">
        <f t="shared" si="0"/>
        <v>5.64</v>
      </c>
      <c r="G40" s="6">
        <f>ROUND(+Plant!G135,0)</f>
        <v>663272</v>
      </c>
      <c r="H40" s="6">
        <f>ROUND(+Plant!F135,0)</f>
        <v>106825</v>
      </c>
      <c r="I40" s="7">
        <f t="shared" si="1"/>
        <v>6.21</v>
      </c>
      <c r="J40" s="7"/>
      <c r="K40" s="8">
        <f t="shared" si="2"/>
        <v>0.1011</v>
      </c>
    </row>
    <row r="41" spans="2:11" ht="12">
      <c r="B41">
        <f>+Plant!A36</f>
        <v>96</v>
      </c>
      <c r="C41" t="str">
        <f>+Plant!B36</f>
        <v>SKYLINE HOSPITAL</v>
      </c>
      <c r="D41" s="6">
        <f>ROUND(+Plant!G36,0)</f>
        <v>150202</v>
      </c>
      <c r="E41" s="6">
        <f>ROUND(+Plant!F36,0)</f>
        <v>38690</v>
      </c>
      <c r="F41" s="7">
        <f t="shared" si="0"/>
        <v>3.88</v>
      </c>
      <c r="G41" s="6">
        <f>ROUND(+Plant!G136,0)</f>
        <v>182587</v>
      </c>
      <c r="H41" s="6">
        <f>ROUND(+Plant!F136,0)</f>
        <v>41834</v>
      </c>
      <c r="I41" s="7">
        <f t="shared" si="1"/>
        <v>4.36</v>
      </c>
      <c r="J41" s="7"/>
      <c r="K41" s="8">
        <f t="shared" si="2"/>
        <v>0.1237</v>
      </c>
    </row>
    <row r="42" spans="2:11" ht="12">
      <c r="B42">
        <f>+Plant!A37</f>
        <v>102</v>
      </c>
      <c r="C42" t="str">
        <f>+Plant!B37</f>
        <v>YAKIMA REGIONAL MEDICAL AND CARDIAC CENTER</v>
      </c>
      <c r="D42" s="6">
        <f>ROUND(+Plant!G37,0)</f>
        <v>855215</v>
      </c>
      <c r="E42" s="6">
        <f>ROUND(+Plant!F37,0)</f>
        <v>359152</v>
      </c>
      <c r="F42" s="7">
        <f t="shared" si="0"/>
        <v>2.38</v>
      </c>
      <c r="G42" s="6">
        <f>ROUND(+Plant!G137,0)</f>
        <v>698993</v>
      </c>
      <c r="H42" s="6">
        <f>ROUND(+Plant!F137,0)</f>
        <v>359522</v>
      </c>
      <c r="I42" s="7">
        <f t="shared" si="1"/>
        <v>1.94</v>
      </c>
      <c r="J42" s="7"/>
      <c r="K42" s="8">
        <f t="shared" si="2"/>
        <v>-0.1849</v>
      </c>
    </row>
    <row r="43" spans="2:11" ht="12">
      <c r="B43">
        <f>+Plant!A38</f>
        <v>104</v>
      </c>
      <c r="C43" t="str">
        <f>+Plant!B38</f>
        <v>VALLEY GENERAL HOSPITAL</v>
      </c>
      <c r="D43" s="6">
        <f>ROUND(+Plant!G38,0)</f>
        <v>313846</v>
      </c>
      <c r="E43" s="6">
        <f>ROUND(+Plant!F38,0)</f>
        <v>112822</v>
      </c>
      <c r="F43" s="7">
        <f t="shared" si="0"/>
        <v>2.78</v>
      </c>
      <c r="G43" s="6">
        <f>ROUND(+Plant!G138,0)</f>
        <v>361176</v>
      </c>
      <c r="H43" s="6">
        <f>ROUND(+Plant!F138,0)</f>
        <v>112822</v>
      </c>
      <c r="I43" s="7">
        <f t="shared" si="1"/>
        <v>3.2</v>
      </c>
      <c r="J43" s="7"/>
      <c r="K43" s="8">
        <f t="shared" si="2"/>
        <v>0.1511</v>
      </c>
    </row>
    <row r="44" spans="2:11" ht="12">
      <c r="B44">
        <f>+Plant!A39</f>
        <v>106</v>
      </c>
      <c r="C44" t="str">
        <f>+Plant!B39</f>
        <v>CASCADE VALLEY HOSPITAL</v>
      </c>
      <c r="D44" s="6">
        <f>ROUND(+Plant!G39,0)</f>
        <v>220557</v>
      </c>
      <c r="E44" s="6">
        <f>ROUND(+Plant!F39,0)</f>
        <v>82921</v>
      </c>
      <c r="F44" s="7">
        <f t="shared" si="0"/>
        <v>2.66</v>
      </c>
      <c r="G44" s="6">
        <f>ROUND(+Plant!G139,0)</f>
        <v>224006</v>
      </c>
      <c r="H44" s="6">
        <f>ROUND(+Plant!F139,0)</f>
        <v>82921</v>
      </c>
      <c r="I44" s="7">
        <f t="shared" si="1"/>
        <v>2.7</v>
      </c>
      <c r="J44" s="7"/>
      <c r="K44" s="8">
        <f t="shared" si="2"/>
        <v>0.015</v>
      </c>
    </row>
    <row r="45" spans="2:11" ht="12">
      <c r="B45">
        <f>+Plant!A40</f>
        <v>107</v>
      </c>
      <c r="C45" t="str">
        <f>+Plant!B40</f>
        <v>NORTH VALLEY HOSPITAL</v>
      </c>
      <c r="D45" s="6">
        <f>ROUND(+Plant!G40,0)</f>
        <v>330751</v>
      </c>
      <c r="E45" s="6">
        <f>ROUND(+Plant!F40,0)</f>
        <v>81212</v>
      </c>
      <c r="F45" s="7">
        <f t="shared" si="0"/>
        <v>4.07</v>
      </c>
      <c r="G45" s="6">
        <f>ROUND(+Plant!G140,0)</f>
        <v>341302</v>
      </c>
      <c r="H45" s="6">
        <f>ROUND(+Plant!F140,0)</f>
        <v>84783</v>
      </c>
      <c r="I45" s="7">
        <f t="shared" si="1"/>
        <v>4.03</v>
      </c>
      <c r="J45" s="7"/>
      <c r="K45" s="8">
        <f t="shared" si="2"/>
        <v>-0.0098</v>
      </c>
    </row>
    <row r="46" spans="2:11" ht="12">
      <c r="B46">
        <f>+Plant!A41</f>
        <v>108</v>
      </c>
      <c r="C46" t="str">
        <f>+Plant!B41</f>
        <v>TRI-STATE MEMORIAL HOSPITAL</v>
      </c>
      <c r="D46" s="6">
        <f>ROUND(+Plant!G41,0)</f>
        <v>289789</v>
      </c>
      <c r="E46" s="6">
        <f>ROUND(+Plant!F41,0)</f>
        <v>106138</v>
      </c>
      <c r="F46" s="7">
        <f t="shared" si="0"/>
        <v>2.73</v>
      </c>
      <c r="G46" s="6">
        <f>ROUND(+Plant!G141,0)</f>
        <v>0</v>
      </c>
      <c r="H46" s="6">
        <f>ROUND(+Plant!F141,0)</f>
        <v>0</v>
      </c>
      <c r="I46" s="7">
        <f t="shared" si="1"/>
      </c>
      <c r="J46" s="7"/>
      <c r="K46" s="8">
        <f t="shared" si="2"/>
      </c>
    </row>
    <row r="47" spans="2:11" ht="12">
      <c r="B47">
        <f>+Plant!A42</f>
        <v>111</v>
      </c>
      <c r="C47" t="str">
        <f>+Plant!B42</f>
        <v>EAST ADAMS RURAL HOSPITAL</v>
      </c>
      <c r="D47" s="6">
        <f>ROUND(+Plant!G42,0)</f>
        <v>81029</v>
      </c>
      <c r="E47" s="6">
        <f>ROUND(+Plant!F42,0)</f>
        <v>19511</v>
      </c>
      <c r="F47" s="7">
        <f t="shared" si="0"/>
        <v>4.15</v>
      </c>
      <c r="G47" s="6">
        <f>ROUND(+Plant!G142,0)</f>
        <v>84176</v>
      </c>
      <c r="H47" s="6">
        <f>ROUND(+Plant!F142,0)</f>
        <v>19511</v>
      </c>
      <c r="I47" s="7">
        <f t="shared" si="1"/>
        <v>4.31</v>
      </c>
      <c r="J47" s="7"/>
      <c r="K47" s="8">
        <f t="shared" si="2"/>
        <v>0.0386</v>
      </c>
    </row>
    <row r="48" spans="2:11" ht="12">
      <c r="B48">
        <f>+Plant!A43</f>
        <v>125</v>
      </c>
      <c r="C48" t="str">
        <f>+Plant!B43</f>
        <v>OTHELLO COMMUNITY HOSPITAL</v>
      </c>
      <c r="D48" s="6">
        <f>ROUND(+Plant!G43,0)</f>
        <v>285251</v>
      </c>
      <c r="E48" s="6">
        <f>ROUND(+Plant!F43,0)</f>
        <v>81778</v>
      </c>
      <c r="F48" s="7">
        <f t="shared" si="0"/>
        <v>3.49</v>
      </c>
      <c r="G48" s="6">
        <f>ROUND(+Plant!G143,0)</f>
        <v>293238</v>
      </c>
      <c r="H48" s="6">
        <f>ROUND(+Plant!F143,0)</f>
        <v>81778</v>
      </c>
      <c r="I48" s="7">
        <f t="shared" si="1"/>
        <v>3.59</v>
      </c>
      <c r="J48" s="7"/>
      <c r="K48" s="8">
        <f t="shared" si="2"/>
        <v>0.0287</v>
      </c>
    </row>
    <row r="49" spans="2:11" ht="12">
      <c r="B49">
        <f>+Plant!A44</f>
        <v>126</v>
      </c>
      <c r="C49" t="str">
        <f>+Plant!B44</f>
        <v>HIGHLINE MEDICAL CENTER</v>
      </c>
      <c r="D49" s="6">
        <f>ROUND(+Plant!G44,0)</f>
        <v>1749013</v>
      </c>
      <c r="E49" s="6">
        <f>ROUND(+Plant!F44,0)</f>
        <v>300978</v>
      </c>
      <c r="F49" s="7">
        <f t="shared" si="0"/>
        <v>5.81</v>
      </c>
      <c r="G49" s="6">
        <f>ROUND(+Plant!G144,0)</f>
        <v>1795788</v>
      </c>
      <c r="H49" s="6">
        <f>ROUND(+Plant!F144,0)</f>
        <v>257889</v>
      </c>
      <c r="I49" s="7">
        <f t="shared" si="1"/>
        <v>6.96</v>
      </c>
      <c r="J49" s="7"/>
      <c r="K49" s="8">
        <f t="shared" si="2"/>
        <v>0.1979</v>
      </c>
    </row>
    <row r="50" spans="2:11" ht="12">
      <c r="B50">
        <f>+Plant!A45</f>
        <v>128</v>
      </c>
      <c r="C50" t="str">
        <f>+Plant!B45</f>
        <v>UNIVERSITY OF WASHINGTON MEDICAL CENTER</v>
      </c>
      <c r="D50" s="6">
        <f>ROUND(+Plant!G45,0)</f>
        <v>4335217</v>
      </c>
      <c r="E50" s="6">
        <f>ROUND(+Plant!F45,0)</f>
        <v>704450</v>
      </c>
      <c r="F50" s="7">
        <f t="shared" si="0"/>
        <v>6.15</v>
      </c>
      <c r="G50" s="6">
        <f>ROUND(+Plant!G145,0)</f>
        <v>4724250</v>
      </c>
      <c r="H50" s="6">
        <f>ROUND(+Plant!F145,0)</f>
        <v>668684</v>
      </c>
      <c r="I50" s="7">
        <f t="shared" si="1"/>
        <v>7.06</v>
      </c>
      <c r="J50" s="7"/>
      <c r="K50" s="8">
        <f t="shared" si="2"/>
        <v>0.148</v>
      </c>
    </row>
    <row r="51" spans="2:11" ht="12">
      <c r="B51">
        <f>+Plant!A46</f>
        <v>129</v>
      </c>
      <c r="C51" t="str">
        <f>+Plant!B46</f>
        <v>QUINCY VALLEY MEDICAL CENTER</v>
      </c>
      <c r="D51" s="6">
        <f>ROUND(+Plant!G46,0)</f>
        <v>123572</v>
      </c>
      <c r="E51" s="6">
        <f>ROUND(+Plant!F46,0)</f>
        <v>28753</v>
      </c>
      <c r="F51" s="7">
        <f t="shared" si="0"/>
        <v>4.3</v>
      </c>
      <c r="G51" s="6">
        <f>ROUND(+Plant!G146,0)</f>
        <v>144840</v>
      </c>
      <c r="H51" s="6">
        <f>ROUND(+Plant!F146,0)</f>
        <v>28753</v>
      </c>
      <c r="I51" s="7">
        <f t="shared" si="1"/>
        <v>5.04</v>
      </c>
      <c r="J51" s="7"/>
      <c r="K51" s="8">
        <f t="shared" si="2"/>
        <v>0.1721</v>
      </c>
    </row>
    <row r="52" spans="2:11" ht="12">
      <c r="B52">
        <f>+Plant!A47</f>
        <v>130</v>
      </c>
      <c r="C52" t="str">
        <f>+Plant!B47</f>
        <v>NORTHWEST HOSPITAL &amp; MEDICAL CENTER</v>
      </c>
      <c r="D52" s="6">
        <f>ROUND(+Plant!G47,0)</f>
        <v>2276545</v>
      </c>
      <c r="E52" s="6">
        <f>ROUND(+Plant!F47,0)</f>
        <v>7683399</v>
      </c>
      <c r="F52" s="7">
        <f t="shared" si="0"/>
        <v>0.3</v>
      </c>
      <c r="G52" s="6">
        <f>ROUND(+Plant!G147,0)</f>
        <v>2326972</v>
      </c>
      <c r="H52" s="6">
        <f>ROUND(+Plant!F147,0)</f>
        <v>7163</v>
      </c>
      <c r="I52" s="7">
        <f t="shared" si="1"/>
        <v>324.86</v>
      </c>
      <c r="J52" s="7"/>
      <c r="K52" s="8">
        <f t="shared" si="2"/>
        <v>1081.8667</v>
      </c>
    </row>
    <row r="53" spans="2:11" ht="12">
      <c r="B53">
        <f>+Plant!A48</f>
        <v>131</v>
      </c>
      <c r="C53" t="str">
        <f>+Plant!B48</f>
        <v>OVERLAKE HOSPITAL MEDICAL CENTER</v>
      </c>
      <c r="D53" s="6">
        <f>ROUND(+Plant!G48,0)</f>
        <v>1949942</v>
      </c>
      <c r="E53" s="6">
        <f>ROUND(+Plant!F48,0)</f>
        <v>498470</v>
      </c>
      <c r="F53" s="7">
        <f t="shared" si="0"/>
        <v>3.91</v>
      </c>
      <c r="G53" s="6">
        <f>ROUND(+Plant!G148,0)</f>
        <v>1935967</v>
      </c>
      <c r="H53" s="6">
        <f>ROUND(+Plant!F148,0)</f>
        <v>559010</v>
      </c>
      <c r="I53" s="7">
        <f t="shared" si="1"/>
        <v>3.46</v>
      </c>
      <c r="J53" s="7"/>
      <c r="K53" s="8">
        <f t="shared" si="2"/>
        <v>-0.1151</v>
      </c>
    </row>
    <row r="54" spans="2:11" ht="12">
      <c r="B54">
        <f>+Plant!A49</f>
        <v>132</v>
      </c>
      <c r="C54" t="str">
        <f>+Plant!B49</f>
        <v>SAINT CLARE HOSPITAL</v>
      </c>
      <c r="D54" s="6">
        <f>ROUND(+Plant!G49,0)</f>
        <v>489908</v>
      </c>
      <c r="E54" s="6">
        <f>ROUND(+Plant!F49,0)</f>
        <v>144052</v>
      </c>
      <c r="F54" s="7">
        <f t="shared" si="0"/>
        <v>3.4</v>
      </c>
      <c r="G54" s="6">
        <f>ROUND(+Plant!G149,0)</f>
        <v>463858</v>
      </c>
      <c r="H54" s="6">
        <f>ROUND(+Plant!F149,0)</f>
        <v>144860</v>
      </c>
      <c r="I54" s="7">
        <f t="shared" si="1"/>
        <v>3.2</v>
      </c>
      <c r="J54" s="7"/>
      <c r="K54" s="8">
        <f t="shared" si="2"/>
        <v>-0.0588</v>
      </c>
    </row>
    <row r="55" spans="2:11" ht="12">
      <c r="B55">
        <f>+Plant!A50</f>
        <v>134</v>
      </c>
      <c r="C55" t="str">
        <f>+Plant!B50</f>
        <v>ISLAND HOSPITAL</v>
      </c>
      <c r="D55" s="6">
        <f>ROUND(+Plant!G50,0)</f>
        <v>391047</v>
      </c>
      <c r="E55" s="6">
        <f>ROUND(+Plant!F50,0)</f>
        <v>181809</v>
      </c>
      <c r="F55" s="7">
        <f t="shared" si="0"/>
        <v>2.15</v>
      </c>
      <c r="G55" s="6">
        <f>ROUND(+Plant!G150,0)</f>
        <v>462189</v>
      </c>
      <c r="H55" s="6">
        <f>ROUND(+Plant!F150,0)</f>
        <v>183585</v>
      </c>
      <c r="I55" s="7">
        <f t="shared" si="1"/>
        <v>2.52</v>
      </c>
      <c r="J55" s="7"/>
      <c r="K55" s="8">
        <f t="shared" si="2"/>
        <v>0.1721</v>
      </c>
    </row>
    <row r="56" spans="2:11" ht="12">
      <c r="B56">
        <f>+Plant!A51</f>
        <v>137</v>
      </c>
      <c r="C56" t="str">
        <f>+Plant!B51</f>
        <v>LINCOLN HOSPITAL</v>
      </c>
      <c r="D56" s="6">
        <f>ROUND(+Plant!G51,0)</f>
        <v>270892</v>
      </c>
      <c r="E56" s="6">
        <f>ROUND(+Plant!F51,0)</f>
        <v>50541</v>
      </c>
      <c r="F56" s="7">
        <f t="shared" si="0"/>
        <v>5.36</v>
      </c>
      <c r="G56" s="6">
        <f>ROUND(+Plant!G151,0)</f>
        <v>250733</v>
      </c>
      <c r="H56" s="6">
        <f>ROUND(+Plant!F151,0)</f>
        <v>50541</v>
      </c>
      <c r="I56" s="7">
        <f t="shared" si="1"/>
        <v>4.96</v>
      </c>
      <c r="J56" s="7"/>
      <c r="K56" s="8">
        <f t="shared" si="2"/>
        <v>-0.0746</v>
      </c>
    </row>
    <row r="57" spans="2:11" ht="12">
      <c r="B57">
        <f>+Plant!A52</f>
        <v>138</v>
      </c>
      <c r="C57" t="str">
        <f>+Plant!B52</f>
        <v>SWEDISH EDMONDS</v>
      </c>
      <c r="D57" s="6">
        <f>ROUND(+Plant!G52,0)</f>
        <v>945003</v>
      </c>
      <c r="E57" s="6">
        <f>ROUND(+Plant!F52,0)</f>
        <v>272986</v>
      </c>
      <c r="F57" s="7">
        <f t="shared" si="0"/>
        <v>3.46</v>
      </c>
      <c r="G57" s="6">
        <f>ROUND(+Plant!G152,0)</f>
        <v>1013044</v>
      </c>
      <c r="H57" s="6">
        <f>ROUND(+Plant!F152,0)</f>
        <v>272986</v>
      </c>
      <c r="I57" s="7">
        <f t="shared" si="1"/>
        <v>3.71</v>
      </c>
      <c r="J57" s="7"/>
      <c r="K57" s="8">
        <f t="shared" si="2"/>
        <v>0.0723</v>
      </c>
    </row>
    <row r="58" spans="2:11" ht="12">
      <c r="B58">
        <f>+Plant!A53</f>
        <v>139</v>
      </c>
      <c r="C58" t="str">
        <f>+Plant!B53</f>
        <v>PROVIDENCE HOLY FAMILY HOSPITAL</v>
      </c>
      <c r="D58" s="6">
        <f>ROUND(+Plant!G53,0)</f>
        <v>1525544</v>
      </c>
      <c r="E58" s="6">
        <f>ROUND(+Plant!F53,0)</f>
        <v>361825</v>
      </c>
      <c r="F58" s="7">
        <f t="shared" si="0"/>
        <v>4.22</v>
      </c>
      <c r="G58" s="6">
        <f>ROUND(+Plant!G153,0)</f>
        <v>1569086</v>
      </c>
      <c r="H58" s="6">
        <f>ROUND(+Plant!F153,0)</f>
        <v>361825</v>
      </c>
      <c r="I58" s="7">
        <f t="shared" si="1"/>
        <v>4.34</v>
      </c>
      <c r="J58" s="7"/>
      <c r="K58" s="8">
        <f t="shared" si="2"/>
        <v>0.0284</v>
      </c>
    </row>
    <row r="59" spans="2:11" ht="12">
      <c r="B59">
        <f>+Plant!A54</f>
        <v>140</v>
      </c>
      <c r="C59" t="str">
        <f>+Plant!B54</f>
        <v>KITTITAS VALLEY HOSPITAL</v>
      </c>
      <c r="D59" s="6">
        <f>ROUND(+Plant!G54,0)</f>
        <v>304248</v>
      </c>
      <c r="E59" s="6">
        <f>ROUND(+Plant!F54,0)</f>
        <v>91533</v>
      </c>
      <c r="F59" s="7">
        <f t="shared" si="0"/>
        <v>3.32</v>
      </c>
      <c r="G59" s="6">
        <f>ROUND(+Plant!G154,0)</f>
        <v>363305</v>
      </c>
      <c r="H59" s="6">
        <f>ROUND(+Plant!F154,0)</f>
        <v>91533</v>
      </c>
      <c r="I59" s="7">
        <f t="shared" si="1"/>
        <v>3.97</v>
      </c>
      <c r="J59" s="7"/>
      <c r="K59" s="8">
        <f t="shared" si="2"/>
        <v>0.1958</v>
      </c>
    </row>
    <row r="60" spans="2:11" ht="12">
      <c r="B60">
        <f>+Plant!A55</f>
        <v>141</v>
      </c>
      <c r="C60" t="str">
        <f>+Plant!B55</f>
        <v>DAYTON GENERAL HOSPITAL</v>
      </c>
      <c r="D60" s="6">
        <f>ROUND(+Plant!G55,0)</f>
        <v>109426</v>
      </c>
      <c r="E60" s="6">
        <f>ROUND(+Plant!F55,0)</f>
        <v>67832</v>
      </c>
      <c r="F60" s="7">
        <f t="shared" si="0"/>
        <v>1.61</v>
      </c>
      <c r="G60" s="6">
        <f>ROUND(+Plant!G155,0)</f>
        <v>0</v>
      </c>
      <c r="H60" s="6">
        <f>ROUND(+Plant!F155,0)</f>
        <v>0</v>
      </c>
      <c r="I60" s="7">
        <f t="shared" si="1"/>
      </c>
      <c r="J60" s="7"/>
      <c r="K60" s="8">
        <f t="shared" si="2"/>
      </c>
    </row>
    <row r="61" spans="2:11" ht="12">
      <c r="B61">
        <f>+Plant!A56</f>
        <v>142</v>
      </c>
      <c r="C61" t="str">
        <f>+Plant!B56</f>
        <v>HARRISON MEDICAL CENTER</v>
      </c>
      <c r="D61" s="6">
        <f>ROUND(+Plant!G56,0)</f>
        <v>1903457</v>
      </c>
      <c r="E61" s="6">
        <f>ROUND(+Plant!F56,0)</f>
        <v>427141</v>
      </c>
      <c r="F61" s="7">
        <f t="shared" si="0"/>
        <v>4.46</v>
      </c>
      <c r="G61" s="6">
        <f>ROUND(+Plant!G156,0)</f>
        <v>2099430</v>
      </c>
      <c r="H61" s="6">
        <f>ROUND(+Plant!F156,0)</f>
        <v>432911</v>
      </c>
      <c r="I61" s="7">
        <f t="shared" si="1"/>
        <v>4.85</v>
      </c>
      <c r="J61" s="7"/>
      <c r="K61" s="8">
        <f t="shared" si="2"/>
        <v>0.0874</v>
      </c>
    </row>
    <row r="62" spans="2:11" ht="12">
      <c r="B62">
        <f>+Plant!A57</f>
        <v>145</v>
      </c>
      <c r="C62" t="str">
        <f>+Plant!B57</f>
        <v>PEACEHEALTH SAINT JOSEPH HOSPITAL</v>
      </c>
      <c r="D62" s="6">
        <f>ROUND(+Plant!G57,0)</f>
        <v>2178122</v>
      </c>
      <c r="E62" s="6">
        <f>ROUND(+Plant!F57,0)</f>
        <v>633636</v>
      </c>
      <c r="F62" s="7">
        <f t="shared" si="0"/>
        <v>3.44</v>
      </c>
      <c r="G62" s="6">
        <f>ROUND(+Plant!G157,0)</f>
        <v>2254076</v>
      </c>
      <c r="H62" s="6">
        <f>ROUND(+Plant!F157,0)</f>
        <v>850465</v>
      </c>
      <c r="I62" s="7">
        <f t="shared" si="1"/>
        <v>2.65</v>
      </c>
      <c r="J62" s="7"/>
      <c r="K62" s="8">
        <f t="shared" si="2"/>
        <v>-0.2297</v>
      </c>
    </row>
    <row r="63" spans="2:11" ht="12">
      <c r="B63">
        <f>+Plant!A58</f>
        <v>147</v>
      </c>
      <c r="C63" t="str">
        <f>+Plant!B58</f>
        <v>MID VALLEY HOSPITAL</v>
      </c>
      <c r="D63" s="6">
        <f>ROUND(+Plant!G58,0)</f>
        <v>152281</v>
      </c>
      <c r="E63" s="6">
        <f>ROUND(+Plant!F58,0)</f>
        <v>75247</v>
      </c>
      <c r="F63" s="7">
        <f t="shared" si="0"/>
        <v>2.02</v>
      </c>
      <c r="G63" s="6">
        <f>ROUND(+Plant!G158,0)</f>
        <v>153497</v>
      </c>
      <c r="H63" s="6">
        <f>ROUND(+Plant!F158,0)</f>
        <v>77518</v>
      </c>
      <c r="I63" s="7">
        <f t="shared" si="1"/>
        <v>1.98</v>
      </c>
      <c r="J63" s="7"/>
      <c r="K63" s="8">
        <f t="shared" si="2"/>
        <v>-0.0198</v>
      </c>
    </row>
    <row r="64" spans="2:11" ht="12">
      <c r="B64">
        <f>+Plant!A59</f>
        <v>148</v>
      </c>
      <c r="C64" t="str">
        <f>+Plant!B59</f>
        <v>KINDRED HOSPITAL - SEATTLE</v>
      </c>
      <c r="D64" s="6">
        <f>ROUND(+Plant!G59,0)</f>
        <v>173299</v>
      </c>
      <c r="E64" s="6">
        <f>ROUND(+Plant!F59,0)</f>
        <v>48274</v>
      </c>
      <c r="F64" s="7">
        <f t="shared" si="0"/>
        <v>3.59</v>
      </c>
      <c r="G64" s="6">
        <f>ROUND(+Plant!G159,0)</f>
        <v>173445</v>
      </c>
      <c r="H64" s="6">
        <f>ROUND(+Plant!F159,0)</f>
        <v>48274</v>
      </c>
      <c r="I64" s="7">
        <f t="shared" si="1"/>
        <v>3.59</v>
      </c>
      <c r="J64" s="7"/>
      <c r="K64" s="8">
        <f t="shared" si="2"/>
        <v>0</v>
      </c>
    </row>
    <row r="65" spans="2:11" ht="12">
      <c r="B65">
        <f>+Plant!A60</f>
        <v>150</v>
      </c>
      <c r="C65" t="str">
        <f>+Plant!B60</f>
        <v>COULEE COMMUNITY HOSPITAL</v>
      </c>
      <c r="D65" s="6">
        <f>ROUND(+Plant!G60,0)</f>
        <v>118050</v>
      </c>
      <c r="E65" s="6">
        <f>ROUND(+Plant!F60,0)</f>
        <v>42653</v>
      </c>
      <c r="F65" s="7">
        <f t="shared" si="0"/>
        <v>2.77</v>
      </c>
      <c r="G65" s="6">
        <f>ROUND(+Plant!G160,0)</f>
        <v>112098</v>
      </c>
      <c r="H65" s="6">
        <f>ROUND(+Plant!F160,0)</f>
        <v>42653</v>
      </c>
      <c r="I65" s="7">
        <f t="shared" si="1"/>
        <v>2.63</v>
      </c>
      <c r="J65" s="7"/>
      <c r="K65" s="8">
        <f t="shared" si="2"/>
        <v>-0.0505</v>
      </c>
    </row>
    <row r="66" spans="2:11" ht="12">
      <c r="B66">
        <f>+Plant!A61</f>
        <v>152</v>
      </c>
      <c r="C66" t="str">
        <f>+Plant!B61</f>
        <v>MASON GENERAL HOSPITAL</v>
      </c>
      <c r="D66" s="6">
        <f>ROUND(+Plant!G61,0)</f>
        <v>587566</v>
      </c>
      <c r="E66" s="6">
        <f>ROUND(+Plant!F61,0)</f>
        <v>93704</v>
      </c>
      <c r="F66" s="7">
        <f t="shared" si="0"/>
        <v>6.27</v>
      </c>
      <c r="G66" s="6">
        <f>ROUND(+Plant!G161,0)</f>
        <v>604736</v>
      </c>
      <c r="H66" s="6">
        <f>ROUND(+Plant!F161,0)</f>
        <v>93704</v>
      </c>
      <c r="I66" s="7">
        <f t="shared" si="1"/>
        <v>6.45</v>
      </c>
      <c r="J66" s="7"/>
      <c r="K66" s="8">
        <f t="shared" si="2"/>
        <v>0.0287</v>
      </c>
    </row>
    <row r="67" spans="2:11" ht="12">
      <c r="B67">
        <f>+Plant!A62</f>
        <v>153</v>
      </c>
      <c r="C67" t="str">
        <f>+Plant!B62</f>
        <v>WHITMAN HOSPITAL AND MEDICAL CENTER</v>
      </c>
      <c r="D67" s="6">
        <f>ROUND(+Plant!G62,0)</f>
        <v>280370</v>
      </c>
      <c r="E67" s="6">
        <f>ROUND(+Plant!F62,0)</f>
        <v>85846</v>
      </c>
      <c r="F67" s="7">
        <f t="shared" si="0"/>
        <v>3.27</v>
      </c>
      <c r="G67" s="6">
        <f>ROUND(+Plant!G162,0)</f>
        <v>295005</v>
      </c>
      <c r="H67" s="6">
        <f>ROUND(+Plant!F162,0)</f>
        <v>113245</v>
      </c>
      <c r="I67" s="7">
        <f t="shared" si="1"/>
        <v>2.61</v>
      </c>
      <c r="J67" s="7"/>
      <c r="K67" s="8">
        <f t="shared" si="2"/>
        <v>-0.2018</v>
      </c>
    </row>
    <row r="68" spans="2:11" ht="12">
      <c r="B68">
        <f>+Plant!A63</f>
        <v>155</v>
      </c>
      <c r="C68" t="str">
        <f>+Plant!B63</f>
        <v>VALLEY MEDICAL CENTER</v>
      </c>
      <c r="D68" s="6">
        <f>ROUND(+Plant!G63,0)</f>
        <v>3580013</v>
      </c>
      <c r="E68" s="6">
        <f>ROUND(+Plant!F63,0)</f>
        <v>807794</v>
      </c>
      <c r="F68" s="7">
        <f t="shared" si="0"/>
        <v>4.43</v>
      </c>
      <c r="G68" s="6">
        <f>ROUND(+Plant!G163,0)</f>
        <v>3793603</v>
      </c>
      <c r="H68" s="6">
        <f>ROUND(+Plant!F163,0)</f>
        <v>802189</v>
      </c>
      <c r="I68" s="7">
        <f t="shared" si="1"/>
        <v>4.73</v>
      </c>
      <c r="J68" s="7"/>
      <c r="K68" s="8">
        <f t="shared" si="2"/>
        <v>0.0677</v>
      </c>
    </row>
    <row r="69" spans="2:11" ht="12">
      <c r="B69">
        <f>+Plant!A64</f>
        <v>156</v>
      </c>
      <c r="C69" t="str">
        <f>+Plant!B64</f>
        <v>WHIDBEY GENERAL HOSPITAL</v>
      </c>
      <c r="D69" s="6">
        <f>ROUND(+Plant!G64,0)</f>
        <v>338807</v>
      </c>
      <c r="E69" s="6">
        <f>ROUND(+Plant!F64,0)</f>
        <v>94266</v>
      </c>
      <c r="F69" s="7">
        <f t="shared" si="0"/>
        <v>3.59</v>
      </c>
      <c r="G69" s="6">
        <f>ROUND(+Plant!G164,0)</f>
        <v>350116</v>
      </c>
      <c r="H69" s="6">
        <f>ROUND(+Plant!F164,0)</f>
        <v>94266</v>
      </c>
      <c r="I69" s="7">
        <f t="shared" si="1"/>
        <v>3.71</v>
      </c>
      <c r="J69" s="7"/>
      <c r="K69" s="8">
        <f t="shared" si="2"/>
        <v>0.0334</v>
      </c>
    </row>
    <row r="70" spans="2:11" ht="12">
      <c r="B70">
        <f>+Plant!A65</f>
        <v>157</v>
      </c>
      <c r="C70" t="str">
        <f>+Plant!B65</f>
        <v>SAINT LUKES REHABILIATION INSTITUTE</v>
      </c>
      <c r="D70" s="6">
        <f>ROUND(+Plant!G65,0)</f>
        <v>323755</v>
      </c>
      <c r="E70" s="6">
        <f>ROUND(+Plant!F65,0)</f>
        <v>130040</v>
      </c>
      <c r="F70" s="7">
        <f t="shared" si="0"/>
        <v>2.49</v>
      </c>
      <c r="G70" s="6">
        <f>ROUND(+Plant!G165,0)</f>
        <v>434065</v>
      </c>
      <c r="H70" s="6">
        <f>ROUND(+Plant!F165,0)</f>
        <v>130040</v>
      </c>
      <c r="I70" s="7">
        <f t="shared" si="1"/>
        <v>3.34</v>
      </c>
      <c r="J70" s="7"/>
      <c r="K70" s="8">
        <f t="shared" si="2"/>
        <v>0.3414</v>
      </c>
    </row>
    <row r="71" spans="2:11" ht="12">
      <c r="B71">
        <f>+Plant!A66</f>
        <v>158</v>
      </c>
      <c r="C71" t="str">
        <f>+Plant!B66</f>
        <v>CASCADE MEDICAL CENTER</v>
      </c>
      <c r="D71" s="6">
        <f>ROUND(+Plant!G66,0)</f>
        <v>110869</v>
      </c>
      <c r="E71" s="6">
        <f>ROUND(+Plant!F66,0)</f>
        <v>20964</v>
      </c>
      <c r="F71" s="7">
        <f t="shared" si="0"/>
        <v>5.29</v>
      </c>
      <c r="G71" s="6">
        <f>ROUND(+Plant!G166,0)</f>
        <v>128415</v>
      </c>
      <c r="H71" s="6">
        <f>ROUND(+Plant!F166,0)</f>
        <v>21700</v>
      </c>
      <c r="I71" s="7">
        <f t="shared" si="1"/>
        <v>5.92</v>
      </c>
      <c r="J71" s="7"/>
      <c r="K71" s="8">
        <f t="shared" si="2"/>
        <v>0.1191</v>
      </c>
    </row>
    <row r="72" spans="2:11" ht="12">
      <c r="B72">
        <f>+Plant!A67</f>
        <v>159</v>
      </c>
      <c r="C72" t="str">
        <f>+Plant!B67</f>
        <v>PROVIDENCE SAINT PETER HOSPITAL</v>
      </c>
      <c r="D72" s="6">
        <f>ROUND(+Plant!G67,0)</f>
        <v>2592453</v>
      </c>
      <c r="E72" s="6">
        <f>ROUND(+Plant!F67,0)</f>
        <v>723941</v>
      </c>
      <c r="F72" s="7">
        <f t="shared" si="0"/>
        <v>3.58</v>
      </c>
      <c r="G72" s="6">
        <f>ROUND(+Plant!G167,0)</f>
        <v>2850291</v>
      </c>
      <c r="H72" s="6">
        <f>ROUND(+Plant!F167,0)</f>
        <v>699739</v>
      </c>
      <c r="I72" s="7">
        <f t="shared" si="1"/>
        <v>4.07</v>
      </c>
      <c r="J72" s="7"/>
      <c r="K72" s="8">
        <f t="shared" si="2"/>
        <v>0.1369</v>
      </c>
    </row>
    <row r="73" spans="2:11" ht="12">
      <c r="B73">
        <f>+Plant!A68</f>
        <v>161</v>
      </c>
      <c r="C73" t="str">
        <f>+Plant!B68</f>
        <v>KADLEC REGIONAL MEDICAL CENTER</v>
      </c>
      <c r="D73" s="6">
        <f>ROUND(+Plant!G68,0)</f>
        <v>2592225</v>
      </c>
      <c r="E73" s="6">
        <f>ROUND(+Plant!F68,0)</f>
        <v>315192</v>
      </c>
      <c r="F73" s="7">
        <f t="shared" si="0"/>
        <v>8.22</v>
      </c>
      <c r="G73" s="6">
        <f>ROUND(+Plant!G168,0)</f>
        <v>2762140</v>
      </c>
      <c r="H73" s="6">
        <f>ROUND(+Plant!F168,0)</f>
        <v>496008</v>
      </c>
      <c r="I73" s="7">
        <f t="shared" si="1"/>
        <v>5.57</v>
      </c>
      <c r="J73" s="7"/>
      <c r="K73" s="8">
        <f t="shared" si="2"/>
        <v>-0.3224</v>
      </c>
    </row>
    <row r="74" spans="2:11" ht="12">
      <c r="B74">
        <f>+Plant!A69</f>
        <v>162</v>
      </c>
      <c r="C74" t="str">
        <f>+Plant!B69</f>
        <v>PROVIDENCE SACRED HEART MEDICAL CENTER</v>
      </c>
      <c r="D74" s="6">
        <f>ROUND(+Plant!G69,0)</f>
        <v>4051002</v>
      </c>
      <c r="E74" s="6">
        <f>ROUND(+Plant!F69,0)</f>
        <v>1698377</v>
      </c>
      <c r="F74" s="7">
        <f t="shared" si="0"/>
        <v>2.39</v>
      </c>
      <c r="G74" s="6">
        <f>ROUND(+Plant!G169,0)</f>
        <v>6602588</v>
      </c>
      <c r="H74" s="6">
        <f>ROUND(+Plant!F169,0)</f>
        <v>1698377</v>
      </c>
      <c r="I74" s="7">
        <f t="shared" si="1"/>
        <v>3.89</v>
      </c>
      <c r="J74" s="7"/>
      <c r="K74" s="8">
        <f t="shared" si="2"/>
        <v>0.6276</v>
      </c>
    </row>
    <row r="75" spans="2:11" ht="12">
      <c r="B75">
        <f>+Plant!A70</f>
        <v>164</v>
      </c>
      <c r="C75" t="str">
        <f>+Plant!B70</f>
        <v>EVERGREEN HOSPITAL MEDICAL CENTER</v>
      </c>
      <c r="D75" s="6">
        <f>ROUND(+Plant!G70,0)</f>
        <v>2444588</v>
      </c>
      <c r="E75" s="6">
        <f>ROUND(+Plant!F70,0)</f>
        <v>580905</v>
      </c>
      <c r="F75" s="7">
        <f aca="true" t="shared" si="3" ref="F75:F106">IF(D75=0,"",IF(E75=0,"",ROUND(D75/E75,2)))</f>
        <v>4.21</v>
      </c>
      <c r="G75" s="6">
        <f>ROUND(+Plant!G170,0)</f>
        <v>2521541</v>
      </c>
      <c r="H75" s="6">
        <f>ROUND(+Plant!F170,0)</f>
        <v>580905</v>
      </c>
      <c r="I75" s="7">
        <f aca="true" t="shared" si="4" ref="I75:I106">IF(G75=0,"",IF(H75=0,"",ROUND(G75/H75,2)))</f>
        <v>4.34</v>
      </c>
      <c r="J75" s="7"/>
      <c r="K75" s="8">
        <f aca="true" t="shared" si="5" ref="K75:K106">IF(D75=0,"",IF(E75=0,"",IF(G75=0,"",IF(H75=0,"",ROUND(I75/F75-1,4)))))</f>
        <v>0.0309</v>
      </c>
    </row>
    <row r="76" spans="2:11" ht="12">
      <c r="B76">
        <f>+Plant!A71</f>
        <v>165</v>
      </c>
      <c r="C76" t="str">
        <f>+Plant!B71</f>
        <v>LAKE CHELAN COMMUNITY HOSPITAL</v>
      </c>
      <c r="D76" s="6">
        <f>ROUND(+Plant!G71,0)</f>
        <v>178013</v>
      </c>
      <c r="E76" s="6">
        <f>ROUND(+Plant!F71,0)</f>
        <v>32493</v>
      </c>
      <c r="F76" s="7">
        <f t="shared" si="3"/>
        <v>5.48</v>
      </c>
      <c r="G76" s="6">
        <f>ROUND(+Plant!G171,0)</f>
        <v>211938</v>
      </c>
      <c r="H76" s="6">
        <f>ROUND(+Plant!F171,0)</f>
        <v>33032</v>
      </c>
      <c r="I76" s="7">
        <f t="shared" si="4"/>
        <v>6.42</v>
      </c>
      <c r="J76" s="7"/>
      <c r="K76" s="8">
        <f t="shared" si="5"/>
        <v>0.1715</v>
      </c>
    </row>
    <row r="77" spans="2:11" ht="12">
      <c r="B77">
        <f>+Plant!A72</f>
        <v>167</v>
      </c>
      <c r="C77" t="str">
        <f>+Plant!B72</f>
        <v>FERRY COUNTY MEMORIAL HOSPITAL</v>
      </c>
      <c r="D77" s="6">
        <f>ROUND(+Plant!G72,0)</f>
        <v>135786</v>
      </c>
      <c r="E77" s="6">
        <f>ROUND(+Plant!F72,0)</f>
        <v>31581</v>
      </c>
      <c r="F77" s="7">
        <f t="shared" si="3"/>
        <v>4.3</v>
      </c>
      <c r="G77" s="6">
        <f>ROUND(+Plant!G172,0)</f>
        <v>107543</v>
      </c>
      <c r="H77" s="6">
        <f>ROUND(+Plant!F172,0)</f>
        <v>31581</v>
      </c>
      <c r="I77" s="7">
        <f t="shared" si="4"/>
        <v>3.41</v>
      </c>
      <c r="J77" s="7"/>
      <c r="K77" s="8">
        <f t="shared" si="5"/>
        <v>-0.207</v>
      </c>
    </row>
    <row r="78" spans="2:11" ht="12">
      <c r="B78">
        <f>+Plant!A73</f>
        <v>168</v>
      </c>
      <c r="C78" t="str">
        <f>+Plant!B73</f>
        <v>CENTRAL WASHINGTON HOSPITAL</v>
      </c>
      <c r="D78" s="6">
        <f>ROUND(+Plant!G73,0)</f>
        <v>1061546</v>
      </c>
      <c r="E78" s="6">
        <f>ROUND(+Plant!F73,0)</f>
        <v>236461</v>
      </c>
      <c r="F78" s="7">
        <f t="shared" si="3"/>
        <v>4.49</v>
      </c>
      <c r="G78" s="6">
        <f>ROUND(+Plant!G173,0)</f>
        <v>1052002</v>
      </c>
      <c r="H78" s="6">
        <f>ROUND(+Plant!F173,0)</f>
        <v>236461</v>
      </c>
      <c r="I78" s="7">
        <f t="shared" si="4"/>
        <v>4.45</v>
      </c>
      <c r="J78" s="7"/>
      <c r="K78" s="8">
        <f t="shared" si="5"/>
        <v>-0.0089</v>
      </c>
    </row>
    <row r="79" spans="2:11" ht="12">
      <c r="B79">
        <f>+Plant!A74</f>
        <v>169</v>
      </c>
      <c r="C79" t="str">
        <f>+Plant!B74</f>
        <v>GROUP HEALTH EASTSIDE</v>
      </c>
      <c r="D79" s="6">
        <f>ROUND(+Plant!G74,0)</f>
        <v>0</v>
      </c>
      <c r="E79" s="6">
        <f>ROUND(+Plant!F74,0)</f>
        <v>117716</v>
      </c>
      <c r="F79" s="7">
        <f t="shared" si="3"/>
      </c>
      <c r="G79" s="6">
        <f>ROUND(+Plant!G174,0)</f>
        <v>0</v>
      </c>
      <c r="H79" s="6">
        <f>ROUND(+Plant!F174,0)</f>
        <v>0</v>
      </c>
      <c r="I79" s="7">
        <f t="shared" si="4"/>
      </c>
      <c r="J79" s="7"/>
      <c r="K79" s="8">
        <f t="shared" si="5"/>
      </c>
    </row>
    <row r="80" spans="2:11" ht="12">
      <c r="B80">
        <f>+Plant!A75</f>
        <v>170</v>
      </c>
      <c r="C80" t="str">
        <f>+Plant!B75</f>
        <v>SOUTHWEST WASHINGTON MEDICAL CENTER</v>
      </c>
      <c r="D80" s="6">
        <f>ROUND(+Plant!G75,0)</f>
        <v>2874562</v>
      </c>
      <c r="E80" s="6">
        <f>ROUND(+Plant!F75,0)</f>
        <v>699085</v>
      </c>
      <c r="F80" s="7">
        <f t="shared" si="3"/>
        <v>4.11</v>
      </c>
      <c r="G80" s="6">
        <f>ROUND(+Plant!G175,0)</f>
        <v>3031934</v>
      </c>
      <c r="H80" s="6">
        <f>ROUND(+Plant!F175,0)</f>
        <v>699085</v>
      </c>
      <c r="I80" s="7">
        <f t="shared" si="4"/>
        <v>4.34</v>
      </c>
      <c r="J80" s="7"/>
      <c r="K80" s="8">
        <f t="shared" si="5"/>
        <v>0.056</v>
      </c>
    </row>
    <row r="81" spans="2:11" ht="12">
      <c r="B81">
        <f>+Plant!A76</f>
        <v>172</v>
      </c>
      <c r="C81" t="str">
        <f>+Plant!B76</f>
        <v>PULLMAN REGIONAL HOSPITAL</v>
      </c>
      <c r="D81" s="6">
        <f>ROUND(+Plant!G76,0)</f>
        <v>378482</v>
      </c>
      <c r="E81" s="6">
        <f>ROUND(+Plant!F76,0)</f>
        <v>110397</v>
      </c>
      <c r="F81" s="7">
        <f t="shared" si="3"/>
        <v>3.43</v>
      </c>
      <c r="G81" s="6">
        <f>ROUND(+Plant!G176,0)</f>
        <v>395641</v>
      </c>
      <c r="H81" s="6">
        <f>ROUND(+Plant!F176,0)</f>
        <v>110397</v>
      </c>
      <c r="I81" s="7">
        <f t="shared" si="4"/>
        <v>3.58</v>
      </c>
      <c r="J81" s="7"/>
      <c r="K81" s="8">
        <f t="shared" si="5"/>
        <v>0.0437</v>
      </c>
    </row>
    <row r="82" spans="2:11" ht="12">
      <c r="B82">
        <f>+Plant!A77</f>
        <v>173</v>
      </c>
      <c r="C82" t="str">
        <f>+Plant!B77</f>
        <v>MORTON GENERAL HOSPITAL</v>
      </c>
      <c r="D82" s="6">
        <f>ROUND(+Plant!G77,0)</f>
        <v>213509</v>
      </c>
      <c r="E82" s="6">
        <f>ROUND(+Plant!F77,0)</f>
        <v>60704</v>
      </c>
      <c r="F82" s="7">
        <f t="shared" si="3"/>
        <v>3.52</v>
      </c>
      <c r="G82" s="6">
        <f>ROUND(+Plant!G177,0)</f>
        <v>231347</v>
      </c>
      <c r="H82" s="6">
        <f>ROUND(+Plant!F177,0)</f>
        <v>60704</v>
      </c>
      <c r="I82" s="7">
        <f t="shared" si="4"/>
        <v>3.81</v>
      </c>
      <c r="J82" s="7"/>
      <c r="K82" s="8">
        <f t="shared" si="5"/>
        <v>0.0824</v>
      </c>
    </row>
    <row r="83" spans="2:11" ht="12">
      <c r="B83">
        <f>+Plant!A78</f>
        <v>175</v>
      </c>
      <c r="C83" t="str">
        <f>+Plant!B78</f>
        <v>MARY BRIDGE CHILDRENS HEALTH CENTER</v>
      </c>
      <c r="D83" s="6">
        <f>ROUND(+Plant!G78,0)</f>
        <v>1842172</v>
      </c>
      <c r="E83" s="6">
        <f>ROUND(+Plant!F78,0)</f>
        <v>125756</v>
      </c>
      <c r="F83" s="7">
        <f t="shared" si="3"/>
        <v>14.65</v>
      </c>
      <c r="G83" s="6">
        <f>ROUND(+Plant!G178,0)</f>
        <v>1896040</v>
      </c>
      <c r="H83" s="6">
        <f>ROUND(+Plant!F178,0)</f>
        <v>125756</v>
      </c>
      <c r="I83" s="7">
        <f t="shared" si="4"/>
        <v>15.08</v>
      </c>
      <c r="J83" s="7"/>
      <c r="K83" s="8">
        <f t="shared" si="5"/>
        <v>0.0294</v>
      </c>
    </row>
    <row r="84" spans="2:11" ht="12">
      <c r="B84">
        <f>+Plant!A79</f>
        <v>176</v>
      </c>
      <c r="C84" t="str">
        <f>+Plant!B79</f>
        <v>TACOMA GENERAL ALLENMORE HOSPITAL</v>
      </c>
      <c r="D84" s="6">
        <f>ROUND(+Plant!G79,0)</f>
        <v>6682302</v>
      </c>
      <c r="E84" s="6">
        <f>ROUND(+Plant!F79,0)</f>
        <v>1009847</v>
      </c>
      <c r="F84" s="7">
        <f t="shared" si="3"/>
        <v>6.62</v>
      </c>
      <c r="G84" s="6">
        <f>ROUND(+Plant!G179,0)</f>
        <v>6831668</v>
      </c>
      <c r="H84" s="6">
        <f>ROUND(+Plant!F179,0)</f>
        <v>1009847</v>
      </c>
      <c r="I84" s="7">
        <f t="shared" si="4"/>
        <v>6.77</v>
      </c>
      <c r="J84" s="7"/>
      <c r="K84" s="8">
        <f t="shared" si="5"/>
        <v>0.0227</v>
      </c>
    </row>
    <row r="85" spans="2:11" ht="12">
      <c r="B85">
        <f>+Plant!A80</f>
        <v>178</v>
      </c>
      <c r="C85" t="str">
        <f>+Plant!B80</f>
        <v>DEER PARK HOSPITAL</v>
      </c>
      <c r="D85" s="6">
        <f>ROUND(+Plant!G80,0)</f>
        <v>23082</v>
      </c>
      <c r="E85" s="6">
        <f>ROUND(+Plant!F80,0)</f>
        <v>23478</v>
      </c>
      <c r="F85" s="7">
        <f t="shared" si="3"/>
        <v>0.98</v>
      </c>
      <c r="G85" s="6">
        <f>ROUND(+Plant!G180,0)</f>
        <v>0</v>
      </c>
      <c r="H85" s="6">
        <f>ROUND(+Plant!F180,0)</f>
        <v>0</v>
      </c>
      <c r="I85" s="7">
        <f t="shared" si="4"/>
      </c>
      <c r="J85" s="7"/>
      <c r="K85" s="8">
        <f t="shared" si="5"/>
      </c>
    </row>
    <row r="86" spans="2:11" ht="12">
      <c r="B86">
        <f>+Plant!A81</f>
        <v>180</v>
      </c>
      <c r="C86" t="str">
        <f>+Plant!B81</f>
        <v>VALLEY HOSPITAL AND MEDICAL CENTER</v>
      </c>
      <c r="D86" s="6">
        <f>ROUND(+Plant!G81,0)</f>
        <v>326038</v>
      </c>
      <c r="E86" s="6">
        <f>ROUND(+Plant!F81,0)</f>
        <v>161120</v>
      </c>
      <c r="F86" s="7">
        <f t="shared" si="3"/>
        <v>2.02</v>
      </c>
      <c r="G86" s="6">
        <f>ROUND(+Plant!G181,0)</f>
        <v>773764</v>
      </c>
      <c r="H86" s="6">
        <f>ROUND(+Plant!F181,0)</f>
        <v>202602</v>
      </c>
      <c r="I86" s="7">
        <f t="shared" si="4"/>
        <v>3.82</v>
      </c>
      <c r="J86" s="7"/>
      <c r="K86" s="8">
        <f t="shared" si="5"/>
        <v>0.8911</v>
      </c>
    </row>
    <row r="87" spans="2:11" ht="12">
      <c r="B87">
        <f>+Plant!A82</f>
        <v>183</v>
      </c>
      <c r="C87" t="str">
        <f>+Plant!B82</f>
        <v>AUBURN REGIONAL MEDICAL CENTER</v>
      </c>
      <c r="D87" s="6">
        <f>ROUND(+Plant!G82,0)</f>
        <v>533389</v>
      </c>
      <c r="E87" s="6">
        <f>ROUND(+Plant!F82,0)</f>
        <v>244080</v>
      </c>
      <c r="F87" s="7">
        <f t="shared" si="3"/>
        <v>2.19</v>
      </c>
      <c r="G87" s="6">
        <f>ROUND(+Plant!G182,0)</f>
        <v>493755</v>
      </c>
      <c r="H87" s="6">
        <f>ROUND(+Plant!F182,0)</f>
        <v>186810</v>
      </c>
      <c r="I87" s="7">
        <f t="shared" si="4"/>
        <v>2.64</v>
      </c>
      <c r="J87" s="7"/>
      <c r="K87" s="8">
        <f t="shared" si="5"/>
        <v>0.2055</v>
      </c>
    </row>
    <row r="88" spans="2:11" ht="12">
      <c r="B88">
        <f>+Plant!A83</f>
        <v>186</v>
      </c>
      <c r="C88" t="str">
        <f>+Plant!B83</f>
        <v>MARK REED HOSPITAL</v>
      </c>
      <c r="D88" s="6">
        <f>ROUND(+Plant!G83,0)</f>
        <v>44015</v>
      </c>
      <c r="E88" s="6">
        <f>ROUND(+Plant!F83,0)</f>
        <v>10780</v>
      </c>
      <c r="F88" s="7">
        <f t="shared" si="3"/>
        <v>4.08</v>
      </c>
      <c r="G88" s="6">
        <f>ROUND(+Plant!G183,0)</f>
        <v>61027</v>
      </c>
      <c r="H88" s="6">
        <f>ROUND(+Plant!F183,0)</f>
        <v>11682</v>
      </c>
      <c r="I88" s="7">
        <f t="shared" si="4"/>
        <v>5.22</v>
      </c>
      <c r="J88" s="7"/>
      <c r="K88" s="8">
        <f t="shared" si="5"/>
        <v>0.2794</v>
      </c>
    </row>
    <row r="89" spans="2:11" ht="12">
      <c r="B89">
        <f>+Plant!A84</f>
        <v>191</v>
      </c>
      <c r="C89" t="str">
        <f>+Plant!B84</f>
        <v>PROVIDENCE CENTRALIA HOSPITAL</v>
      </c>
      <c r="D89" s="6">
        <f>ROUND(+Plant!G84,0)</f>
        <v>473858</v>
      </c>
      <c r="E89" s="6">
        <f>ROUND(+Plant!F84,0)</f>
        <v>212794</v>
      </c>
      <c r="F89" s="7">
        <f t="shared" si="3"/>
        <v>2.23</v>
      </c>
      <c r="G89" s="6">
        <f>ROUND(+Plant!G184,0)</f>
        <v>578879</v>
      </c>
      <c r="H89" s="6">
        <f>ROUND(+Plant!F184,0)</f>
        <v>212794</v>
      </c>
      <c r="I89" s="7">
        <f t="shared" si="4"/>
        <v>2.72</v>
      </c>
      <c r="J89" s="7"/>
      <c r="K89" s="8">
        <f t="shared" si="5"/>
        <v>0.2197</v>
      </c>
    </row>
    <row r="90" spans="2:11" ht="12">
      <c r="B90">
        <f>+Plant!A85</f>
        <v>193</v>
      </c>
      <c r="C90" t="str">
        <f>+Plant!B85</f>
        <v>PROVIDENCE MOUNT CARMEL HOSPITAL</v>
      </c>
      <c r="D90" s="6">
        <f>ROUND(+Plant!G85,0)</f>
        <v>265379</v>
      </c>
      <c r="E90" s="6">
        <f>ROUND(+Plant!F85,0)</f>
        <v>74299</v>
      </c>
      <c r="F90" s="7">
        <f t="shared" si="3"/>
        <v>3.57</v>
      </c>
      <c r="G90" s="6">
        <f>ROUND(+Plant!G185,0)</f>
        <v>264633</v>
      </c>
      <c r="H90" s="6">
        <f>ROUND(+Plant!F185,0)</f>
        <v>109533</v>
      </c>
      <c r="I90" s="7">
        <f t="shared" si="4"/>
        <v>2.42</v>
      </c>
      <c r="J90" s="7"/>
      <c r="K90" s="8">
        <f t="shared" si="5"/>
        <v>-0.3221</v>
      </c>
    </row>
    <row r="91" spans="2:11" ht="12">
      <c r="B91">
        <f>+Plant!A86</f>
        <v>194</v>
      </c>
      <c r="C91" t="str">
        <f>+Plant!B86</f>
        <v>PROVIDENCE SAINT JOSEPHS HOSPITAL</v>
      </c>
      <c r="D91" s="6">
        <f>ROUND(+Plant!G86,0)</f>
        <v>183226</v>
      </c>
      <c r="E91" s="6">
        <f>ROUND(+Plant!F86,0)</f>
        <v>43736</v>
      </c>
      <c r="F91" s="7">
        <f t="shared" si="3"/>
        <v>4.19</v>
      </c>
      <c r="G91" s="6">
        <f>ROUND(+Plant!G186,0)</f>
        <v>160363</v>
      </c>
      <c r="H91" s="6">
        <f>ROUND(+Plant!F186,0)</f>
        <v>43736</v>
      </c>
      <c r="I91" s="7">
        <f t="shared" si="4"/>
        <v>3.67</v>
      </c>
      <c r="J91" s="7"/>
      <c r="K91" s="8">
        <f t="shared" si="5"/>
        <v>-0.1241</v>
      </c>
    </row>
    <row r="92" spans="2:11" ht="12">
      <c r="B92">
        <f>+Plant!A87</f>
        <v>195</v>
      </c>
      <c r="C92" t="str">
        <f>+Plant!B87</f>
        <v>SNOQUALMIE VALLEY HOSPITAL</v>
      </c>
      <c r="D92" s="6">
        <f>ROUND(+Plant!G87,0)</f>
        <v>313617</v>
      </c>
      <c r="E92" s="6">
        <f>ROUND(+Plant!F87,0)</f>
        <v>25013</v>
      </c>
      <c r="F92" s="7">
        <f t="shared" si="3"/>
        <v>12.54</v>
      </c>
      <c r="G92" s="6">
        <f>ROUND(+Plant!G187,0)</f>
        <v>353362</v>
      </c>
      <c r="H92" s="6">
        <f>ROUND(+Plant!F187,0)</f>
        <v>25013</v>
      </c>
      <c r="I92" s="7">
        <f t="shared" si="4"/>
        <v>14.13</v>
      </c>
      <c r="J92" s="7"/>
      <c r="K92" s="8">
        <f t="shared" si="5"/>
        <v>0.1268</v>
      </c>
    </row>
    <row r="93" spans="2:11" ht="12">
      <c r="B93">
        <f>+Plant!A88</f>
        <v>197</v>
      </c>
      <c r="C93" t="str">
        <f>+Plant!B88</f>
        <v>CAPITAL MEDICAL CENTER</v>
      </c>
      <c r="D93" s="6">
        <f>ROUND(+Plant!G88,0)</f>
        <v>478498</v>
      </c>
      <c r="E93" s="6">
        <f>ROUND(+Plant!F88,0)</f>
        <v>145511</v>
      </c>
      <c r="F93" s="7">
        <f t="shared" si="3"/>
        <v>3.29</v>
      </c>
      <c r="G93" s="6">
        <f>ROUND(+Plant!G188,0)</f>
        <v>425750</v>
      </c>
      <c r="H93" s="6">
        <f>ROUND(+Plant!F188,0)</f>
        <v>145511</v>
      </c>
      <c r="I93" s="7">
        <f t="shared" si="4"/>
        <v>2.93</v>
      </c>
      <c r="J93" s="7"/>
      <c r="K93" s="8">
        <f t="shared" si="5"/>
        <v>-0.1094</v>
      </c>
    </row>
    <row r="94" spans="2:11" ht="12">
      <c r="B94">
        <f>+Plant!A89</f>
        <v>198</v>
      </c>
      <c r="C94" t="str">
        <f>+Plant!B89</f>
        <v>SUNNYSIDE COMMUNITY HOSPITAL</v>
      </c>
      <c r="D94" s="6">
        <f>ROUND(+Plant!G89,0)</f>
        <v>275451</v>
      </c>
      <c r="E94" s="6">
        <f>ROUND(+Plant!F89,0)</f>
        <v>82573</v>
      </c>
      <c r="F94" s="7">
        <f t="shared" si="3"/>
        <v>3.34</v>
      </c>
      <c r="G94" s="6">
        <f>ROUND(+Plant!G189,0)</f>
        <v>278076</v>
      </c>
      <c r="H94" s="6">
        <f>ROUND(+Plant!F189,0)</f>
        <v>82573</v>
      </c>
      <c r="I94" s="7">
        <f t="shared" si="4"/>
        <v>3.37</v>
      </c>
      <c r="J94" s="7"/>
      <c r="K94" s="8">
        <f t="shared" si="5"/>
        <v>0.009</v>
      </c>
    </row>
    <row r="95" spans="2:11" ht="12">
      <c r="B95">
        <f>+Plant!A90</f>
        <v>199</v>
      </c>
      <c r="C95" t="str">
        <f>+Plant!B90</f>
        <v>TOPPENISH COMMUNITY HOSPITAL</v>
      </c>
      <c r="D95" s="6">
        <f>ROUND(+Plant!G90,0)</f>
        <v>176477</v>
      </c>
      <c r="E95" s="6">
        <f>ROUND(+Plant!F90,0)</f>
        <v>67629</v>
      </c>
      <c r="F95" s="7">
        <f t="shared" si="3"/>
        <v>2.61</v>
      </c>
      <c r="G95" s="6">
        <f>ROUND(+Plant!G190,0)</f>
        <v>204238</v>
      </c>
      <c r="H95" s="6">
        <f>ROUND(+Plant!F190,0)</f>
        <v>67629</v>
      </c>
      <c r="I95" s="7">
        <f t="shared" si="4"/>
        <v>3.02</v>
      </c>
      <c r="J95" s="7"/>
      <c r="K95" s="8">
        <f t="shared" si="5"/>
        <v>0.1571</v>
      </c>
    </row>
    <row r="96" spans="2:11" ht="12">
      <c r="B96">
        <f>+Plant!A91</f>
        <v>201</v>
      </c>
      <c r="C96" t="str">
        <f>+Plant!B91</f>
        <v>SAINT FRANCIS COMMUNITY HOSPITAL</v>
      </c>
      <c r="D96" s="6">
        <f>ROUND(+Plant!G91,0)</f>
        <v>706475</v>
      </c>
      <c r="E96" s="6">
        <f>ROUND(+Plant!F91,0)</f>
        <v>210878</v>
      </c>
      <c r="F96" s="7">
        <f t="shared" si="3"/>
        <v>3.35</v>
      </c>
      <c r="G96" s="6">
        <f>ROUND(+Plant!G191,0)</f>
        <v>731583</v>
      </c>
      <c r="H96" s="6">
        <f>ROUND(+Plant!F191,0)</f>
        <v>230873</v>
      </c>
      <c r="I96" s="7">
        <f t="shared" si="4"/>
        <v>3.17</v>
      </c>
      <c r="J96" s="7"/>
      <c r="K96" s="8">
        <f t="shared" si="5"/>
        <v>-0.0537</v>
      </c>
    </row>
    <row r="97" spans="2:11" ht="12">
      <c r="B97">
        <f>+Plant!A92</f>
        <v>202</v>
      </c>
      <c r="C97" t="str">
        <f>+Plant!B92</f>
        <v>REGIONAL HOSP. FOR RESP. &amp; COMPLEX CARE</v>
      </c>
      <c r="D97" s="6">
        <f>ROUND(+Plant!G92,0)</f>
        <v>0</v>
      </c>
      <c r="E97" s="6">
        <f>ROUND(+Plant!F92,0)</f>
        <v>8566</v>
      </c>
      <c r="F97" s="7">
        <f t="shared" si="3"/>
      </c>
      <c r="G97" s="6">
        <f>ROUND(+Plant!G192,0)</f>
        <v>0</v>
      </c>
      <c r="H97" s="6">
        <f>ROUND(+Plant!F192,0)</f>
        <v>8566</v>
      </c>
      <c r="I97" s="7">
        <f t="shared" si="4"/>
      </c>
      <c r="J97" s="7"/>
      <c r="K97" s="8">
        <f t="shared" si="5"/>
      </c>
    </row>
    <row r="98" spans="2:11" ht="12">
      <c r="B98">
        <f>+Plant!A93</f>
        <v>204</v>
      </c>
      <c r="C98" t="str">
        <f>+Plant!B93</f>
        <v>SEATTLE CANCER CARE ALLIANCE</v>
      </c>
      <c r="D98" s="6">
        <f>ROUND(+Plant!G93,0)</f>
        <v>0</v>
      </c>
      <c r="E98" s="6">
        <f>ROUND(+Plant!F93,0)</f>
        <v>231494</v>
      </c>
      <c r="F98" s="7">
        <f t="shared" si="3"/>
      </c>
      <c r="G98" s="6">
        <f>ROUND(+Plant!G193,0)</f>
        <v>68640</v>
      </c>
      <c r="H98" s="6">
        <f>ROUND(+Plant!F193,0)</f>
        <v>235598</v>
      </c>
      <c r="I98" s="7">
        <f t="shared" si="4"/>
        <v>0.29</v>
      </c>
      <c r="J98" s="7"/>
      <c r="K98" s="8">
        <f t="shared" si="5"/>
      </c>
    </row>
    <row r="99" spans="2:11" ht="12">
      <c r="B99">
        <f>+Plant!A94</f>
        <v>205</v>
      </c>
      <c r="C99" t="str">
        <f>+Plant!B94</f>
        <v>WENATCHEE VALLEY MEDICAL CENTER</v>
      </c>
      <c r="D99" s="6">
        <f>ROUND(+Plant!G94,0)</f>
        <v>181467</v>
      </c>
      <c r="E99" s="6">
        <f>ROUND(+Plant!F94,0)</f>
        <v>93061</v>
      </c>
      <c r="F99" s="7">
        <f t="shared" si="3"/>
        <v>1.95</v>
      </c>
      <c r="G99" s="6">
        <f>ROUND(+Plant!G194,0)</f>
        <v>200371</v>
      </c>
      <c r="H99" s="6">
        <f>ROUND(+Plant!F194,0)</f>
        <v>108665</v>
      </c>
      <c r="I99" s="7">
        <f t="shared" si="4"/>
        <v>1.84</v>
      </c>
      <c r="J99" s="7"/>
      <c r="K99" s="8">
        <f t="shared" si="5"/>
        <v>-0.0564</v>
      </c>
    </row>
    <row r="100" spans="2:11" ht="12">
      <c r="B100">
        <f>+Plant!A95</f>
        <v>206</v>
      </c>
      <c r="C100" t="str">
        <f>+Plant!B95</f>
        <v>UNITED GENERAL HOSPITAL</v>
      </c>
      <c r="D100" s="6">
        <f>ROUND(+Plant!G95,0)</f>
        <v>395195</v>
      </c>
      <c r="E100" s="6">
        <f>ROUND(+Plant!F95,0)</f>
        <v>147375</v>
      </c>
      <c r="F100" s="7">
        <f t="shared" si="3"/>
        <v>2.68</v>
      </c>
      <c r="G100" s="6">
        <f>ROUND(+Plant!G195,0)</f>
        <v>385305</v>
      </c>
      <c r="H100" s="6">
        <f>ROUND(+Plant!F195,0)</f>
        <v>147315</v>
      </c>
      <c r="I100" s="7">
        <f t="shared" si="4"/>
        <v>2.62</v>
      </c>
      <c r="J100" s="7"/>
      <c r="K100" s="8">
        <f t="shared" si="5"/>
        <v>-0.0224</v>
      </c>
    </row>
    <row r="101" spans="2:11" ht="12">
      <c r="B101">
        <f>+Plant!A96</f>
        <v>207</v>
      </c>
      <c r="C101" t="str">
        <f>+Plant!B96</f>
        <v>SKAGIT VALLEY HOSPITAL</v>
      </c>
      <c r="D101" s="6">
        <f>ROUND(+Plant!G96,0)</f>
        <v>962098</v>
      </c>
      <c r="E101" s="6">
        <f>ROUND(+Plant!F96,0)</f>
        <v>407189</v>
      </c>
      <c r="F101" s="7">
        <f t="shared" si="3"/>
        <v>2.36</v>
      </c>
      <c r="G101" s="6">
        <f>ROUND(+Plant!G196,0)</f>
        <v>976382</v>
      </c>
      <c r="H101" s="6">
        <f>ROUND(+Plant!F196,0)</f>
        <v>407189</v>
      </c>
      <c r="I101" s="7">
        <f t="shared" si="4"/>
        <v>2.4</v>
      </c>
      <c r="J101" s="7"/>
      <c r="K101" s="8">
        <f t="shared" si="5"/>
        <v>0.0169</v>
      </c>
    </row>
    <row r="102" spans="2:11" ht="12">
      <c r="B102">
        <f>+Plant!A97</f>
        <v>208</v>
      </c>
      <c r="C102" t="str">
        <f>+Plant!B97</f>
        <v>LEGACY SALMON CREEK HOSPITAL</v>
      </c>
      <c r="D102" s="6">
        <f>ROUND(+Plant!G97,0)</f>
        <v>958532</v>
      </c>
      <c r="E102" s="6">
        <f>ROUND(+Plant!F97,0)</f>
        <v>282348</v>
      </c>
      <c r="F102" s="7">
        <f t="shared" si="3"/>
        <v>3.39</v>
      </c>
      <c r="G102" s="6">
        <f>ROUND(+Plant!G197,0)</f>
        <v>1069952</v>
      </c>
      <c r="H102" s="6">
        <f>ROUND(+Plant!F197,0)</f>
        <v>282348</v>
      </c>
      <c r="I102" s="7">
        <f t="shared" si="4"/>
        <v>3.79</v>
      </c>
      <c r="J102" s="7"/>
      <c r="K102" s="8">
        <f t="shared" si="5"/>
        <v>0.118</v>
      </c>
    </row>
    <row r="103" spans="2:11" ht="12">
      <c r="B103">
        <f>+Plant!A98</f>
        <v>209</v>
      </c>
      <c r="C103" t="str">
        <f>+Plant!B98</f>
        <v>SAINT ANTHONY HOSPITAL</v>
      </c>
      <c r="D103" s="6">
        <f>ROUND(+Plant!G98,0)</f>
        <v>0</v>
      </c>
      <c r="E103" s="6">
        <f>ROUND(+Plant!F98,0)</f>
        <v>0</v>
      </c>
      <c r="F103" s="7">
        <f t="shared" si="3"/>
      </c>
      <c r="G103" s="6">
        <f>ROUND(+Plant!G198,0)</f>
        <v>202980</v>
      </c>
      <c r="H103" s="6">
        <f>ROUND(+Plant!F198,0)</f>
        <v>265850</v>
      </c>
      <c r="I103" s="7">
        <f t="shared" si="4"/>
        <v>0.76</v>
      </c>
      <c r="J103" s="7"/>
      <c r="K103" s="8">
        <f t="shared" si="5"/>
      </c>
    </row>
    <row r="104" spans="2:11" ht="12">
      <c r="B104">
        <f>+Plant!A99</f>
        <v>904</v>
      </c>
      <c r="C104" t="str">
        <f>+Plant!B99</f>
        <v>BHC FAIRFAX HOSPITAL</v>
      </c>
      <c r="D104" s="6">
        <f>ROUND(+Plant!G99,0)</f>
        <v>157665</v>
      </c>
      <c r="E104" s="6">
        <f>ROUND(+Plant!F99,0)</f>
        <v>45781</v>
      </c>
      <c r="F104" s="7">
        <f t="shared" si="3"/>
        <v>3.44</v>
      </c>
      <c r="G104" s="6">
        <f>ROUND(+Plant!G199,0)</f>
        <v>165749</v>
      </c>
      <c r="H104" s="6">
        <f>ROUND(+Plant!F199,0)</f>
        <v>45781</v>
      </c>
      <c r="I104" s="7">
        <f t="shared" si="4"/>
        <v>3.62</v>
      </c>
      <c r="J104" s="7"/>
      <c r="K104" s="8">
        <f t="shared" si="5"/>
        <v>0.0523</v>
      </c>
    </row>
    <row r="105" spans="2:11" ht="12">
      <c r="B105">
        <f>+Plant!A100</f>
        <v>915</v>
      </c>
      <c r="C105" t="str">
        <f>+Plant!B100</f>
        <v>LOURDES COUNSELING CENTER</v>
      </c>
      <c r="D105" s="6">
        <f>ROUND(+Plant!G100,0)</f>
        <v>192122</v>
      </c>
      <c r="E105" s="6">
        <f>ROUND(+Plant!F100,0)</f>
        <v>48126</v>
      </c>
      <c r="F105" s="7">
        <f t="shared" si="3"/>
        <v>3.99</v>
      </c>
      <c r="G105" s="6">
        <f>ROUND(+Plant!G200,0)</f>
        <v>164151</v>
      </c>
      <c r="H105" s="6">
        <f>ROUND(+Plant!F200,0)</f>
        <v>48770</v>
      </c>
      <c r="I105" s="7">
        <f t="shared" si="4"/>
        <v>3.37</v>
      </c>
      <c r="J105" s="7"/>
      <c r="K105" s="8">
        <f t="shared" si="5"/>
        <v>-0.1554</v>
      </c>
    </row>
    <row r="106" spans="2:11" ht="12">
      <c r="B106">
        <f>+Plant!A101</f>
        <v>919</v>
      </c>
      <c r="C106" t="str">
        <f>+Plant!B101</f>
        <v>NAVOS</v>
      </c>
      <c r="D106" s="6">
        <f>ROUND(+Plant!G101,0)</f>
        <v>76626</v>
      </c>
      <c r="E106" s="6">
        <f>ROUND(+Plant!F101,0)</f>
        <v>42500</v>
      </c>
      <c r="F106" s="7">
        <f t="shared" si="3"/>
        <v>1.8</v>
      </c>
      <c r="G106" s="6">
        <f>ROUND(+Plant!G201,0)</f>
        <v>126220</v>
      </c>
      <c r="H106" s="6">
        <f>ROUND(+Plant!F201,0)</f>
        <v>42500</v>
      </c>
      <c r="I106" s="7">
        <f t="shared" si="4"/>
        <v>2.97</v>
      </c>
      <c r="J106" s="7"/>
      <c r="K106" s="8">
        <f t="shared" si="5"/>
        <v>0.65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6"/>
  <sheetViews>
    <sheetView zoomScale="75" zoomScaleNormal="75" zoomScalePageLayoutView="0" workbookViewId="0" topLeftCell="A1">
      <selection activeCell="B10" sqref="B10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4" width="10.125" style="0" bestFit="1" customWidth="1"/>
    <col min="5" max="5" width="9.875" style="0" bestFit="1" customWidth="1"/>
    <col min="6" max="6" width="5.875" style="0" bestFit="1" customWidth="1"/>
    <col min="7" max="7" width="10.125" style="0" bestFit="1" customWidth="1"/>
    <col min="8" max="8" width="7.875" style="0" bestFit="1" customWidth="1"/>
    <col min="9" max="9" width="5.875" style="0" bestFit="1" customWidth="1"/>
    <col min="10" max="10" width="2.625" style="0" customWidth="1"/>
    <col min="11" max="11" width="8.125" style="0" bestFit="1" customWidth="1"/>
  </cols>
  <sheetData>
    <row r="1" spans="1:10" ht="12">
      <c r="A1" s="3" t="s">
        <v>7</v>
      </c>
      <c r="B1" s="4"/>
      <c r="C1" s="4"/>
      <c r="D1" s="4"/>
      <c r="E1" s="4"/>
      <c r="F1" s="4"/>
      <c r="G1" s="4"/>
      <c r="H1" s="4"/>
      <c r="I1" s="4"/>
      <c r="J1" s="4"/>
    </row>
    <row r="2" spans="1:11" ht="1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ht="12">
      <c r="A3" s="4"/>
      <c r="B3" s="4"/>
      <c r="C3" s="4"/>
      <c r="D3" s="4"/>
      <c r="E3" s="4"/>
      <c r="F3" s="3"/>
      <c r="G3" s="4"/>
      <c r="H3" s="4"/>
      <c r="I3" s="4"/>
      <c r="J3" s="4"/>
      <c r="K3">
        <v>424</v>
      </c>
    </row>
    <row r="4" spans="1:10" ht="1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0" ht="12">
      <c r="A5" s="3" t="s">
        <v>36</v>
      </c>
      <c r="B5" s="4"/>
      <c r="C5" s="4"/>
      <c r="D5" s="4"/>
      <c r="E5" s="4"/>
      <c r="F5" s="4"/>
      <c r="G5" s="4"/>
      <c r="H5" s="4"/>
      <c r="I5" s="4"/>
      <c r="J5" s="4"/>
    </row>
    <row r="7" spans="5:9" ht="12">
      <c r="E7" s="14">
        <f>ROUND(+Plant!D5,0)</f>
        <v>2008</v>
      </c>
      <c r="F7" s="2">
        <f>+E7</f>
        <v>2008</v>
      </c>
      <c r="H7" s="1">
        <f>+F7+1</f>
        <v>2009</v>
      </c>
      <c r="I7" s="2">
        <f>+H7</f>
        <v>2009</v>
      </c>
    </row>
    <row r="8" spans="1:11" ht="12">
      <c r="A8" s="2"/>
      <c r="B8" s="2"/>
      <c r="C8" s="2"/>
      <c r="D8" s="1" t="s">
        <v>8</v>
      </c>
      <c r="F8" s="1" t="s">
        <v>2</v>
      </c>
      <c r="G8" s="1" t="s">
        <v>8</v>
      </c>
      <c r="I8" s="1" t="s">
        <v>2</v>
      </c>
      <c r="J8" s="1"/>
      <c r="K8" s="2" t="s">
        <v>45</v>
      </c>
    </row>
    <row r="9" spans="1:11" ht="12">
      <c r="A9" s="2"/>
      <c r="B9" s="2" t="s">
        <v>30</v>
      </c>
      <c r="C9" s="2" t="s">
        <v>31</v>
      </c>
      <c r="D9" s="1" t="s">
        <v>9</v>
      </c>
      <c r="E9" s="1" t="s">
        <v>4</v>
      </c>
      <c r="F9" s="1" t="s">
        <v>4</v>
      </c>
      <c r="G9" s="1" t="s">
        <v>9</v>
      </c>
      <c r="H9" s="1" t="s">
        <v>4</v>
      </c>
      <c r="I9" s="1" t="s">
        <v>4</v>
      </c>
      <c r="J9" s="1"/>
      <c r="K9" s="2" t="s">
        <v>46</v>
      </c>
    </row>
    <row r="10" spans="2:11" ht="12">
      <c r="B10">
        <f>+Plant!A5</f>
        <v>1</v>
      </c>
      <c r="C10" t="str">
        <f>+Plant!B5</f>
        <v>SWEDISH HEALTH SERVICES</v>
      </c>
      <c r="D10" s="6">
        <f>ROUND(+Plant!H5,0)</f>
        <v>2648052</v>
      </c>
      <c r="E10" s="6">
        <f>ROUND(+Plant!F5,0)</f>
        <v>3508958</v>
      </c>
      <c r="F10" s="7">
        <f>IF(D10=0,"",IF(E10=0,"",ROUND(D10/E10,2)))</f>
        <v>0.75</v>
      </c>
      <c r="G10" s="6">
        <f>ROUND(+Plant!H105,0)</f>
        <v>3497244</v>
      </c>
      <c r="H10" s="6">
        <f>ROUND(+Plant!F105,0)</f>
        <v>3508958</v>
      </c>
      <c r="I10" s="7">
        <f>IF(G10=0,"",IF(H10=0,"",ROUND(G10/H10,2)))</f>
        <v>1</v>
      </c>
      <c r="J10" s="7"/>
      <c r="K10" s="8">
        <f>IF(D10=0,"",IF(E10=0,"",IF(G10=0,"",IF(H10=0,"",ROUND(I10/F10-1,4)))))</f>
        <v>0.3333</v>
      </c>
    </row>
    <row r="11" spans="2:11" ht="12">
      <c r="B11">
        <f>+Plant!A6</f>
        <v>3</v>
      </c>
      <c r="C11" t="str">
        <f>+Plant!B6</f>
        <v>SWEDISH MEDICAL CENTER CHERRY HILL</v>
      </c>
      <c r="D11" s="6">
        <f>ROUND(+Plant!H6,0)</f>
        <v>953184</v>
      </c>
      <c r="E11" s="6">
        <f>ROUND(+Plant!F6,0)</f>
        <v>568261</v>
      </c>
      <c r="F11" s="7">
        <f aca="true" t="shared" si="0" ref="F11:F74">IF(D11=0,"",IF(E11=0,"",ROUND(D11/E11,2)))</f>
        <v>1.68</v>
      </c>
      <c r="G11" s="6">
        <f>ROUND(+Plant!H106,0)</f>
        <v>1288491</v>
      </c>
      <c r="H11" s="6">
        <f>ROUND(+Plant!F106,0)</f>
        <v>568261</v>
      </c>
      <c r="I11" s="7">
        <f aca="true" t="shared" si="1" ref="I11:I74">IF(G11=0,"",IF(H11=0,"",ROUND(G11/H11,2)))</f>
        <v>2.27</v>
      </c>
      <c r="J11" s="7"/>
      <c r="K11" s="8">
        <f aca="true" t="shared" si="2" ref="K11:K74">IF(D11=0,"",IF(E11=0,"",IF(G11=0,"",IF(H11=0,"",ROUND(I11/F11-1,4)))))</f>
        <v>0.3512</v>
      </c>
    </row>
    <row r="12" spans="2:11" ht="12">
      <c r="B12">
        <f>+Plant!A7</f>
        <v>8</v>
      </c>
      <c r="C12" t="str">
        <f>+Plant!B7</f>
        <v>KLICKITAT VALLEY HOSPITAL</v>
      </c>
      <c r="D12" s="6">
        <f>ROUND(+Plant!H7,0)</f>
        <v>60489</v>
      </c>
      <c r="E12" s="6">
        <f>ROUND(+Plant!F7,0)</f>
        <v>42000</v>
      </c>
      <c r="F12" s="7">
        <f t="shared" si="0"/>
        <v>1.44</v>
      </c>
      <c r="G12" s="6">
        <f>ROUND(+Plant!H107,0)</f>
        <v>69485</v>
      </c>
      <c r="H12" s="6">
        <f>ROUND(+Plant!F107,0)</f>
        <v>42000</v>
      </c>
      <c r="I12" s="7">
        <f t="shared" si="1"/>
        <v>1.65</v>
      </c>
      <c r="J12" s="7"/>
      <c r="K12" s="8">
        <f t="shared" si="2"/>
        <v>0.1458</v>
      </c>
    </row>
    <row r="13" spans="2:11" ht="12">
      <c r="B13">
        <f>+Plant!A8</f>
        <v>10</v>
      </c>
      <c r="C13" t="str">
        <f>+Plant!B8</f>
        <v>VIRGINIA MASON MEDICAL CENTER</v>
      </c>
      <c r="D13" s="6">
        <f>ROUND(+Plant!H8,0)</f>
        <v>161354</v>
      </c>
      <c r="E13" s="6">
        <f>ROUND(+Plant!F8,0)</f>
        <v>860755</v>
      </c>
      <c r="F13" s="7">
        <f t="shared" si="0"/>
        <v>0.19</v>
      </c>
      <c r="G13" s="6">
        <f>ROUND(+Plant!H108,0)</f>
        <v>203680</v>
      </c>
      <c r="H13" s="6">
        <f>ROUND(+Plant!F108,0)</f>
        <v>863252</v>
      </c>
      <c r="I13" s="7">
        <f t="shared" si="1"/>
        <v>0.24</v>
      </c>
      <c r="J13" s="7"/>
      <c r="K13" s="8">
        <f t="shared" si="2"/>
        <v>0.2632</v>
      </c>
    </row>
    <row r="14" spans="2:11" ht="12">
      <c r="B14">
        <f>+Plant!A9</f>
        <v>14</v>
      </c>
      <c r="C14" t="str">
        <f>+Plant!B9</f>
        <v>SEATTLE CHILDRENS HOSPITAL</v>
      </c>
      <c r="D14" s="6">
        <f>ROUND(+Plant!H9,0)</f>
        <v>1574693</v>
      </c>
      <c r="E14" s="6">
        <f>ROUND(+Plant!F9,0)</f>
        <v>1192302</v>
      </c>
      <c r="F14" s="7">
        <f t="shared" si="0"/>
        <v>1.32</v>
      </c>
      <c r="G14" s="6">
        <f>ROUND(+Plant!H109,0)</f>
        <v>1770495</v>
      </c>
      <c r="H14" s="6">
        <f>ROUND(+Plant!F109,0)</f>
        <v>1294410</v>
      </c>
      <c r="I14" s="7">
        <f t="shared" si="1"/>
        <v>1.37</v>
      </c>
      <c r="J14" s="7"/>
      <c r="K14" s="8">
        <f t="shared" si="2"/>
        <v>0.0379</v>
      </c>
    </row>
    <row r="15" spans="2:11" ht="12">
      <c r="B15">
        <f>+Plant!A10</f>
        <v>20</v>
      </c>
      <c r="C15" t="str">
        <f>+Plant!B10</f>
        <v>GROUP HEALTH CENTRAL</v>
      </c>
      <c r="D15" s="6">
        <f>ROUND(+Plant!H10,0)</f>
        <v>0</v>
      </c>
      <c r="E15" s="6">
        <f>ROUND(+Plant!F10,0)</f>
        <v>153385</v>
      </c>
      <c r="F15" s="7">
        <f t="shared" si="0"/>
      </c>
      <c r="G15" s="6">
        <f>ROUND(+Plant!H110,0)</f>
        <v>0</v>
      </c>
      <c r="H15" s="6">
        <f>ROUND(+Plant!F110,0)</f>
        <v>153385</v>
      </c>
      <c r="I15" s="7">
        <f t="shared" si="1"/>
      </c>
      <c r="J15" s="7"/>
      <c r="K15" s="8">
        <f t="shared" si="2"/>
      </c>
    </row>
    <row r="16" spans="2:11" ht="12">
      <c r="B16">
        <f>+Plant!A11</f>
        <v>21</v>
      </c>
      <c r="C16" t="str">
        <f>+Plant!B11</f>
        <v>NEWPORT COMMUNITY HOSPITAL</v>
      </c>
      <c r="D16" s="6">
        <f>ROUND(+Plant!H11,0)</f>
        <v>80381</v>
      </c>
      <c r="E16" s="6">
        <f>ROUND(+Plant!F11,0)</f>
        <v>78690</v>
      </c>
      <c r="F16" s="7">
        <f t="shared" si="0"/>
        <v>1.02</v>
      </c>
      <c r="G16" s="6">
        <f>ROUND(+Plant!H111,0)</f>
        <v>74138</v>
      </c>
      <c r="H16" s="6">
        <f>ROUND(+Plant!F111,0)</f>
        <v>78694</v>
      </c>
      <c r="I16" s="7">
        <f t="shared" si="1"/>
        <v>0.94</v>
      </c>
      <c r="J16" s="7"/>
      <c r="K16" s="8">
        <f t="shared" si="2"/>
        <v>-0.0784</v>
      </c>
    </row>
    <row r="17" spans="2:11" ht="12">
      <c r="B17">
        <f>+Plant!A12</f>
        <v>22</v>
      </c>
      <c r="C17" t="str">
        <f>+Plant!B12</f>
        <v>LOURDES MEDICAL CENTER</v>
      </c>
      <c r="D17" s="6">
        <f>ROUND(+Plant!H12,0)</f>
        <v>101976</v>
      </c>
      <c r="E17" s="6">
        <f>ROUND(+Plant!F12,0)</f>
        <v>209005</v>
      </c>
      <c r="F17" s="7">
        <f t="shared" si="0"/>
        <v>0.49</v>
      </c>
      <c r="G17" s="6">
        <f>ROUND(+Plant!H112,0)</f>
        <v>131927</v>
      </c>
      <c r="H17" s="6">
        <f>ROUND(+Plant!F112,0)</f>
        <v>211028</v>
      </c>
      <c r="I17" s="7">
        <f t="shared" si="1"/>
        <v>0.63</v>
      </c>
      <c r="J17" s="7"/>
      <c r="K17" s="8">
        <f t="shared" si="2"/>
        <v>0.2857</v>
      </c>
    </row>
    <row r="18" spans="2:11" ht="12">
      <c r="B18">
        <f>+Plant!A13</f>
        <v>23</v>
      </c>
      <c r="C18" t="str">
        <f>+Plant!B13</f>
        <v>OKANOGAN-DOUGLAS DISTRICT HOSPITAL</v>
      </c>
      <c r="D18" s="6">
        <f>ROUND(+Plant!H13,0)</f>
        <v>38290</v>
      </c>
      <c r="E18" s="6">
        <f>ROUND(+Plant!F13,0)</f>
        <v>55785</v>
      </c>
      <c r="F18" s="7">
        <f t="shared" si="0"/>
        <v>0.69</v>
      </c>
      <c r="G18" s="6">
        <f>ROUND(+Plant!H113,0)</f>
        <v>42950</v>
      </c>
      <c r="H18" s="6">
        <f>ROUND(+Plant!F113,0)</f>
        <v>55785</v>
      </c>
      <c r="I18" s="7">
        <f t="shared" si="1"/>
        <v>0.77</v>
      </c>
      <c r="J18" s="7"/>
      <c r="K18" s="8">
        <f t="shared" si="2"/>
        <v>0.1159</v>
      </c>
    </row>
    <row r="19" spans="2:11" ht="12">
      <c r="B19">
        <f>+Plant!A14</f>
        <v>26</v>
      </c>
      <c r="C19" t="str">
        <f>+Plant!B14</f>
        <v>PEACEHEALTH SAINT JOHN MEDICAL CENTER</v>
      </c>
      <c r="D19" s="6">
        <f>ROUND(+Plant!H14,0)</f>
        <v>604933</v>
      </c>
      <c r="E19" s="6">
        <f>ROUND(+Plant!F14,0)</f>
        <v>812417</v>
      </c>
      <c r="F19" s="7">
        <f t="shared" si="0"/>
        <v>0.74</v>
      </c>
      <c r="G19" s="6">
        <f>ROUND(+Plant!H114,0)</f>
        <v>660341</v>
      </c>
      <c r="H19" s="6">
        <f>ROUND(+Plant!F114,0)</f>
        <v>812174</v>
      </c>
      <c r="I19" s="7">
        <f t="shared" si="1"/>
        <v>0.81</v>
      </c>
      <c r="J19" s="7"/>
      <c r="K19" s="8">
        <f t="shared" si="2"/>
        <v>0.0946</v>
      </c>
    </row>
    <row r="20" spans="2:11" ht="12">
      <c r="B20">
        <f>+Plant!A15</f>
        <v>29</v>
      </c>
      <c r="C20" t="str">
        <f>+Plant!B15</f>
        <v>HARBORVIEW MEDICAL CENTER</v>
      </c>
      <c r="D20" s="6">
        <f>ROUND(+Plant!H15,0)</f>
        <v>2627921</v>
      </c>
      <c r="E20" s="6">
        <f>ROUND(+Plant!F15,0)</f>
        <v>1087294</v>
      </c>
      <c r="F20" s="7">
        <f t="shared" si="0"/>
        <v>2.42</v>
      </c>
      <c r="G20" s="6">
        <f>ROUND(+Plant!H115,0)</f>
        <v>2648993</v>
      </c>
      <c r="H20" s="6">
        <f>ROUND(+Plant!F115,0)</f>
        <v>1622313</v>
      </c>
      <c r="I20" s="7">
        <f t="shared" si="1"/>
        <v>1.63</v>
      </c>
      <c r="J20" s="7"/>
      <c r="K20" s="8">
        <f t="shared" si="2"/>
        <v>-0.3264</v>
      </c>
    </row>
    <row r="21" spans="2:11" ht="12">
      <c r="B21">
        <f>+Plant!A16</f>
        <v>32</v>
      </c>
      <c r="C21" t="str">
        <f>+Plant!B16</f>
        <v>SAINT JOSEPH MEDICAL CENTER</v>
      </c>
      <c r="D21" s="6">
        <f>ROUND(+Plant!H16,0)</f>
        <v>519965</v>
      </c>
      <c r="E21" s="6">
        <f>ROUND(+Plant!F16,0)</f>
        <v>885082</v>
      </c>
      <c r="F21" s="7">
        <f t="shared" si="0"/>
        <v>0.59</v>
      </c>
      <c r="G21" s="6">
        <f>ROUND(+Plant!H116,0)</f>
        <v>568099</v>
      </c>
      <c r="H21" s="6">
        <f>ROUND(+Plant!F116,0)</f>
        <v>921785</v>
      </c>
      <c r="I21" s="7">
        <f t="shared" si="1"/>
        <v>0.62</v>
      </c>
      <c r="J21" s="7"/>
      <c r="K21" s="8">
        <f t="shared" si="2"/>
        <v>0.0508</v>
      </c>
    </row>
    <row r="22" spans="2:11" ht="12">
      <c r="B22">
        <f>+Plant!A17</f>
        <v>35</v>
      </c>
      <c r="C22" t="str">
        <f>+Plant!B17</f>
        <v>ENUMCLAW REGIONAL HOSPITAL</v>
      </c>
      <c r="D22" s="6">
        <f>ROUND(+Plant!H17,0)</f>
        <v>52948</v>
      </c>
      <c r="E22" s="6">
        <f>ROUND(+Plant!F17,0)</f>
        <v>46874</v>
      </c>
      <c r="F22" s="7">
        <f t="shared" si="0"/>
        <v>1.13</v>
      </c>
      <c r="G22" s="6">
        <f>ROUND(+Plant!H117,0)</f>
        <v>50075</v>
      </c>
      <c r="H22" s="6">
        <f>ROUND(+Plant!F117,0)</f>
        <v>46874</v>
      </c>
      <c r="I22" s="7">
        <f t="shared" si="1"/>
        <v>1.07</v>
      </c>
      <c r="J22" s="7"/>
      <c r="K22" s="8">
        <f t="shared" si="2"/>
        <v>-0.0531</v>
      </c>
    </row>
    <row r="23" spans="2:11" ht="12">
      <c r="B23">
        <f>+Plant!A18</f>
        <v>37</v>
      </c>
      <c r="C23" t="str">
        <f>+Plant!B18</f>
        <v>DEACONESS MEDICAL CENTER</v>
      </c>
      <c r="D23" s="6">
        <f>ROUND(+Plant!H18,0)</f>
        <v>426814</v>
      </c>
      <c r="E23" s="6">
        <f>ROUND(+Plant!F18,0)</f>
        <v>367861</v>
      </c>
      <c r="F23" s="7">
        <f t="shared" si="0"/>
        <v>1.16</v>
      </c>
      <c r="G23" s="6">
        <f>ROUND(+Plant!H118,0)</f>
        <v>721242</v>
      </c>
      <c r="H23" s="6">
        <f>ROUND(+Plant!F118,0)</f>
        <v>701825</v>
      </c>
      <c r="I23" s="7">
        <f t="shared" si="1"/>
        <v>1.03</v>
      </c>
      <c r="J23" s="7"/>
      <c r="K23" s="8">
        <f t="shared" si="2"/>
        <v>-0.1121</v>
      </c>
    </row>
    <row r="24" spans="2:11" ht="12">
      <c r="B24">
        <f>+Plant!A19</f>
        <v>38</v>
      </c>
      <c r="C24" t="str">
        <f>+Plant!B19</f>
        <v>OLYMPIC MEDICAL CENTER</v>
      </c>
      <c r="D24" s="6">
        <f>ROUND(+Plant!H19,0)</f>
        <v>152179</v>
      </c>
      <c r="E24" s="6">
        <f>ROUND(+Plant!F19,0)</f>
        <v>301734</v>
      </c>
      <c r="F24" s="7">
        <f t="shared" si="0"/>
        <v>0.5</v>
      </c>
      <c r="G24" s="6">
        <f>ROUND(+Plant!H119,0)</f>
        <v>157238</v>
      </c>
      <c r="H24" s="6">
        <f>ROUND(+Plant!F119,0)</f>
        <v>301734</v>
      </c>
      <c r="I24" s="7">
        <f t="shared" si="1"/>
        <v>0.52</v>
      </c>
      <c r="J24" s="7"/>
      <c r="K24" s="8">
        <f t="shared" si="2"/>
        <v>0.04</v>
      </c>
    </row>
    <row r="25" spans="2:11" ht="12">
      <c r="B25">
        <f>+Plant!A20</f>
        <v>39</v>
      </c>
      <c r="C25" t="str">
        <f>+Plant!B20</f>
        <v>KENNEWICK GENERAL HOSPITAL</v>
      </c>
      <c r="D25" s="6">
        <f>ROUND(+Plant!H20,0)</f>
        <v>132710</v>
      </c>
      <c r="E25" s="6">
        <f>ROUND(+Plant!F20,0)</f>
        <v>224896</v>
      </c>
      <c r="F25" s="7">
        <f t="shared" si="0"/>
        <v>0.59</v>
      </c>
      <c r="G25" s="6">
        <f>ROUND(+Plant!H120,0)</f>
        <v>97995</v>
      </c>
      <c r="H25" s="6">
        <f>ROUND(+Plant!F120,0)</f>
        <v>347164</v>
      </c>
      <c r="I25" s="7">
        <f t="shared" si="1"/>
        <v>0.28</v>
      </c>
      <c r="J25" s="7"/>
      <c r="K25" s="8">
        <f t="shared" si="2"/>
        <v>-0.5254</v>
      </c>
    </row>
    <row r="26" spans="2:11" ht="12">
      <c r="B26">
        <f>+Plant!A21</f>
        <v>43</v>
      </c>
      <c r="C26" t="str">
        <f>+Plant!B21</f>
        <v>WALLA WALLA GENERAL HOSPITAL</v>
      </c>
      <c r="D26" s="6">
        <f>ROUND(+Plant!H21,0)</f>
        <v>93174</v>
      </c>
      <c r="E26" s="6">
        <f>ROUND(+Plant!F21,0)</f>
        <v>97683</v>
      </c>
      <c r="F26" s="7">
        <f t="shared" si="0"/>
        <v>0.95</v>
      </c>
      <c r="G26" s="6">
        <f>ROUND(+Plant!H121,0)</f>
        <v>139552</v>
      </c>
      <c r="H26" s="6">
        <f>ROUND(+Plant!F121,0)</f>
        <v>97683</v>
      </c>
      <c r="I26" s="7">
        <f t="shared" si="1"/>
        <v>1.43</v>
      </c>
      <c r="J26" s="7"/>
      <c r="K26" s="8">
        <f t="shared" si="2"/>
        <v>0.5053</v>
      </c>
    </row>
    <row r="27" spans="2:11" ht="12">
      <c r="B27">
        <f>+Plant!A22</f>
        <v>45</v>
      </c>
      <c r="C27" t="str">
        <f>+Plant!B22</f>
        <v>COLUMBIA BASIN HOSPITAL</v>
      </c>
      <c r="D27" s="6">
        <f>ROUND(+Plant!H22,0)</f>
        <v>42480</v>
      </c>
      <c r="E27" s="6">
        <f>ROUND(+Plant!F22,0)</f>
        <v>69735</v>
      </c>
      <c r="F27" s="7">
        <f t="shared" si="0"/>
        <v>0.61</v>
      </c>
      <c r="G27" s="6">
        <f>ROUND(+Plant!H122,0)</f>
        <v>48721</v>
      </c>
      <c r="H27" s="6">
        <f>ROUND(+Plant!F122,0)</f>
        <v>69685</v>
      </c>
      <c r="I27" s="7">
        <f t="shared" si="1"/>
        <v>0.7</v>
      </c>
      <c r="J27" s="7"/>
      <c r="K27" s="8">
        <f t="shared" si="2"/>
        <v>0.1475</v>
      </c>
    </row>
    <row r="28" spans="2:11" ht="12">
      <c r="B28">
        <f>+Plant!A23</f>
        <v>46</v>
      </c>
      <c r="C28" t="str">
        <f>+Plant!B23</f>
        <v>PROSSER MEMORIAL HOSPITAL</v>
      </c>
      <c r="D28" s="6">
        <f>ROUND(+Plant!H23,0)</f>
        <v>50748</v>
      </c>
      <c r="E28" s="6">
        <f>ROUND(+Plant!F23,0)</f>
        <v>70400</v>
      </c>
      <c r="F28" s="7">
        <f t="shared" si="0"/>
        <v>0.72</v>
      </c>
      <c r="G28" s="6">
        <f>ROUND(+Plant!H123,0)</f>
        <v>58606</v>
      </c>
      <c r="H28" s="6">
        <f>ROUND(+Plant!F123,0)</f>
        <v>71170</v>
      </c>
      <c r="I28" s="7">
        <f t="shared" si="1"/>
        <v>0.82</v>
      </c>
      <c r="J28" s="7"/>
      <c r="K28" s="8">
        <f t="shared" si="2"/>
        <v>0.1389</v>
      </c>
    </row>
    <row r="29" spans="2:11" ht="12">
      <c r="B29">
        <f>+Plant!A24</f>
        <v>50</v>
      </c>
      <c r="C29" t="str">
        <f>+Plant!B24</f>
        <v>PROVIDENCE SAINT MARY MEDICAL CENTER</v>
      </c>
      <c r="D29" s="6">
        <f>ROUND(+Plant!H24,0)</f>
        <v>228794</v>
      </c>
      <c r="E29" s="6">
        <f>ROUND(+Plant!F24,0)</f>
        <v>307557</v>
      </c>
      <c r="F29" s="7">
        <f t="shared" si="0"/>
        <v>0.74</v>
      </c>
      <c r="G29" s="6">
        <f>ROUND(+Plant!H124,0)</f>
        <v>37780</v>
      </c>
      <c r="H29" s="6">
        <f>ROUND(+Plant!F124,0)</f>
        <v>308055</v>
      </c>
      <c r="I29" s="7">
        <f t="shared" si="1"/>
        <v>0.12</v>
      </c>
      <c r="J29" s="7"/>
      <c r="K29" s="8">
        <f t="shared" si="2"/>
        <v>-0.8378</v>
      </c>
    </row>
    <row r="30" spans="2:11" ht="12">
      <c r="B30">
        <f>+Plant!A25</f>
        <v>54</v>
      </c>
      <c r="C30" t="str">
        <f>+Plant!B25</f>
        <v>FORKS COMMUNITY HOSPITAL</v>
      </c>
      <c r="D30" s="6">
        <f>ROUND(+Plant!H25,0)</f>
        <v>71064</v>
      </c>
      <c r="E30" s="6">
        <f>ROUND(+Plant!F25,0)</f>
        <v>44140</v>
      </c>
      <c r="F30" s="7">
        <f t="shared" si="0"/>
        <v>1.61</v>
      </c>
      <c r="G30" s="6">
        <f>ROUND(+Plant!H125,0)</f>
        <v>78850</v>
      </c>
      <c r="H30" s="6">
        <f>ROUND(+Plant!F125,0)</f>
        <v>44140</v>
      </c>
      <c r="I30" s="7">
        <f t="shared" si="1"/>
        <v>1.79</v>
      </c>
      <c r="J30" s="7"/>
      <c r="K30" s="8">
        <f t="shared" si="2"/>
        <v>0.1118</v>
      </c>
    </row>
    <row r="31" spans="2:11" ht="12">
      <c r="B31">
        <f>+Plant!A26</f>
        <v>56</v>
      </c>
      <c r="C31" t="str">
        <f>+Plant!B26</f>
        <v>WILLAPA HARBOR HOSPITAL</v>
      </c>
      <c r="D31" s="6">
        <f>ROUND(+Plant!H26,0)</f>
        <v>55006</v>
      </c>
      <c r="E31" s="6">
        <f>ROUND(+Plant!F26,0)</f>
        <v>36692</v>
      </c>
      <c r="F31" s="7">
        <f t="shared" si="0"/>
        <v>1.5</v>
      </c>
      <c r="G31" s="6">
        <f>ROUND(+Plant!H126,0)</f>
        <v>58439</v>
      </c>
      <c r="H31" s="6">
        <f>ROUND(+Plant!F126,0)</f>
        <v>36692</v>
      </c>
      <c r="I31" s="7">
        <f t="shared" si="1"/>
        <v>1.59</v>
      </c>
      <c r="J31" s="7"/>
      <c r="K31" s="8">
        <f t="shared" si="2"/>
        <v>0.06</v>
      </c>
    </row>
    <row r="32" spans="2:11" ht="12">
      <c r="B32">
        <f>+Plant!A27</f>
        <v>58</v>
      </c>
      <c r="C32" t="str">
        <f>+Plant!B27</f>
        <v>YAKIMA VALLEY MEMORIAL HOSPITAL</v>
      </c>
      <c r="D32" s="6">
        <f>ROUND(+Plant!H27,0)</f>
        <v>350775</v>
      </c>
      <c r="E32" s="6">
        <f>ROUND(+Plant!F27,0)</f>
        <v>468762</v>
      </c>
      <c r="F32" s="7">
        <f t="shared" si="0"/>
        <v>0.75</v>
      </c>
      <c r="G32" s="6">
        <f>ROUND(+Plant!H127,0)</f>
        <v>356270</v>
      </c>
      <c r="H32" s="6">
        <f>ROUND(+Plant!F127,0)</f>
        <v>470098</v>
      </c>
      <c r="I32" s="7">
        <f t="shared" si="1"/>
        <v>0.76</v>
      </c>
      <c r="J32" s="7"/>
      <c r="K32" s="8">
        <f t="shared" si="2"/>
        <v>0.0133</v>
      </c>
    </row>
    <row r="33" spans="2:11" ht="12">
      <c r="B33">
        <f>+Plant!A28</f>
        <v>63</v>
      </c>
      <c r="C33" t="str">
        <f>+Plant!B28</f>
        <v>GRAYS HARBOR COMMUNITY HOSPITAL</v>
      </c>
      <c r="D33" s="6">
        <f>ROUND(+Plant!H28,0)</f>
        <v>341757</v>
      </c>
      <c r="E33" s="6">
        <f>ROUND(+Plant!F28,0)</f>
        <v>285415</v>
      </c>
      <c r="F33" s="7">
        <f t="shared" si="0"/>
        <v>1.2</v>
      </c>
      <c r="G33" s="6">
        <f>ROUND(+Plant!H128,0)</f>
        <v>357975</v>
      </c>
      <c r="H33" s="6">
        <f>ROUND(+Plant!F128,0)</f>
        <v>285415</v>
      </c>
      <c r="I33" s="7">
        <f t="shared" si="1"/>
        <v>1.25</v>
      </c>
      <c r="J33" s="7"/>
      <c r="K33" s="8">
        <f t="shared" si="2"/>
        <v>0.0417</v>
      </c>
    </row>
    <row r="34" spans="2:11" ht="12">
      <c r="B34">
        <f>+Plant!A29</f>
        <v>78</v>
      </c>
      <c r="C34" t="str">
        <f>+Plant!B29</f>
        <v>SAMARITAN HOSPITAL</v>
      </c>
      <c r="D34" s="6">
        <f>ROUND(+Plant!H29,0)</f>
        <v>178252</v>
      </c>
      <c r="E34" s="6">
        <f>ROUND(+Plant!F29,0)</f>
        <v>193956</v>
      </c>
      <c r="F34" s="7">
        <f t="shared" si="0"/>
        <v>0.92</v>
      </c>
      <c r="G34" s="6">
        <f>ROUND(+Plant!H129,0)</f>
        <v>198156</v>
      </c>
      <c r="H34" s="6">
        <f>ROUND(+Plant!F129,0)</f>
        <v>182459</v>
      </c>
      <c r="I34" s="7">
        <f t="shared" si="1"/>
        <v>1.09</v>
      </c>
      <c r="J34" s="7"/>
      <c r="K34" s="8">
        <f t="shared" si="2"/>
        <v>0.1848</v>
      </c>
    </row>
    <row r="35" spans="2:11" ht="12">
      <c r="B35">
        <f>+Plant!A30</f>
        <v>79</v>
      </c>
      <c r="C35" t="str">
        <f>+Plant!B30</f>
        <v>OCEAN BEACH HOSPITAL</v>
      </c>
      <c r="D35" s="6">
        <f>ROUND(+Plant!H30,0)</f>
        <v>89451</v>
      </c>
      <c r="E35" s="6">
        <f>ROUND(+Plant!F30,0)</f>
        <v>47326</v>
      </c>
      <c r="F35" s="7">
        <f t="shared" si="0"/>
        <v>1.89</v>
      </c>
      <c r="G35" s="6">
        <f>ROUND(+Plant!H130,0)</f>
        <v>66328</v>
      </c>
      <c r="H35" s="6">
        <f>ROUND(+Plant!F130,0)</f>
        <v>47326</v>
      </c>
      <c r="I35" s="7">
        <f t="shared" si="1"/>
        <v>1.4</v>
      </c>
      <c r="J35" s="7"/>
      <c r="K35" s="8">
        <f t="shared" si="2"/>
        <v>-0.2593</v>
      </c>
    </row>
    <row r="36" spans="2:11" ht="12">
      <c r="B36">
        <f>+Plant!A31</f>
        <v>80</v>
      </c>
      <c r="C36" t="str">
        <f>+Plant!B31</f>
        <v>ODESSA MEMORIAL HOSPITAL</v>
      </c>
      <c r="D36" s="6">
        <f>ROUND(+Plant!H31,0)</f>
        <v>27020</v>
      </c>
      <c r="E36" s="6">
        <f>ROUND(+Plant!F31,0)</f>
        <v>32944</v>
      </c>
      <c r="F36" s="7">
        <f t="shared" si="0"/>
        <v>0.82</v>
      </c>
      <c r="G36" s="6">
        <f>ROUND(+Plant!H131,0)</f>
        <v>28742</v>
      </c>
      <c r="H36" s="6">
        <f>ROUND(+Plant!F131,0)</f>
        <v>32944</v>
      </c>
      <c r="I36" s="7">
        <f t="shared" si="1"/>
        <v>0.87</v>
      </c>
      <c r="J36" s="7"/>
      <c r="K36" s="8">
        <f t="shared" si="2"/>
        <v>0.061</v>
      </c>
    </row>
    <row r="37" spans="2:11" ht="12">
      <c r="B37">
        <f>+Plant!A32</f>
        <v>81</v>
      </c>
      <c r="C37" t="str">
        <f>+Plant!B32</f>
        <v>GOOD SAMARITAN HOSPITAL</v>
      </c>
      <c r="D37" s="6">
        <f>ROUND(+Plant!H32,0)</f>
        <v>475047</v>
      </c>
      <c r="E37" s="6">
        <f>ROUND(+Plant!F32,0)</f>
        <v>417518</v>
      </c>
      <c r="F37" s="7">
        <f t="shared" si="0"/>
        <v>1.14</v>
      </c>
      <c r="G37" s="6">
        <f>ROUND(+Plant!H132,0)</f>
        <v>666972</v>
      </c>
      <c r="H37" s="6">
        <f>ROUND(+Plant!F132,0)</f>
        <v>417518</v>
      </c>
      <c r="I37" s="7">
        <f t="shared" si="1"/>
        <v>1.6</v>
      </c>
      <c r="J37" s="7"/>
      <c r="K37" s="8">
        <f t="shared" si="2"/>
        <v>0.4035</v>
      </c>
    </row>
    <row r="38" spans="2:11" ht="12">
      <c r="B38">
        <f>+Plant!A33</f>
        <v>82</v>
      </c>
      <c r="C38" t="str">
        <f>+Plant!B33</f>
        <v>GARFIELD COUNTY MEMORIAL HOSPITAL</v>
      </c>
      <c r="D38" s="6">
        <f>ROUND(+Plant!H33,0)</f>
        <v>18510</v>
      </c>
      <c r="E38" s="6">
        <f>ROUND(+Plant!F33,0)</f>
        <v>19316</v>
      </c>
      <c r="F38" s="7">
        <f t="shared" si="0"/>
        <v>0.96</v>
      </c>
      <c r="G38" s="6">
        <f>ROUND(+Plant!H133,0)</f>
        <v>20824</v>
      </c>
      <c r="H38" s="6">
        <f>ROUND(+Plant!F133,0)</f>
        <v>19316</v>
      </c>
      <c r="I38" s="7">
        <f t="shared" si="1"/>
        <v>1.08</v>
      </c>
      <c r="J38" s="7"/>
      <c r="K38" s="8">
        <f t="shared" si="2"/>
        <v>0.125</v>
      </c>
    </row>
    <row r="39" spans="2:11" ht="12">
      <c r="B39">
        <f>+Plant!A34</f>
        <v>84</v>
      </c>
      <c r="C39" t="str">
        <f>+Plant!B34</f>
        <v>PROVIDENCE REGIONAL MEDICAL CENTER EVERETT</v>
      </c>
      <c r="D39" s="6">
        <f>ROUND(+Plant!H34,0)</f>
        <v>1168501</v>
      </c>
      <c r="E39" s="6">
        <f>ROUND(+Plant!F34,0)</f>
        <v>864641</v>
      </c>
      <c r="F39" s="7">
        <f t="shared" si="0"/>
        <v>1.35</v>
      </c>
      <c r="G39" s="6">
        <f>ROUND(+Plant!H134,0)</f>
        <v>843280</v>
      </c>
      <c r="H39" s="6">
        <f>ROUND(+Plant!F134,0)</f>
        <v>860889</v>
      </c>
      <c r="I39" s="7">
        <f t="shared" si="1"/>
        <v>0.98</v>
      </c>
      <c r="J39" s="7"/>
      <c r="K39" s="8">
        <f t="shared" si="2"/>
        <v>-0.2741</v>
      </c>
    </row>
    <row r="40" spans="2:11" ht="12">
      <c r="B40">
        <f>+Plant!A35</f>
        <v>85</v>
      </c>
      <c r="C40" t="str">
        <f>+Plant!B35</f>
        <v>JEFFERSON HEALTHCARE HOSPITAL</v>
      </c>
      <c r="D40" s="6">
        <f>ROUND(+Plant!H35,0)</f>
        <v>144992</v>
      </c>
      <c r="E40" s="6">
        <f>ROUND(+Plant!F35,0)</f>
        <v>109111</v>
      </c>
      <c r="F40" s="7">
        <f t="shared" si="0"/>
        <v>1.33</v>
      </c>
      <c r="G40" s="6">
        <f>ROUND(+Plant!H135,0)</f>
        <v>180489</v>
      </c>
      <c r="H40" s="6">
        <f>ROUND(+Plant!F135,0)</f>
        <v>106825</v>
      </c>
      <c r="I40" s="7">
        <f t="shared" si="1"/>
        <v>1.69</v>
      </c>
      <c r="J40" s="7"/>
      <c r="K40" s="8">
        <f t="shared" si="2"/>
        <v>0.2707</v>
      </c>
    </row>
    <row r="41" spans="2:11" ht="12">
      <c r="B41">
        <f>+Plant!A36</f>
        <v>96</v>
      </c>
      <c r="C41" t="str">
        <f>+Plant!B36</f>
        <v>SKYLINE HOSPITAL</v>
      </c>
      <c r="D41" s="6">
        <f>ROUND(+Plant!H36,0)</f>
        <v>34807</v>
      </c>
      <c r="E41" s="6">
        <f>ROUND(+Plant!F36,0)</f>
        <v>38690</v>
      </c>
      <c r="F41" s="7">
        <f t="shared" si="0"/>
        <v>0.9</v>
      </c>
      <c r="G41" s="6">
        <f>ROUND(+Plant!H136,0)</f>
        <v>41271</v>
      </c>
      <c r="H41" s="6">
        <f>ROUND(+Plant!F136,0)</f>
        <v>41834</v>
      </c>
      <c r="I41" s="7">
        <f t="shared" si="1"/>
        <v>0.99</v>
      </c>
      <c r="J41" s="7"/>
      <c r="K41" s="8">
        <f t="shared" si="2"/>
        <v>0.1</v>
      </c>
    </row>
    <row r="42" spans="2:11" ht="12">
      <c r="B42">
        <f>+Plant!A37</f>
        <v>102</v>
      </c>
      <c r="C42" t="str">
        <f>+Plant!B37</f>
        <v>YAKIMA REGIONAL MEDICAL AND CARDIAC CENTER</v>
      </c>
      <c r="D42" s="6">
        <f>ROUND(+Plant!H37,0)</f>
        <v>216824</v>
      </c>
      <c r="E42" s="6">
        <f>ROUND(+Plant!F37,0)</f>
        <v>359152</v>
      </c>
      <c r="F42" s="7">
        <f t="shared" si="0"/>
        <v>0.6</v>
      </c>
      <c r="G42" s="6">
        <f>ROUND(+Plant!H137,0)</f>
        <v>183495</v>
      </c>
      <c r="H42" s="6">
        <f>ROUND(+Plant!F137,0)</f>
        <v>359522</v>
      </c>
      <c r="I42" s="7">
        <f t="shared" si="1"/>
        <v>0.51</v>
      </c>
      <c r="J42" s="7"/>
      <c r="K42" s="8">
        <f t="shared" si="2"/>
        <v>-0.15</v>
      </c>
    </row>
    <row r="43" spans="2:11" ht="12">
      <c r="B43">
        <f>+Plant!A38</f>
        <v>104</v>
      </c>
      <c r="C43" t="str">
        <f>+Plant!B38</f>
        <v>VALLEY GENERAL HOSPITAL</v>
      </c>
      <c r="D43" s="6">
        <f>ROUND(+Plant!H38,0)</f>
        <v>90980</v>
      </c>
      <c r="E43" s="6">
        <f>ROUND(+Plant!F38,0)</f>
        <v>112822</v>
      </c>
      <c r="F43" s="7">
        <f t="shared" si="0"/>
        <v>0.81</v>
      </c>
      <c r="G43" s="6">
        <f>ROUND(+Plant!H138,0)</f>
        <v>102274</v>
      </c>
      <c r="H43" s="6">
        <f>ROUND(+Plant!F138,0)</f>
        <v>112822</v>
      </c>
      <c r="I43" s="7">
        <f t="shared" si="1"/>
        <v>0.91</v>
      </c>
      <c r="J43" s="7"/>
      <c r="K43" s="8">
        <f t="shared" si="2"/>
        <v>0.1235</v>
      </c>
    </row>
    <row r="44" spans="2:11" ht="12">
      <c r="B44">
        <f>+Plant!A39</f>
        <v>106</v>
      </c>
      <c r="C44" t="str">
        <f>+Plant!B39</f>
        <v>CASCADE VALLEY HOSPITAL</v>
      </c>
      <c r="D44" s="6">
        <f>ROUND(+Plant!H39,0)</f>
        <v>49771</v>
      </c>
      <c r="E44" s="6">
        <f>ROUND(+Plant!F39,0)</f>
        <v>82921</v>
      </c>
      <c r="F44" s="7">
        <f t="shared" si="0"/>
        <v>0.6</v>
      </c>
      <c r="G44" s="6">
        <f>ROUND(+Plant!H139,0)</f>
        <v>47869</v>
      </c>
      <c r="H44" s="6">
        <f>ROUND(+Plant!F139,0)</f>
        <v>82921</v>
      </c>
      <c r="I44" s="7">
        <f t="shared" si="1"/>
        <v>0.58</v>
      </c>
      <c r="J44" s="7"/>
      <c r="K44" s="8">
        <f t="shared" si="2"/>
        <v>-0.0333</v>
      </c>
    </row>
    <row r="45" spans="2:11" ht="12">
      <c r="B45">
        <f>+Plant!A40</f>
        <v>107</v>
      </c>
      <c r="C45" t="str">
        <f>+Plant!B40</f>
        <v>NORTH VALLEY HOSPITAL</v>
      </c>
      <c r="D45" s="6">
        <f>ROUND(+Plant!H40,0)</f>
        <v>72758</v>
      </c>
      <c r="E45" s="6">
        <f>ROUND(+Plant!F40,0)</f>
        <v>81212</v>
      </c>
      <c r="F45" s="7">
        <f t="shared" si="0"/>
        <v>0.9</v>
      </c>
      <c r="G45" s="6">
        <f>ROUND(+Plant!H140,0)</f>
        <v>77284</v>
      </c>
      <c r="H45" s="6">
        <f>ROUND(+Plant!F140,0)</f>
        <v>84783</v>
      </c>
      <c r="I45" s="7">
        <f t="shared" si="1"/>
        <v>0.91</v>
      </c>
      <c r="J45" s="7"/>
      <c r="K45" s="8">
        <f t="shared" si="2"/>
        <v>0.0111</v>
      </c>
    </row>
    <row r="46" spans="2:11" ht="12">
      <c r="B46">
        <f>+Plant!A41</f>
        <v>108</v>
      </c>
      <c r="C46" t="str">
        <f>+Plant!B41</f>
        <v>TRI-STATE MEMORIAL HOSPITAL</v>
      </c>
      <c r="D46" s="6">
        <f>ROUND(+Plant!H41,0)</f>
        <v>0</v>
      </c>
      <c r="E46" s="6">
        <f>ROUND(+Plant!F41,0)</f>
        <v>106138</v>
      </c>
      <c r="F46" s="7">
        <f t="shared" si="0"/>
      </c>
      <c r="G46" s="6">
        <f>ROUND(+Plant!H141,0)</f>
        <v>0</v>
      </c>
      <c r="H46" s="6">
        <f>ROUND(+Plant!F141,0)</f>
        <v>0</v>
      </c>
      <c r="I46" s="7">
        <f t="shared" si="1"/>
      </c>
      <c r="J46" s="7"/>
      <c r="K46" s="8">
        <f t="shared" si="2"/>
      </c>
    </row>
    <row r="47" spans="2:11" ht="12">
      <c r="B47">
        <f>+Plant!A42</f>
        <v>111</v>
      </c>
      <c r="C47" t="str">
        <f>+Plant!B42</f>
        <v>EAST ADAMS RURAL HOSPITAL</v>
      </c>
      <c r="D47" s="6">
        <f>ROUND(+Plant!H42,0)</f>
        <v>13740</v>
      </c>
      <c r="E47" s="6">
        <f>ROUND(+Plant!F42,0)</f>
        <v>19511</v>
      </c>
      <c r="F47" s="7">
        <f t="shared" si="0"/>
        <v>0.7</v>
      </c>
      <c r="G47" s="6">
        <f>ROUND(+Plant!H142,0)</f>
        <v>15943</v>
      </c>
      <c r="H47" s="6">
        <f>ROUND(+Plant!F142,0)</f>
        <v>19511</v>
      </c>
      <c r="I47" s="7">
        <f t="shared" si="1"/>
        <v>0.82</v>
      </c>
      <c r="J47" s="7"/>
      <c r="K47" s="8">
        <f t="shared" si="2"/>
        <v>0.1714</v>
      </c>
    </row>
    <row r="48" spans="2:11" ht="12">
      <c r="B48">
        <f>+Plant!A43</f>
        <v>125</v>
      </c>
      <c r="C48" t="str">
        <f>+Plant!B43</f>
        <v>OTHELLO COMMUNITY HOSPITAL</v>
      </c>
      <c r="D48" s="6">
        <f>ROUND(+Plant!H43,0)</f>
        <v>67038</v>
      </c>
      <c r="E48" s="6">
        <f>ROUND(+Plant!F43,0)</f>
        <v>81778</v>
      </c>
      <c r="F48" s="7">
        <f t="shared" si="0"/>
        <v>0.82</v>
      </c>
      <c r="G48" s="6">
        <f>ROUND(+Plant!H143,0)</f>
        <v>71362</v>
      </c>
      <c r="H48" s="6">
        <f>ROUND(+Plant!F143,0)</f>
        <v>81778</v>
      </c>
      <c r="I48" s="7">
        <f t="shared" si="1"/>
        <v>0.87</v>
      </c>
      <c r="J48" s="7"/>
      <c r="K48" s="8">
        <f t="shared" si="2"/>
        <v>0.061</v>
      </c>
    </row>
    <row r="49" spans="2:11" ht="12">
      <c r="B49">
        <f>+Plant!A44</f>
        <v>126</v>
      </c>
      <c r="C49" t="str">
        <f>+Plant!B44</f>
        <v>HIGHLINE MEDICAL CENTER</v>
      </c>
      <c r="D49" s="6">
        <f>ROUND(+Plant!H44,0)</f>
        <v>456606</v>
      </c>
      <c r="E49" s="6">
        <f>ROUND(+Plant!F44,0)</f>
        <v>300978</v>
      </c>
      <c r="F49" s="7">
        <f t="shared" si="0"/>
        <v>1.52</v>
      </c>
      <c r="G49" s="6">
        <f>ROUND(+Plant!H144,0)</f>
        <v>565630</v>
      </c>
      <c r="H49" s="6">
        <f>ROUND(+Plant!F144,0)</f>
        <v>257889</v>
      </c>
      <c r="I49" s="7">
        <f t="shared" si="1"/>
        <v>2.19</v>
      </c>
      <c r="J49" s="7"/>
      <c r="K49" s="8">
        <f t="shared" si="2"/>
        <v>0.4408</v>
      </c>
    </row>
    <row r="50" spans="2:11" ht="12">
      <c r="B50">
        <f>+Plant!A45</f>
        <v>128</v>
      </c>
      <c r="C50" t="str">
        <f>+Plant!B45</f>
        <v>UNIVERSITY OF WASHINGTON MEDICAL CENTER</v>
      </c>
      <c r="D50" s="6">
        <f>ROUND(+Plant!H45,0)</f>
        <v>1276841</v>
      </c>
      <c r="E50" s="6">
        <f>ROUND(+Plant!F45,0)</f>
        <v>704450</v>
      </c>
      <c r="F50" s="7">
        <f t="shared" si="0"/>
        <v>1.81</v>
      </c>
      <c r="G50" s="6">
        <f>ROUND(+Plant!H145,0)</f>
        <v>1311121</v>
      </c>
      <c r="H50" s="6">
        <f>ROUND(+Plant!F145,0)</f>
        <v>668684</v>
      </c>
      <c r="I50" s="7">
        <f t="shared" si="1"/>
        <v>1.96</v>
      </c>
      <c r="J50" s="7"/>
      <c r="K50" s="8">
        <f t="shared" si="2"/>
        <v>0.0829</v>
      </c>
    </row>
    <row r="51" spans="2:11" ht="12">
      <c r="B51">
        <f>+Plant!A46</f>
        <v>129</v>
      </c>
      <c r="C51" t="str">
        <f>+Plant!B46</f>
        <v>QUINCY VALLEY MEDICAL CENTER</v>
      </c>
      <c r="D51" s="6">
        <f>ROUND(+Plant!H46,0)</f>
        <v>26062</v>
      </c>
      <c r="E51" s="6">
        <f>ROUND(+Plant!F46,0)</f>
        <v>28753</v>
      </c>
      <c r="F51" s="7">
        <f t="shared" si="0"/>
        <v>0.91</v>
      </c>
      <c r="G51" s="6">
        <f>ROUND(+Plant!H146,0)</f>
        <v>32241</v>
      </c>
      <c r="H51" s="6">
        <f>ROUND(+Plant!F146,0)</f>
        <v>28753</v>
      </c>
      <c r="I51" s="7">
        <f t="shared" si="1"/>
        <v>1.12</v>
      </c>
      <c r="J51" s="7"/>
      <c r="K51" s="8">
        <f t="shared" si="2"/>
        <v>0.2308</v>
      </c>
    </row>
    <row r="52" spans="2:11" ht="12">
      <c r="B52">
        <f>+Plant!A47</f>
        <v>130</v>
      </c>
      <c r="C52" t="str">
        <f>+Plant!B47</f>
        <v>NORTHWEST HOSPITAL &amp; MEDICAL CENTER</v>
      </c>
      <c r="D52" s="6">
        <f>ROUND(+Plant!H47,0)</f>
        <v>683461</v>
      </c>
      <c r="E52" s="6">
        <f>ROUND(+Plant!F47,0)</f>
        <v>7683399</v>
      </c>
      <c r="F52" s="7">
        <f t="shared" si="0"/>
        <v>0.09</v>
      </c>
      <c r="G52" s="6">
        <f>ROUND(+Plant!H147,0)</f>
        <v>667067</v>
      </c>
      <c r="H52" s="6">
        <f>ROUND(+Plant!F147,0)</f>
        <v>7163</v>
      </c>
      <c r="I52" s="7">
        <f t="shared" si="1"/>
        <v>93.13</v>
      </c>
      <c r="J52" s="7"/>
      <c r="K52" s="8">
        <f t="shared" si="2"/>
        <v>1033.7778</v>
      </c>
    </row>
    <row r="53" spans="2:11" ht="12">
      <c r="B53">
        <f>+Plant!A48</f>
        <v>131</v>
      </c>
      <c r="C53" t="str">
        <f>+Plant!B48</f>
        <v>OVERLAKE HOSPITAL MEDICAL CENTER</v>
      </c>
      <c r="D53" s="6">
        <f>ROUND(+Plant!H48,0)</f>
        <v>496769</v>
      </c>
      <c r="E53" s="6">
        <f>ROUND(+Plant!F48,0)</f>
        <v>498470</v>
      </c>
      <c r="F53" s="7">
        <f t="shared" si="0"/>
        <v>1</v>
      </c>
      <c r="G53" s="6">
        <f>ROUND(+Plant!H148,0)</f>
        <v>536065</v>
      </c>
      <c r="H53" s="6">
        <f>ROUND(+Plant!F148,0)</f>
        <v>559010</v>
      </c>
      <c r="I53" s="7">
        <f t="shared" si="1"/>
        <v>0.96</v>
      </c>
      <c r="J53" s="7"/>
      <c r="K53" s="8">
        <f t="shared" si="2"/>
        <v>-0.04</v>
      </c>
    </row>
    <row r="54" spans="2:11" ht="12">
      <c r="B54">
        <f>+Plant!A49</f>
        <v>132</v>
      </c>
      <c r="C54" t="str">
        <f>+Plant!B49</f>
        <v>SAINT CLARE HOSPITAL</v>
      </c>
      <c r="D54" s="6">
        <f>ROUND(+Plant!H49,0)</f>
        <v>121709</v>
      </c>
      <c r="E54" s="6">
        <f>ROUND(+Plant!F49,0)</f>
        <v>144052</v>
      </c>
      <c r="F54" s="7">
        <f t="shared" si="0"/>
        <v>0.84</v>
      </c>
      <c r="G54" s="6">
        <f>ROUND(+Plant!H149,0)</f>
        <v>116464</v>
      </c>
      <c r="H54" s="6">
        <f>ROUND(+Plant!F149,0)</f>
        <v>144860</v>
      </c>
      <c r="I54" s="7">
        <f t="shared" si="1"/>
        <v>0.8</v>
      </c>
      <c r="J54" s="7"/>
      <c r="K54" s="8">
        <f t="shared" si="2"/>
        <v>-0.0476</v>
      </c>
    </row>
    <row r="55" spans="2:11" ht="12">
      <c r="B55">
        <f>+Plant!A50</f>
        <v>134</v>
      </c>
      <c r="C55" t="str">
        <f>+Plant!B50</f>
        <v>ISLAND HOSPITAL</v>
      </c>
      <c r="D55" s="6">
        <f>ROUND(+Plant!H50,0)</f>
        <v>105228</v>
      </c>
      <c r="E55" s="6">
        <f>ROUND(+Plant!F50,0)</f>
        <v>181809</v>
      </c>
      <c r="F55" s="7">
        <f t="shared" si="0"/>
        <v>0.58</v>
      </c>
      <c r="G55" s="6">
        <f>ROUND(+Plant!H150,0)</f>
        <v>116598</v>
      </c>
      <c r="H55" s="6">
        <f>ROUND(+Plant!F150,0)</f>
        <v>183585</v>
      </c>
      <c r="I55" s="7">
        <f t="shared" si="1"/>
        <v>0.64</v>
      </c>
      <c r="J55" s="7"/>
      <c r="K55" s="8">
        <f t="shared" si="2"/>
        <v>0.1034</v>
      </c>
    </row>
    <row r="56" spans="2:11" ht="12">
      <c r="B56">
        <f>+Plant!A51</f>
        <v>137</v>
      </c>
      <c r="C56" t="str">
        <f>+Plant!B51</f>
        <v>LINCOLN HOSPITAL</v>
      </c>
      <c r="D56" s="6">
        <f>ROUND(+Plant!H51,0)</f>
        <v>96889</v>
      </c>
      <c r="E56" s="6">
        <f>ROUND(+Plant!F51,0)</f>
        <v>50541</v>
      </c>
      <c r="F56" s="7">
        <f t="shared" si="0"/>
        <v>1.92</v>
      </c>
      <c r="G56" s="6">
        <f>ROUND(+Plant!H151,0)</f>
        <v>77813</v>
      </c>
      <c r="H56" s="6">
        <f>ROUND(+Plant!F151,0)</f>
        <v>50541</v>
      </c>
      <c r="I56" s="7">
        <f t="shared" si="1"/>
        <v>1.54</v>
      </c>
      <c r="J56" s="7"/>
      <c r="K56" s="8">
        <f t="shared" si="2"/>
        <v>-0.1979</v>
      </c>
    </row>
    <row r="57" spans="2:11" ht="12">
      <c r="B57">
        <f>+Plant!A52</f>
        <v>138</v>
      </c>
      <c r="C57" t="str">
        <f>+Plant!B52</f>
        <v>SWEDISH EDMONDS</v>
      </c>
      <c r="D57" s="6">
        <f>ROUND(+Plant!H52,0)</f>
        <v>195633</v>
      </c>
      <c r="E57" s="6">
        <f>ROUND(+Plant!F52,0)</f>
        <v>272986</v>
      </c>
      <c r="F57" s="7">
        <f t="shared" si="0"/>
        <v>0.72</v>
      </c>
      <c r="G57" s="6">
        <f>ROUND(+Plant!H152,0)</f>
        <v>227402</v>
      </c>
      <c r="H57" s="6">
        <f>ROUND(+Plant!F152,0)</f>
        <v>272986</v>
      </c>
      <c r="I57" s="7">
        <f t="shared" si="1"/>
        <v>0.83</v>
      </c>
      <c r="J57" s="7"/>
      <c r="K57" s="8">
        <f t="shared" si="2"/>
        <v>0.1528</v>
      </c>
    </row>
    <row r="58" spans="2:11" ht="12">
      <c r="B58">
        <f>+Plant!A53</f>
        <v>139</v>
      </c>
      <c r="C58" t="str">
        <f>+Plant!B53</f>
        <v>PROVIDENCE HOLY FAMILY HOSPITAL</v>
      </c>
      <c r="D58" s="6">
        <f>ROUND(+Plant!H53,0)</f>
        <v>373302</v>
      </c>
      <c r="E58" s="6">
        <f>ROUND(+Plant!F53,0)</f>
        <v>361825</v>
      </c>
      <c r="F58" s="7">
        <f t="shared" si="0"/>
        <v>1.03</v>
      </c>
      <c r="G58" s="6">
        <f>ROUND(+Plant!H153,0)</f>
        <v>390319</v>
      </c>
      <c r="H58" s="6">
        <f>ROUND(+Plant!F153,0)</f>
        <v>361825</v>
      </c>
      <c r="I58" s="7">
        <f t="shared" si="1"/>
        <v>1.08</v>
      </c>
      <c r="J58" s="7"/>
      <c r="K58" s="8">
        <f t="shared" si="2"/>
        <v>0.0485</v>
      </c>
    </row>
    <row r="59" spans="2:11" ht="12">
      <c r="B59">
        <f>+Plant!A54</f>
        <v>140</v>
      </c>
      <c r="C59" t="str">
        <f>+Plant!B54</f>
        <v>KITTITAS VALLEY HOSPITAL</v>
      </c>
      <c r="D59" s="6">
        <f>ROUND(+Plant!H54,0)</f>
        <v>74681</v>
      </c>
      <c r="E59" s="6">
        <f>ROUND(+Plant!F54,0)</f>
        <v>91533</v>
      </c>
      <c r="F59" s="7">
        <f t="shared" si="0"/>
        <v>0.82</v>
      </c>
      <c r="G59" s="6">
        <f>ROUND(+Plant!H154,0)</f>
        <v>89723</v>
      </c>
      <c r="H59" s="6">
        <f>ROUND(+Plant!F154,0)</f>
        <v>91533</v>
      </c>
      <c r="I59" s="7">
        <f t="shared" si="1"/>
        <v>0.98</v>
      </c>
      <c r="J59" s="7"/>
      <c r="K59" s="8">
        <f t="shared" si="2"/>
        <v>0.1951</v>
      </c>
    </row>
    <row r="60" spans="2:11" ht="12">
      <c r="B60">
        <f>+Plant!A55</f>
        <v>141</v>
      </c>
      <c r="C60" t="str">
        <f>+Plant!B55</f>
        <v>DAYTON GENERAL HOSPITAL</v>
      </c>
      <c r="D60" s="6">
        <f>ROUND(+Plant!H55,0)</f>
        <v>21982</v>
      </c>
      <c r="E60" s="6">
        <f>ROUND(+Plant!F55,0)</f>
        <v>67832</v>
      </c>
      <c r="F60" s="7">
        <f t="shared" si="0"/>
        <v>0.32</v>
      </c>
      <c r="G60" s="6">
        <f>ROUND(+Plant!H155,0)</f>
        <v>0</v>
      </c>
      <c r="H60" s="6">
        <f>ROUND(+Plant!F155,0)</f>
        <v>0</v>
      </c>
      <c r="I60" s="7">
        <f t="shared" si="1"/>
      </c>
      <c r="J60" s="7"/>
      <c r="K60" s="8">
        <f t="shared" si="2"/>
      </c>
    </row>
    <row r="61" spans="2:11" ht="12">
      <c r="B61">
        <f>+Plant!A56</f>
        <v>142</v>
      </c>
      <c r="C61" t="str">
        <f>+Plant!B56</f>
        <v>HARRISON MEDICAL CENTER</v>
      </c>
      <c r="D61" s="6">
        <f>ROUND(+Plant!H56,0)</f>
        <v>502328</v>
      </c>
      <c r="E61" s="6">
        <f>ROUND(+Plant!F56,0)</f>
        <v>427141</v>
      </c>
      <c r="F61" s="7">
        <f t="shared" si="0"/>
        <v>1.18</v>
      </c>
      <c r="G61" s="6">
        <f>ROUND(+Plant!H156,0)</f>
        <v>613759</v>
      </c>
      <c r="H61" s="6">
        <f>ROUND(+Plant!F156,0)</f>
        <v>432911</v>
      </c>
      <c r="I61" s="7">
        <f t="shared" si="1"/>
        <v>1.42</v>
      </c>
      <c r="J61" s="7"/>
      <c r="K61" s="8">
        <f t="shared" si="2"/>
        <v>0.2034</v>
      </c>
    </row>
    <row r="62" spans="2:11" ht="12">
      <c r="B62">
        <f>+Plant!A57</f>
        <v>145</v>
      </c>
      <c r="C62" t="str">
        <f>+Plant!B57</f>
        <v>PEACEHEALTH SAINT JOSEPH HOSPITAL</v>
      </c>
      <c r="D62" s="6">
        <f>ROUND(+Plant!H57,0)</f>
        <v>691684</v>
      </c>
      <c r="E62" s="6">
        <f>ROUND(+Plant!F57,0)</f>
        <v>633636</v>
      </c>
      <c r="F62" s="7">
        <f t="shared" si="0"/>
        <v>1.09</v>
      </c>
      <c r="G62" s="6">
        <f>ROUND(+Plant!H157,0)</f>
        <v>743918</v>
      </c>
      <c r="H62" s="6">
        <f>ROUND(+Plant!F157,0)</f>
        <v>850465</v>
      </c>
      <c r="I62" s="7">
        <f t="shared" si="1"/>
        <v>0.87</v>
      </c>
      <c r="J62" s="7"/>
      <c r="K62" s="8">
        <f t="shared" si="2"/>
        <v>-0.2018</v>
      </c>
    </row>
    <row r="63" spans="2:11" ht="12">
      <c r="B63">
        <f>+Plant!A58</f>
        <v>147</v>
      </c>
      <c r="C63" t="str">
        <f>+Plant!B58</f>
        <v>MID VALLEY HOSPITAL</v>
      </c>
      <c r="D63" s="6">
        <f>ROUND(+Plant!H58,0)</f>
        <v>42361</v>
      </c>
      <c r="E63" s="6">
        <f>ROUND(+Plant!F58,0)</f>
        <v>75247</v>
      </c>
      <c r="F63" s="7">
        <f t="shared" si="0"/>
        <v>0.56</v>
      </c>
      <c r="G63" s="6">
        <f>ROUND(+Plant!H158,0)</f>
        <v>49002</v>
      </c>
      <c r="H63" s="6">
        <f>ROUND(+Plant!F158,0)</f>
        <v>77518</v>
      </c>
      <c r="I63" s="7">
        <f t="shared" si="1"/>
        <v>0.63</v>
      </c>
      <c r="J63" s="7"/>
      <c r="K63" s="8">
        <f t="shared" si="2"/>
        <v>0.125</v>
      </c>
    </row>
    <row r="64" spans="2:11" ht="12">
      <c r="B64">
        <f>+Plant!A59</f>
        <v>148</v>
      </c>
      <c r="C64" t="str">
        <f>+Plant!B59</f>
        <v>KINDRED HOSPITAL - SEATTLE</v>
      </c>
      <c r="D64" s="6">
        <f>ROUND(+Plant!H59,0)</f>
        <v>28038</v>
      </c>
      <c r="E64" s="6">
        <f>ROUND(+Plant!F59,0)</f>
        <v>48274</v>
      </c>
      <c r="F64" s="7">
        <f t="shared" si="0"/>
        <v>0.58</v>
      </c>
      <c r="G64" s="6">
        <f>ROUND(+Plant!H159,0)</f>
        <v>26434</v>
      </c>
      <c r="H64" s="6">
        <f>ROUND(+Plant!F159,0)</f>
        <v>48274</v>
      </c>
      <c r="I64" s="7">
        <f t="shared" si="1"/>
        <v>0.55</v>
      </c>
      <c r="J64" s="7"/>
      <c r="K64" s="8">
        <f t="shared" si="2"/>
        <v>-0.0517</v>
      </c>
    </row>
    <row r="65" spans="2:11" ht="12">
      <c r="B65">
        <f>+Plant!A60</f>
        <v>150</v>
      </c>
      <c r="C65" t="str">
        <f>+Plant!B60</f>
        <v>COULEE COMMUNITY HOSPITAL</v>
      </c>
      <c r="D65" s="6">
        <f>ROUND(+Plant!H60,0)</f>
        <v>30117</v>
      </c>
      <c r="E65" s="6">
        <f>ROUND(+Plant!F60,0)</f>
        <v>42653</v>
      </c>
      <c r="F65" s="7">
        <f t="shared" si="0"/>
        <v>0.71</v>
      </c>
      <c r="G65" s="6">
        <f>ROUND(+Plant!H160,0)</f>
        <v>28711</v>
      </c>
      <c r="H65" s="6">
        <f>ROUND(+Plant!F160,0)</f>
        <v>42653</v>
      </c>
      <c r="I65" s="7">
        <f t="shared" si="1"/>
        <v>0.67</v>
      </c>
      <c r="J65" s="7"/>
      <c r="K65" s="8">
        <f t="shared" si="2"/>
        <v>-0.0563</v>
      </c>
    </row>
    <row r="66" spans="2:11" ht="12">
      <c r="B66">
        <f>+Plant!A61</f>
        <v>152</v>
      </c>
      <c r="C66" t="str">
        <f>+Plant!B61</f>
        <v>MASON GENERAL HOSPITAL</v>
      </c>
      <c r="D66" s="6">
        <f>ROUND(+Plant!H61,0)</f>
        <v>242874</v>
      </c>
      <c r="E66" s="6">
        <f>ROUND(+Plant!F61,0)</f>
        <v>93704</v>
      </c>
      <c r="F66" s="7">
        <f t="shared" si="0"/>
        <v>2.59</v>
      </c>
      <c r="G66" s="6">
        <f>ROUND(+Plant!H161,0)</f>
        <v>227623</v>
      </c>
      <c r="H66" s="6">
        <f>ROUND(+Plant!F161,0)</f>
        <v>93704</v>
      </c>
      <c r="I66" s="7">
        <f t="shared" si="1"/>
        <v>2.43</v>
      </c>
      <c r="J66" s="7"/>
      <c r="K66" s="8">
        <f t="shared" si="2"/>
        <v>-0.0618</v>
      </c>
    </row>
    <row r="67" spans="2:11" ht="12">
      <c r="B67">
        <f>+Plant!A62</f>
        <v>153</v>
      </c>
      <c r="C67" t="str">
        <f>+Plant!B62</f>
        <v>WHITMAN HOSPITAL AND MEDICAL CENTER</v>
      </c>
      <c r="D67" s="6">
        <f>ROUND(+Plant!H62,0)</f>
        <v>76690</v>
      </c>
      <c r="E67" s="6">
        <f>ROUND(+Plant!F62,0)</f>
        <v>85846</v>
      </c>
      <c r="F67" s="7">
        <f t="shared" si="0"/>
        <v>0.89</v>
      </c>
      <c r="G67" s="6">
        <f>ROUND(+Plant!H162,0)</f>
        <v>96725</v>
      </c>
      <c r="H67" s="6">
        <f>ROUND(+Plant!F162,0)</f>
        <v>113245</v>
      </c>
      <c r="I67" s="7">
        <f t="shared" si="1"/>
        <v>0.85</v>
      </c>
      <c r="J67" s="7"/>
      <c r="K67" s="8">
        <f t="shared" si="2"/>
        <v>-0.0449</v>
      </c>
    </row>
    <row r="68" spans="2:11" ht="12">
      <c r="B68">
        <f>+Plant!A63</f>
        <v>155</v>
      </c>
      <c r="C68" t="str">
        <f>+Plant!B63</f>
        <v>VALLEY MEDICAL CENTER</v>
      </c>
      <c r="D68" s="6">
        <f>ROUND(+Plant!H63,0)</f>
        <v>1220396</v>
      </c>
      <c r="E68" s="6">
        <f>ROUND(+Plant!F63,0)</f>
        <v>807794</v>
      </c>
      <c r="F68" s="7">
        <f t="shared" si="0"/>
        <v>1.51</v>
      </c>
      <c r="G68" s="6">
        <f>ROUND(+Plant!H163,0)</f>
        <v>1311012</v>
      </c>
      <c r="H68" s="6">
        <f>ROUND(+Plant!F163,0)</f>
        <v>802189</v>
      </c>
      <c r="I68" s="7">
        <f t="shared" si="1"/>
        <v>1.63</v>
      </c>
      <c r="J68" s="7"/>
      <c r="K68" s="8">
        <f t="shared" si="2"/>
        <v>0.0795</v>
      </c>
    </row>
    <row r="69" spans="2:11" ht="12">
      <c r="B69">
        <f>+Plant!A64</f>
        <v>156</v>
      </c>
      <c r="C69" t="str">
        <f>+Plant!B64</f>
        <v>WHIDBEY GENERAL HOSPITAL</v>
      </c>
      <c r="D69" s="6">
        <f>ROUND(+Plant!H64,0)</f>
        <v>73145</v>
      </c>
      <c r="E69" s="6">
        <f>ROUND(+Plant!F64,0)</f>
        <v>94266</v>
      </c>
      <c r="F69" s="7">
        <f t="shared" si="0"/>
        <v>0.78</v>
      </c>
      <c r="G69" s="6">
        <f>ROUND(+Plant!H164,0)</f>
        <v>78489</v>
      </c>
      <c r="H69" s="6">
        <f>ROUND(+Plant!F164,0)</f>
        <v>94266</v>
      </c>
      <c r="I69" s="7">
        <f t="shared" si="1"/>
        <v>0.83</v>
      </c>
      <c r="J69" s="7"/>
      <c r="K69" s="8">
        <f t="shared" si="2"/>
        <v>0.0641</v>
      </c>
    </row>
    <row r="70" spans="2:11" ht="12">
      <c r="B70">
        <f>+Plant!A65</f>
        <v>157</v>
      </c>
      <c r="C70" t="str">
        <f>+Plant!B65</f>
        <v>SAINT LUKES REHABILIATION INSTITUTE</v>
      </c>
      <c r="D70" s="6">
        <f>ROUND(+Plant!H65,0)</f>
        <v>89067</v>
      </c>
      <c r="E70" s="6">
        <f>ROUND(+Plant!F65,0)</f>
        <v>130040</v>
      </c>
      <c r="F70" s="7">
        <f t="shared" si="0"/>
        <v>0.68</v>
      </c>
      <c r="G70" s="6">
        <f>ROUND(+Plant!H165,0)</f>
        <v>102091</v>
      </c>
      <c r="H70" s="6">
        <f>ROUND(+Plant!F165,0)</f>
        <v>130040</v>
      </c>
      <c r="I70" s="7">
        <f t="shared" si="1"/>
        <v>0.79</v>
      </c>
      <c r="J70" s="7"/>
      <c r="K70" s="8">
        <f t="shared" si="2"/>
        <v>0.1618</v>
      </c>
    </row>
    <row r="71" spans="2:11" ht="12">
      <c r="B71">
        <f>+Plant!A66</f>
        <v>158</v>
      </c>
      <c r="C71" t="str">
        <f>+Plant!B66</f>
        <v>CASCADE MEDICAL CENTER</v>
      </c>
      <c r="D71" s="6">
        <f>ROUND(+Plant!H66,0)</f>
        <v>25138</v>
      </c>
      <c r="E71" s="6">
        <f>ROUND(+Plant!F66,0)</f>
        <v>20964</v>
      </c>
      <c r="F71" s="7">
        <f t="shared" si="0"/>
        <v>1.2</v>
      </c>
      <c r="G71" s="6">
        <f>ROUND(+Plant!H166,0)</f>
        <v>27578</v>
      </c>
      <c r="H71" s="6">
        <f>ROUND(+Plant!F166,0)</f>
        <v>21700</v>
      </c>
      <c r="I71" s="7">
        <f t="shared" si="1"/>
        <v>1.27</v>
      </c>
      <c r="J71" s="7"/>
      <c r="K71" s="8">
        <f t="shared" si="2"/>
        <v>0.0583</v>
      </c>
    </row>
    <row r="72" spans="2:11" ht="12">
      <c r="B72">
        <f>+Plant!A67</f>
        <v>159</v>
      </c>
      <c r="C72" t="str">
        <f>+Plant!B67</f>
        <v>PROVIDENCE SAINT PETER HOSPITAL</v>
      </c>
      <c r="D72" s="6">
        <f>ROUND(+Plant!H67,0)</f>
        <v>979441</v>
      </c>
      <c r="E72" s="6">
        <f>ROUND(+Plant!F67,0)</f>
        <v>723941</v>
      </c>
      <c r="F72" s="7">
        <f t="shared" si="0"/>
        <v>1.35</v>
      </c>
      <c r="G72" s="6">
        <f>ROUND(+Plant!H167,0)</f>
        <v>840911</v>
      </c>
      <c r="H72" s="6">
        <f>ROUND(+Plant!F167,0)</f>
        <v>699739</v>
      </c>
      <c r="I72" s="7">
        <f t="shared" si="1"/>
        <v>1.2</v>
      </c>
      <c r="J72" s="7"/>
      <c r="K72" s="8">
        <f t="shared" si="2"/>
        <v>-0.1111</v>
      </c>
    </row>
    <row r="73" spans="2:11" ht="12">
      <c r="B73">
        <f>+Plant!A68</f>
        <v>161</v>
      </c>
      <c r="C73" t="str">
        <f>+Plant!B68</f>
        <v>KADLEC REGIONAL MEDICAL CENTER</v>
      </c>
      <c r="D73" s="6">
        <f>ROUND(+Plant!H68,0)</f>
        <v>552026</v>
      </c>
      <c r="E73" s="6">
        <f>ROUND(+Plant!F68,0)</f>
        <v>315192</v>
      </c>
      <c r="F73" s="7">
        <f t="shared" si="0"/>
        <v>1.75</v>
      </c>
      <c r="G73" s="6">
        <f>ROUND(+Plant!H168,0)</f>
        <v>622688</v>
      </c>
      <c r="H73" s="6">
        <f>ROUND(+Plant!F168,0)</f>
        <v>496008</v>
      </c>
      <c r="I73" s="7">
        <f t="shared" si="1"/>
        <v>1.26</v>
      </c>
      <c r="J73" s="7"/>
      <c r="K73" s="8">
        <f t="shared" si="2"/>
        <v>-0.28</v>
      </c>
    </row>
    <row r="74" spans="2:11" ht="12">
      <c r="B74">
        <f>+Plant!A69</f>
        <v>162</v>
      </c>
      <c r="C74" t="str">
        <f>+Plant!B69</f>
        <v>PROVIDENCE SACRED HEART MEDICAL CENTER</v>
      </c>
      <c r="D74" s="6">
        <f>ROUND(+Plant!H69,0)</f>
        <v>1131603</v>
      </c>
      <c r="E74" s="6">
        <f>ROUND(+Plant!F69,0)</f>
        <v>1698377</v>
      </c>
      <c r="F74" s="7">
        <f t="shared" si="0"/>
        <v>0.67</v>
      </c>
      <c r="G74" s="6">
        <f>ROUND(+Plant!H169,0)</f>
        <v>2048446</v>
      </c>
      <c r="H74" s="6">
        <f>ROUND(+Plant!F169,0)</f>
        <v>1698377</v>
      </c>
      <c r="I74" s="7">
        <f t="shared" si="1"/>
        <v>1.21</v>
      </c>
      <c r="J74" s="7"/>
      <c r="K74" s="8">
        <f t="shared" si="2"/>
        <v>0.806</v>
      </c>
    </row>
    <row r="75" spans="2:11" ht="12">
      <c r="B75">
        <f>+Plant!A70</f>
        <v>164</v>
      </c>
      <c r="C75" t="str">
        <f>+Plant!B70</f>
        <v>EVERGREEN HOSPITAL MEDICAL CENTER</v>
      </c>
      <c r="D75" s="6">
        <f>ROUND(+Plant!H70,0)</f>
        <v>695569</v>
      </c>
      <c r="E75" s="6">
        <f>ROUND(+Plant!F70,0)</f>
        <v>580905</v>
      </c>
      <c r="F75" s="7">
        <f aca="true" t="shared" si="3" ref="F75:F106">IF(D75=0,"",IF(E75=0,"",ROUND(D75/E75,2)))</f>
        <v>1.2</v>
      </c>
      <c r="G75" s="6">
        <f>ROUND(+Plant!H170,0)</f>
        <v>735451</v>
      </c>
      <c r="H75" s="6">
        <f>ROUND(+Plant!F170,0)</f>
        <v>580905</v>
      </c>
      <c r="I75" s="7">
        <f aca="true" t="shared" si="4" ref="I75:I106">IF(G75=0,"",IF(H75=0,"",ROUND(G75/H75,2)))</f>
        <v>1.27</v>
      </c>
      <c r="J75" s="7"/>
      <c r="K75" s="8">
        <f aca="true" t="shared" si="5" ref="K75:K106">IF(D75=0,"",IF(E75=0,"",IF(G75=0,"",IF(H75=0,"",ROUND(I75/F75-1,4)))))</f>
        <v>0.0583</v>
      </c>
    </row>
    <row r="76" spans="2:11" ht="12">
      <c r="B76">
        <f>+Plant!A71</f>
        <v>165</v>
      </c>
      <c r="C76" t="str">
        <f>+Plant!B71</f>
        <v>LAKE CHELAN COMMUNITY HOSPITAL</v>
      </c>
      <c r="D76" s="6">
        <f>ROUND(+Plant!H71,0)</f>
        <v>41496</v>
      </c>
      <c r="E76" s="6">
        <f>ROUND(+Plant!F71,0)</f>
        <v>32493</v>
      </c>
      <c r="F76" s="7">
        <f t="shared" si="3"/>
        <v>1.28</v>
      </c>
      <c r="G76" s="6">
        <f>ROUND(+Plant!H171,0)</f>
        <v>45472</v>
      </c>
      <c r="H76" s="6">
        <f>ROUND(+Plant!F171,0)</f>
        <v>33032</v>
      </c>
      <c r="I76" s="7">
        <f t="shared" si="4"/>
        <v>1.38</v>
      </c>
      <c r="J76" s="7"/>
      <c r="K76" s="8">
        <f t="shared" si="5"/>
        <v>0.0781</v>
      </c>
    </row>
    <row r="77" spans="2:11" ht="12">
      <c r="B77">
        <f>+Plant!A72</f>
        <v>167</v>
      </c>
      <c r="C77" t="str">
        <f>+Plant!B72</f>
        <v>FERRY COUNTY MEMORIAL HOSPITAL</v>
      </c>
      <c r="D77" s="6">
        <f>ROUND(+Plant!H72,0)</f>
        <v>32365</v>
      </c>
      <c r="E77" s="6">
        <f>ROUND(+Plant!F72,0)</f>
        <v>31581</v>
      </c>
      <c r="F77" s="7">
        <f t="shared" si="3"/>
        <v>1.02</v>
      </c>
      <c r="G77" s="6">
        <f>ROUND(+Plant!H172,0)</f>
        <v>24897</v>
      </c>
      <c r="H77" s="6">
        <f>ROUND(+Plant!F172,0)</f>
        <v>31581</v>
      </c>
      <c r="I77" s="7">
        <f t="shared" si="4"/>
        <v>0.79</v>
      </c>
      <c r="J77" s="7"/>
      <c r="K77" s="8">
        <f t="shared" si="5"/>
        <v>-0.2255</v>
      </c>
    </row>
    <row r="78" spans="2:11" ht="12">
      <c r="B78">
        <f>+Plant!A73</f>
        <v>168</v>
      </c>
      <c r="C78" t="str">
        <f>+Plant!B73</f>
        <v>CENTRAL WASHINGTON HOSPITAL</v>
      </c>
      <c r="D78" s="6">
        <f>ROUND(+Plant!H73,0)</f>
        <v>294811</v>
      </c>
      <c r="E78" s="6">
        <f>ROUND(+Plant!F73,0)</f>
        <v>236461</v>
      </c>
      <c r="F78" s="7">
        <f t="shared" si="3"/>
        <v>1.25</v>
      </c>
      <c r="G78" s="6">
        <f>ROUND(+Plant!H173,0)</f>
        <v>275087</v>
      </c>
      <c r="H78" s="6">
        <f>ROUND(+Plant!F173,0)</f>
        <v>236461</v>
      </c>
      <c r="I78" s="7">
        <f t="shared" si="4"/>
        <v>1.16</v>
      </c>
      <c r="J78" s="7"/>
      <c r="K78" s="8">
        <f t="shared" si="5"/>
        <v>-0.072</v>
      </c>
    </row>
    <row r="79" spans="2:11" ht="12">
      <c r="B79">
        <f>+Plant!A74</f>
        <v>169</v>
      </c>
      <c r="C79" t="str">
        <f>+Plant!B74</f>
        <v>GROUP HEALTH EASTSIDE</v>
      </c>
      <c r="D79" s="6">
        <f>ROUND(+Plant!H74,0)</f>
        <v>0</v>
      </c>
      <c r="E79" s="6">
        <f>ROUND(+Plant!F74,0)</f>
        <v>117716</v>
      </c>
      <c r="F79" s="7">
        <f t="shared" si="3"/>
      </c>
      <c r="G79" s="6">
        <f>ROUND(+Plant!H174,0)</f>
        <v>0</v>
      </c>
      <c r="H79" s="6">
        <f>ROUND(+Plant!F174,0)</f>
        <v>0</v>
      </c>
      <c r="I79" s="7">
        <f t="shared" si="4"/>
      </c>
      <c r="J79" s="7"/>
      <c r="K79" s="8">
        <f t="shared" si="5"/>
      </c>
    </row>
    <row r="80" spans="2:11" ht="12">
      <c r="B80">
        <f>+Plant!A75</f>
        <v>170</v>
      </c>
      <c r="C80" t="str">
        <f>+Plant!B75</f>
        <v>SOUTHWEST WASHINGTON MEDICAL CENTER</v>
      </c>
      <c r="D80" s="6">
        <f>ROUND(+Plant!H75,0)</f>
        <v>816743</v>
      </c>
      <c r="E80" s="6">
        <f>ROUND(+Plant!F75,0)</f>
        <v>699085</v>
      </c>
      <c r="F80" s="7">
        <f t="shared" si="3"/>
        <v>1.17</v>
      </c>
      <c r="G80" s="6">
        <f>ROUND(+Plant!H175,0)</f>
        <v>915503</v>
      </c>
      <c r="H80" s="6">
        <f>ROUND(+Plant!F175,0)</f>
        <v>699085</v>
      </c>
      <c r="I80" s="7">
        <f t="shared" si="4"/>
        <v>1.31</v>
      </c>
      <c r="J80" s="7"/>
      <c r="K80" s="8">
        <f t="shared" si="5"/>
        <v>0.1197</v>
      </c>
    </row>
    <row r="81" spans="2:11" ht="12">
      <c r="B81">
        <f>+Plant!A76</f>
        <v>172</v>
      </c>
      <c r="C81" t="str">
        <f>+Plant!B76</f>
        <v>PULLMAN REGIONAL HOSPITAL</v>
      </c>
      <c r="D81" s="6">
        <f>ROUND(+Plant!H76,0)</f>
        <v>91969</v>
      </c>
      <c r="E81" s="6">
        <f>ROUND(+Plant!F76,0)</f>
        <v>110397</v>
      </c>
      <c r="F81" s="7">
        <f t="shared" si="3"/>
        <v>0.83</v>
      </c>
      <c r="G81" s="6">
        <f>ROUND(+Plant!H176,0)</f>
        <v>97978</v>
      </c>
      <c r="H81" s="6">
        <f>ROUND(+Plant!F176,0)</f>
        <v>110397</v>
      </c>
      <c r="I81" s="7">
        <f t="shared" si="4"/>
        <v>0.89</v>
      </c>
      <c r="J81" s="7"/>
      <c r="K81" s="8">
        <f t="shared" si="5"/>
        <v>0.0723</v>
      </c>
    </row>
    <row r="82" spans="2:11" ht="12">
      <c r="B82">
        <f>+Plant!A77</f>
        <v>173</v>
      </c>
      <c r="C82" t="str">
        <f>+Plant!B77</f>
        <v>MORTON GENERAL HOSPITAL</v>
      </c>
      <c r="D82" s="6">
        <f>ROUND(+Plant!H77,0)</f>
        <v>45550</v>
      </c>
      <c r="E82" s="6">
        <f>ROUND(+Plant!F77,0)</f>
        <v>60704</v>
      </c>
      <c r="F82" s="7">
        <f t="shared" si="3"/>
        <v>0.75</v>
      </c>
      <c r="G82" s="6">
        <f>ROUND(+Plant!H177,0)</f>
        <v>53298</v>
      </c>
      <c r="H82" s="6">
        <f>ROUND(+Plant!F177,0)</f>
        <v>60704</v>
      </c>
      <c r="I82" s="7">
        <f t="shared" si="4"/>
        <v>0.88</v>
      </c>
      <c r="J82" s="7"/>
      <c r="K82" s="8">
        <f t="shared" si="5"/>
        <v>0.1733</v>
      </c>
    </row>
    <row r="83" spans="2:11" ht="12">
      <c r="B83">
        <f>+Plant!A78</f>
        <v>175</v>
      </c>
      <c r="C83" t="str">
        <f>+Plant!B78</f>
        <v>MARY BRIDGE CHILDRENS HEALTH CENTER</v>
      </c>
      <c r="D83" s="6">
        <f>ROUND(+Plant!H78,0)</f>
        <v>516769</v>
      </c>
      <c r="E83" s="6">
        <f>ROUND(+Plant!F78,0)</f>
        <v>125756</v>
      </c>
      <c r="F83" s="7">
        <f t="shared" si="3"/>
        <v>4.11</v>
      </c>
      <c r="G83" s="6">
        <f>ROUND(+Plant!H178,0)</f>
        <v>632360</v>
      </c>
      <c r="H83" s="6">
        <f>ROUND(+Plant!F178,0)</f>
        <v>125756</v>
      </c>
      <c r="I83" s="7">
        <f t="shared" si="4"/>
        <v>5.03</v>
      </c>
      <c r="J83" s="7"/>
      <c r="K83" s="8">
        <f t="shared" si="5"/>
        <v>0.2238</v>
      </c>
    </row>
    <row r="84" spans="2:11" ht="12">
      <c r="B84">
        <f>+Plant!A79</f>
        <v>176</v>
      </c>
      <c r="C84" t="str">
        <f>+Plant!B79</f>
        <v>TACOMA GENERAL ALLENMORE HOSPITAL</v>
      </c>
      <c r="D84" s="6">
        <f>ROUND(+Plant!H79,0)</f>
        <v>1874530</v>
      </c>
      <c r="E84" s="6">
        <f>ROUND(+Plant!F79,0)</f>
        <v>1009847</v>
      </c>
      <c r="F84" s="7">
        <f t="shared" si="3"/>
        <v>1.86</v>
      </c>
      <c r="G84" s="6">
        <f>ROUND(+Plant!H179,0)</f>
        <v>2278471</v>
      </c>
      <c r="H84" s="6">
        <f>ROUND(+Plant!F179,0)</f>
        <v>1009847</v>
      </c>
      <c r="I84" s="7">
        <f t="shared" si="4"/>
        <v>2.26</v>
      </c>
      <c r="J84" s="7"/>
      <c r="K84" s="8">
        <f t="shared" si="5"/>
        <v>0.2151</v>
      </c>
    </row>
    <row r="85" spans="2:11" ht="12">
      <c r="B85">
        <f>+Plant!A80</f>
        <v>178</v>
      </c>
      <c r="C85" t="str">
        <f>+Plant!B80</f>
        <v>DEER PARK HOSPITAL</v>
      </c>
      <c r="D85" s="6">
        <f>ROUND(+Plant!H80,0)</f>
        <v>12791</v>
      </c>
      <c r="E85" s="6">
        <f>ROUND(+Plant!F80,0)</f>
        <v>23478</v>
      </c>
      <c r="F85" s="7">
        <f t="shared" si="3"/>
        <v>0.54</v>
      </c>
      <c r="G85" s="6">
        <f>ROUND(+Plant!H180,0)</f>
        <v>0</v>
      </c>
      <c r="H85" s="6">
        <f>ROUND(+Plant!F180,0)</f>
        <v>0</v>
      </c>
      <c r="I85" s="7">
        <f t="shared" si="4"/>
      </c>
      <c r="J85" s="7"/>
      <c r="K85" s="8">
        <f t="shared" si="5"/>
      </c>
    </row>
    <row r="86" spans="2:11" ht="12">
      <c r="B86">
        <f>+Plant!A81</f>
        <v>180</v>
      </c>
      <c r="C86" t="str">
        <f>+Plant!B81</f>
        <v>VALLEY HOSPITAL AND MEDICAL CENTER</v>
      </c>
      <c r="D86" s="6">
        <f>ROUND(+Plant!H81,0)</f>
        <v>81292</v>
      </c>
      <c r="E86" s="6">
        <f>ROUND(+Plant!F81,0)</f>
        <v>161120</v>
      </c>
      <c r="F86" s="7">
        <f t="shared" si="3"/>
        <v>0.5</v>
      </c>
      <c r="G86" s="6">
        <f>ROUND(+Plant!H181,0)</f>
        <v>169695</v>
      </c>
      <c r="H86" s="6">
        <f>ROUND(+Plant!F181,0)</f>
        <v>202602</v>
      </c>
      <c r="I86" s="7">
        <f t="shared" si="4"/>
        <v>0.84</v>
      </c>
      <c r="J86" s="7"/>
      <c r="K86" s="8">
        <f t="shared" si="5"/>
        <v>0.68</v>
      </c>
    </row>
    <row r="87" spans="2:11" ht="12">
      <c r="B87">
        <f>+Plant!A82</f>
        <v>183</v>
      </c>
      <c r="C87" t="str">
        <f>+Plant!B82</f>
        <v>AUBURN REGIONAL MEDICAL CENTER</v>
      </c>
      <c r="D87" s="6">
        <f>ROUND(+Plant!H82,0)</f>
        <v>107994</v>
      </c>
      <c r="E87" s="6">
        <f>ROUND(+Plant!F82,0)</f>
        <v>244080</v>
      </c>
      <c r="F87" s="7">
        <f t="shared" si="3"/>
        <v>0.44</v>
      </c>
      <c r="G87" s="6">
        <f>ROUND(+Plant!H182,0)</f>
        <v>100401</v>
      </c>
      <c r="H87" s="6">
        <f>ROUND(+Plant!F182,0)</f>
        <v>186810</v>
      </c>
      <c r="I87" s="7">
        <f t="shared" si="4"/>
        <v>0.54</v>
      </c>
      <c r="J87" s="7"/>
      <c r="K87" s="8">
        <f t="shared" si="5"/>
        <v>0.2273</v>
      </c>
    </row>
    <row r="88" spans="2:11" ht="12">
      <c r="B88">
        <f>+Plant!A83</f>
        <v>186</v>
      </c>
      <c r="C88" t="str">
        <f>+Plant!B83</f>
        <v>MARK REED HOSPITAL</v>
      </c>
      <c r="D88" s="6">
        <f>ROUND(+Plant!H83,0)</f>
        <v>12350</v>
      </c>
      <c r="E88" s="6">
        <f>ROUND(+Plant!F83,0)</f>
        <v>10780</v>
      </c>
      <c r="F88" s="7">
        <f t="shared" si="3"/>
        <v>1.15</v>
      </c>
      <c r="G88" s="6">
        <f>ROUND(+Plant!H183,0)</f>
        <v>16715</v>
      </c>
      <c r="H88" s="6">
        <f>ROUND(+Plant!F183,0)</f>
        <v>11682</v>
      </c>
      <c r="I88" s="7">
        <f t="shared" si="4"/>
        <v>1.43</v>
      </c>
      <c r="J88" s="7"/>
      <c r="K88" s="8">
        <f t="shared" si="5"/>
        <v>0.2435</v>
      </c>
    </row>
    <row r="89" spans="2:11" ht="12">
      <c r="B89">
        <f>+Plant!A84</f>
        <v>191</v>
      </c>
      <c r="C89" t="str">
        <f>+Plant!B84</f>
        <v>PROVIDENCE CENTRALIA HOSPITAL</v>
      </c>
      <c r="D89" s="6">
        <f>ROUND(+Plant!H84,0)</f>
        <v>162273</v>
      </c>
      <c r="E89" s="6">
        <f>ROUND(+Plant!F84,0)</f>
        <v>212794</v>
      </c>
      <c r="F89" s="7">
        <f t="shared" si="3"/>
        <v>0.76</v>
      </c>
      <c r="G89" s="6">
        <f>ROUND(+Plant!H184,0)</f>
        <v>162200</v>
      </c>
      <c r="H89" s="6">
        <f>ROUND(+Plant!F184,0)</f>
        <v>212794</v>
      </c>
      <c r="I89" s="7">
        <f t="shared" si="4"/>
        <v>0.76</v>
      </c>
      <c r="J89" s="7"/>
      <c r="K89" s="8">
        <f t="shared" si="5"/>
        <v>0</v>
      </c>
    </row>
    <row r="90" spans="2:11" ht="12">
      <c r="B90">
        <f>+Plant!A85</f>
        <v>193</v>
      </c>
      <c r="C90" t="str">
        <f>+Plant!B85</f>
        <v>PROVIDENCE MOUNT CARMEL HOSPITAL</v>
      </c>
      <c r="D90" s="6">
        <f>ROUND(+Plant!H85,0)</f>
        <v>68624</v>
      </c>
      <c r="E90" s="6">
        <f>ROUND(+Plant!F85,0)</f>
        <v>74299</v>
      </c>
      <c r="F90" s="7">
        <f t="shared" si="3"/>
        <v>0.92</v>
      </c>
      <c r="G90" s="6">
        <f>ROUND(+Plant!H185,0)</f>
        <v>69099</v>
      </c>
      <c r="H90" s="6">
        <f>ROUND(+Plant!F185,0)</f>
        <v>109533</v>
      </c>
      <c r="I90" s="7">
        <f t="shared" si="4"/>
        <v>0.63</v>
      </c>
      <c r="J90" s="7"/>
      <c r="K90" s="8">
        <f t="shared" si="5"/>
        <v>-0.3152</v>
      </c>
    </row>
    <row r="91" spans="2:11" ht="12">
      <c r="B91">
        <f>+Plant!A86</f>
        <v>194</v>
      </c>
      <c r="C91" t="str">
        <f>+Plant!B86</f>
        <v>PROVIDENCE SAINT JOSEPHS HOSPITAL</v>
      </c>
      <c r="D91" s="6">
        <f>ROUND(+Plant!H86,0)</f>
        <v>45955</v>
      </c>
      <c r="E91" s="6">
        <f>ROUND(+Plant!F86,0)</f>
        <v>43736</v>
      </c>
      <c r="F91" s="7">
        <f t="shared" si="3"/>
        <v>1.05</v>
      </c>
      <c r="G91" s="6">
        <f>ROUND(+Plant!H186,0)</f>
        <v>49046</v>
      </c>
      <c r="H91" s="6">
        <f>ROUND(+Plant!F186,0)</f>
        <v>43736</v>
      </c>
      <c r="I91" s="7">
        <f t="shared" si="4"/>
        <v>1.12</v>
      </c>
      <c r="J91" s="7"/>
      <c r="K91" s="8">
        <f t="shared" si="5"/>
        <v>0.0667</v>
      </c>
    </row>
    <row r="92" spans="2:11" ht="12">
      <c r="B92">
        <f>+Plant!A87</f>
        <v>195</v>
      </c>
      <c r="C92" t="str">
        <f>+Plant!B87</f>
        <v>SNOQUALMIE VALLEY HOSPITAL</v>
      </c>
      <c r="D92" s="6">
        <f>ROUND(+Plant!H87,0)</f>
        <v>81782</v>
      </c>
      <c r="E92" s="6">
        <f>ROUND(+Plant!F87,0)</f>
        <v>25013</v>
      </c>
      <c r="F92" s="7">
        <f t="shared" si="3"/>
        <v>3.27</v>
      </c>
      <c r="G92" s="6">
        <f>ROUND(+Plant!H187,0)</f>
        <v>97860</v>
      </c>
      <c r="H92" s="6">
        <f>ROUND(+Plant!F187,0)</f>
        <v>25013</v>
      </c>
      <c r="I92" s="7">
        <f t="shared" si="4"/>
        <v>3.91</v>
      </c>
      <c r="J92" s="7"/>
      <c r="K92" s="8">
        <f t="shared" si="5"/>
        <v>0.1957</v>
      </c>
    </row>
    <row r="93" spans="2:11" ht="12">
      <c r="B93">
        <f>+Plant!A88</f>
        <v>197</v>
      </c>
      <c r="C93" t="str">
        <f>+Plant!B88</f>
        <v>CAPITAL MEDICAL CENTER</v>
      </c>
      <c r="D93" s="6">
        <f>ROUND(+Plant!H88,0)</f>
        <v>37299</v>
      </c>
      <c r="E93" s="6">
        <f>ROUND(+Plant!F88,0)</f>
        <v>145511</v>
      </c>
      <c r="F93" s="7">
        <f t="shared" si="3"/>
        <v>0.26</v>
      </c>
      <c r="G93" s="6">
        <f>ROUND(+Plant!H188,0)</f>
        <v>32803</v>
      </c>
      <c r="H93" s="6">
        <f>ROUND(+Plant!F188,0)</f>
        <v>145511</v>
      </c>
      <c r="I93" s="7">
        <f t="shared" si="4"/>
        <v>0.23</v>
      </c>
      <c r="J93" s="7"/>
      <c r="K93" s="8">
        <f t="shared" si="5"/>
        <v>-0.1154</v>
      </c>
    </row>
    <row r="94" spans="2:11" ht="12">
      <c r="B94">
        <f>+Plant!A89</f>
        <v>198</v>
      </c>
      <c r="C94" t="str">
        <f>+Plant!B89</f>
        <v>SUNNYSIDE COMMUNITY HOSPITAL</v>
      </c>
      <c r="D94" s="6">
        <f>ROUND(+Plant!H89,0)</f>
        <v>64428</v>
      </c>
      <c r="E94" s="6">
        <f>ROUND(+Plant!F89,0)</f>
        <v>82573</v>
      </c>
      <c r="F94" s="7">
        <f t="shared" si="3"/>
        <v>0.78</v>
      </c>
      <c r="G94" s="6">
        <f>ROUND(+Plant!H189,0)</f>
        <v>66389</v>
      </c>
      <c r="H94" s="6">
        <f>ROUND(+Plant!F189,0)</f>
        <v>82573</v>
      </c>
      <c r="I94" s="7">
        <f t="shared" si="4"/>
        <v>0.8</v>
      </c>
      <c r="J94" s="7"/>
      <c r="K94" s="8">
        <f t="shared" si="5"/>
        <v>0.0256</v>
      </c>
    </row>
    <row r="95" spans="2:11" ht="12">
      <c r="B95">
        <f>+Plant!A90</f>
        <v>199</v>
      </c>
      <c r="C95" t="str">
        <f>+Plant!B90</f>
        <v>TOPPENISH COMMUNITY HOSPITAL</v>
      </c>
      <c r="D95" s="6">
        <f>ROUND(+Plant!H90,0)</f>
        <v>37629</v>
      </c>
      <c r="E95" s="6">
        <f>ROUND(+Plant!F90,0)</f>
        <v>67629</v>
      </c>
      <c r="F95" s="7">
        <f t="shared" si="3"/>
        <v>0.56</v>
      </c>
      <c r="G95" s="6">
        <f>ROUND(+Plant!H190,0)</f>
        <v>47941</v>
      </c>
      <c r="H95" s="6">
        <f>ROUND(+Plant!F190,0)</f>
        <v>67629</v>
      </c>
      <c r="I95" s="7">
        <f t="shared" si="4"/>
        <v>0.71</v>
      </c>
      <c r="J95" s="7"/>
      <c r="K95" s="8">
        <f t="shared" si="5"/>
        <v>0.2679</v>
      </c>
    </row>
    <row r="96" spans="2:11" ht="12">
      <c r="B96">
        <f>+Plant!A91</f>
        <v>201</v>
      </c>
      <c r="C96" t="str">
        <f>+Plant!B91</f>
        <v>SAINT FRANCIS COMMUNITY HOSPITAL</v>
      </c>
      <c r="D96" s="6">
        <f>ROUND(+Plant!H91,0)</f>
        <v>169818</v>
      </c>
      <c r="E96" s="6">
        <f>ROUND(+Plant!F91,0)</f>
        <v>210878</v>
      </c>
      <c r="F96" s="7">
        <f t="shared" si="3"/>
        <v>0.81</v>
      </c>
      <c r="G96" s="6">
        <f>ROUND(+Plant!H191,0)</f>
        <v>176782</v>
      </c>
      <c r="H96" s="6">
        <f>ROUND(+Plant!F191,0)</f>
        <v>230873</v>
      </c>
      <c r="I96" s="7">
        <f t="shared" si="4"/>
        <v>0.77</v>
      </c>
      <c r="J96" s="7"/>
      <c r="K96" s="8">
        <f t="shared" si="5"/>
        <v>-0.0494</v>
      </c>
    </row>
    <row r="97" spans="2:11" ht="12">
      <c r="B97">
        <f>+Plant!A92</f>
        <v>202</v>
      </c>
      <c r="C97" t="str">
        <f>+Plant!B92</f>
        <v>REGIONAL HOSP. FOR RESP. &amp; COMPLEX CARE</v>
      </c>
      <c r="D97" s="6">
        <f>ROUND(+Plant!H92,0)</f>
        <v>0</v>
      </c>
      <c r="E97" s="6">
        <f>ROUND(+Plant!F92,0)</f>
        <v>8566</v>
      </c>
      <c r="F97" s="7">
        <f t="shared" si="3"/>
      </c>
      <c r="G97" s="6">
        <f>ROUND(+Plant!H192,0)</f>
        <v>0</v>
      </c>
      <c r="H97" s="6">
        <f>ROUND(+Plant!F192,0)</f>
        <v>8566</v>
      </c>
      <c r="I97" s="7">
        <f t="shared" si="4"/>
      </c>
      <c r="J97" s="7"/>
      <c r="K97" s="8">
        <f t="shared" si="5"/>
      </c>
    </row>
    <row r="98" spans="2:11" ht="12">
      <c r="B98">
        <f>+Plant!A93</f>
        <v>204</v>
      </c>
      <c r="C98" t="str">
        <f>+Plant!B93</f>
        <v>SEATTLE CANCER CARE ALLIANCE</v>
      </c>
      <c r="D98" s="6">
        <f>ROUND(+Plant!H93,0)</f>
        <v>0</v>
      </c>
      <c r="E98" s="6">
        <f>ROUND(+Plant!F93,0)</f>
        <v>231494</v>
      </c>
      <c r="F98" s="7">
        <f t="shared" si="3"/>
      </c>
      <c r="G98" s="6">
        <f>ROUND(+Plant!H193,0)</f>
        <v>21146</v>
      </c>
      <c r="H98" s="6">
        <f>ROUND(+Plant!F193,0)</f>
        <v>235598</v>
      </c>
      <c r="I98" s="7">
        <f t="shared" si="4"/>
        <v>0.09</v>
      </c>
      <c r="J98" s="7"/>
      <c r="K98" s="8">
        <f t="shared" si="5"/>
      </c>
    </row>
    <row r="99" spans="2:11" ht="12">
      <c r="B99">
        <f>+Plant!A94</f>
        <v>205</v>
      </c>
      <c r="C99" t="str">
        <f>+Plant!B94</f>
        <v>WENATCHEE VALLEY MEDICAL CENTER</v>
      </c>
      <c r="D99" s="6">
        <f>ROUND(+Plant!H94,0)</f>
        <v>26991</v>
      </c>
      <c r="E99" s="6">
        <f>ROUND(+Plant!F94,0)</f>
        <v>93061</v>
      </c>
      <c r="F99" s="7">
        <f t="shared" si="3"/>
        <v>0.29</v>
      </c>
      <c r="G99" s="6">
        <f>ROUND(+Plant!H194,0)</f>
        <v>79851</v>
      </c>
      <c r="H99" s="6">
        <f>ROUND(+Plant!F194,0)</f>
        <v>108665</v>
      </c>
      <c r="I99" s="7">
        <f t="shared" si="4"/>
        <v>0.73</v>
      </c>
      <c r="J99" s="7"/>
      <c r="K99" s="8">
        <f t="shared" si="5"/>
        <v>1.5172</v>
      </c>
    </row>
    <row r="100" spans="2:11" ht="12">
      <c r="B100">
        <f>+Plant!A95</f>
        <v>206</v>
      </c>
      <c r="C100" t="str">
        <f>+Plant!B95</f>
        <v>UNITED GENERAL HOSPITAL</v>
      </c>
      <c r="D100" s="6">
        <f>ROUND(+Plant!H95,0)</f>
        <v>96001</v>
      </c>
      <c r="E100" s="6">
        <f>ROUND(+Plant!F95,0)</f>
        <v>147375</v>
      </c>
      <c r="F100" s="7">
        <f t="shared" si="3"/>
        <v>0.65</v>
      </c>
      <c r="G100" s="6">
        <f>ROUND(+Plant!H195,0)</f>
        <v>93846</v>
      </c>
      <c r="H100" s="6">
        <f>ROUND(+Plant!F195,0)</f>
        <v>147315</v>
      </c>
      <c r="I100" s="7">
        <f t="shared" si="4"/>
        <v>0.64</v>
      </c>
      <c r="J100" s="7"/>
      <c r="K100" s="8">
        <f t="shared" si="5"/>
        <v>-0.0154</v>
      </c>
    </row>
    <row r="101" spans="2:11" ht="12">
      <c r="B101">
        <f>+Plant!A96</f>
        <v>207</v>
      </c>
      <c r="C101" t="str">
        <f>+Plant!B96</f>
        <v>SKAGIT VALLEY HOSPITAL</v>
      </c>
      <c r="D101" s="6">
        <f>ROUND(+Plant!H96,0)</f>
        <v>228150</v>
      </c>
      <c r="E101" s="6">
        <f>ROUND(+Plant!F96,0)</f>
        <v>407189</v>
      </c>
      <c r="F101" s="7">
        <f t="shared" si="3"/>
        <v>0.56</v>
      </c>
      <c r="G101" s="6">
        <f>ROUND(+Plant!H196,0)</f>
        <v>250393</v>
      </c>
      <c r="H101" s="6">
        <f>ROUND(+Plant!F196,0)</f>
        <v>407189</v>
      </c>
      <c r="I101" s="7">
        <f t="shared" si="4"/>
        <v>0.61</v>
      </c>
      <c r="J101" s="7"/>
      <c r="K101" s="8">
        <f t="shared" si="5"/>
        <v>0.0893</v>
      </c>
    </row>
    <row r="102" spans="2:11" ht="12">
      <c r="B102">
        <f>+Plant!A97</f>
        <v>208</v>
      </c>
      <c r="C102" t="str">
        <f>+Plant!B97</f>
        <v>LEGACY SALMON CREEK HOSPITAL</v>
      </c>
      <c r="D102" s="6">
        <f>ROUND(+Plant!H97,0)</f>
        <v>205296</v>
      </c>
      <c r="E102" s="6">
        <f>ROUND(+Plant!F97,0)</f>
        <v>282348</v>
      </c>
      <c r="F102" s="7">
        <f t="shared" si="3"/>
        <v>0.73</v>
      </c>
      <c r="G102" s="6">
        <f>ROUND(+Plant!H197,0)</f>
        <v>221123</v>
      </c>
      <c r="H102" s="6">
        <f>ROUND(+Plant!F197,0)</f>
        <v>282348</v>
      </c>
      <c r="I102" s="7">
        <f t="shared" si="4"/>
        <v>0.78</v>
      </c>
      <c r="J102" s="7"/>
      <c r="K102" s="8">
        <f t="shared" si="5"/>
        <v>0.0685</v>
      </c>
    </row>
    <row r="103" spans="2:11" ht="12">
      <c r="B103">
        <f>+Plant!A98</f>
        <v>209</v>
      </c>
      <c r="C103" t="str">
        <f>+Plant!B98</f>
        <v>SAINT ANTHONY HOSPITAL</v>
      </c>
      <c r="D103" s="6">
        <f>ROUND(+Plant!H98,0)</f>
        <v>0</v>
      </c>
      <c r="E103" s="6">
        <f>ROUND(+Plant!F98,0)</f>
        <v>0</v>
      </c>
      <c r="F103" s="7">
        <f t="shared" si="3"/>
      </c>
      <c r="G103" s="6">
        <f>ROUND(+Plant!H198,0)</f>
        <v>41954</v>
      </c>
      <c r="H103" s="6">
        <f>ROUND(+Plant!F198,0)</f>
        <v>265850</v>
      </c>
      <c r="I103" s="7">
        <f t="shared" si="4"/>
        <v>0.16</v>
      </c>
      <c r="J103" s="7"/>
      <c r="K103" s="8">
        <f t="shared" si="5"/>
      </c>
    </row>
    <row r="104" spans="2:11" ht="12">
      <c r="B104">
        <f>+Plant!A99</f>
        <v>904</v>
      </c>
      <c r="C104" t="str">
        <f>+Plant!B99</f>
        <v>BHC FAIRFAX HOSPITAL</v>
      </c>
      <c r="D104" s="6">
        <f>ROUND(+Plant!H99,0)</f>
        <v>13684</v>
      </c>
      <c r="E104" s="6">
        <f>ROUND(+Plant!F99,0)</f>
        <v>45781</v>
      </c>
      <c r="F104" s="7">
        <f t="shared" si="3"/>
        <v>0.3</v>
      </c>
      <c r="G104" s="6">
        <f>ROUND(+Plant!H199,0)</f>
        <v>13783</v>
      </c>
      <c r="H104" s="6">
        <f>ROUND(+Plant!F199,0)</f>
        <v>45781</v>
      </c>
      <c r="I104" s="7">
        <f t="shared" si="4"/>
        <v>0.3</v>
      </c>
      <c r="J104" s="7"/>
      <c r="K104" s="8">
        <f t="shared" si="5"/>
        <v>0</v>
      </c>
    </row>
    <row r="105" spans="2:11" ht="12">
      <c r="B105">
        <f>+Plant!A100</f>
        <v>915</v>
      </c>
      <c r="C105" t="str">
        <f>+Plant!B100</f>
        <v>LOURDES COUNSELING CENTER</v>
      </c>
      <c r="D105" s="6">
        <f>ROUND(+Plant!H100,0)</f>
        <v>42241</v>
      </c>
      <c r="E105" s="6">
        <f>ROUND(+Plant!F100,0)</f>
        <v>48126</v>
      </c>
      <c r="F105" s="7">
        <f t="shared" si="3"/>
        <v>0.88</v>
      </c>
      <c r="G105" s="6">
        <f>ROUND(+Plant!H200,0)</f>
        <v>39751</v>
      </c>
      <c r="H105" s="6">
        <f>ROUND(+Plant!F200,0)</f>
        <v>48770</v>
      </c>
      <c r="I105" s="7">
        <f t="shared" si="4"/>
        <v>0.82</v>
      </c>
      <c r="J105" s="7"/>
      <c r="K105" s="8">
        <f t="shared" si="5"/>
        <v>-0.0682</v>
      </c>
    </row>
    <row r="106" spans="2:11" ht="12">
      <c r="B106">
        <f>+Plant!A101</f>
        <v>919</v>
      </c>
      <c r="C106" t="str">
        <f>+Plant!B101</f>
        <v>NAVOS</v>
      </c>
      <c r="D106" s="6">
        <f>ROUND(+Plant!H101,0)</f>
        <v>10689</v>
      </c>
      <c r="E106" s="6">
        <f>ROUND(+Plant!F101,0)</f>
        <v>42500</v>
      </c>
      <c r="F106" s="7">
        <f t="shared" si="3"/>
        <v>0.25</v>
      </c>
      <c r="G106" s="6">
        <f>ROUND(+Plant!H201,0)</f>
        <v>25621</v>
      </c>
      <c r="H106" s="6">
        <f>ROUND(+Plant!F201,0)</f>
        <v>42500</v>
      </c>
      <c r="I106" s="7">
        <f t="shared" si="4"/>
        <v>0.6</v>
      </c>
      <c r="J106" s="7"/>
      <c r="K106" s="8">
        <f t="shared" si="5"/>
        <v>1.4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6"/>
  <sheetViews>
    <sheetView zoomScale="75" zoomScaleNormal="75" zoomScalePageLayoutView="0" workbookViewId="0" topLeftCell="A1">
      <selection activeCell="B11" sqref="B11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4" width="7.875" style="0" bestFit="1" customWidth="1"/>
    <col min="5" max="5" width="9.875" style="0" bestFit="1" customWidth="1"/>
    <col min="6" max="6" width="5.875" style="0" bestFit="1" customWidth="1"/>
    <col min="7" max="8" width="7.875" style="0" bestFit="1" customWidth="1"/>
    <col min="9" max="9" width="5.875" style="0" bestFit="1" customWidth="1"/>
    <col min="10" max="10" width="2.625" style="0" customWidth="1"/>
  </cols>
  <sheetData>
    <row r="1" spans="1:10" ht="12">
      <c r="A1" s="3" t="s">
        <v>10</v>
      </c>
      <c r="B1" s="4"/>
      <c r="C1" s="4"/>
      <c r="D1" s="4"/>
      <c r="E1" s="4"/>
      <c r="F1" s="4"/>
      <c r="G1" s="4"/>
      <c r="H1" s="4"/>
      <c r="I1" s="4"/>
      <c r="J1" s="4"/>
    </row>
    <row r="2" spans="1:11" ht="1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ht="12">
      <c r="A3" s="4"/>
      <c r="B3" s="4"/>
      <c r="C3" s="4"/>
      <c r="D3" s="4"/>
      <c r="E3" s="4"/>
      <c r="F3" s="3"/>
      <c r="G3" s="4"/>
      <c r="H3" s="4"/>
      <c r="I3" s="4"/>
      <c r="J3" s="4"/>
      <c r="K3">
        <v>426</v>
      </c>
    </row>
    <row r="4" spans="1:10" ht="1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0" ht="12">
      <c r="A5" s="3" t="s">
        <v>37</v>
      </c>
      <c r="B5" s="4"/>
      <c r="C5" s="4"/>
      <c r="D5" s="4"/>
      <c r="E5" s="4"/>
      <c r="F5" s="4"/>
      <c r="G5" s="4"/>
      <c r="H5" s="4"/>
      <c r="I5" s="4"/>
      <c r="J5" s="4"/>
    </row>
    <row r="7" spans="5:9" ht="12">
      <c r="E7" s="14">
        <f>ROUND(+Plant!D5,0)</f>
        <v>2008</v>
      </c>
      <c r="F7" s="2">
        <f>+E7</f>
        <v>2008</v>
      </c>
      <c r="H7" s="1">
        <f>+F7+1</f>
        <v>2009</v>
      </c>
      <c r="I7" s="2">
        <f>+H7</f>
        <v>2009</v>
      </c>
    </row>
    <row r="8" spans="1:11" ht="12">
      <c r="A8" s="2"/>
      <c r="B8" s="2"/>
      <c r="C8" s="2"/>
      <c r="D8" s="1" t="s">
        <v>11</v>
      </c>
      <c r="F8" s="1" t="s">
        <v>2</v>
      </c>
      <c r="G8" s="1" t="s">
        <v>11</v>
      </c>
      <c r="I8" s="1" t="s">
        <v>2</v>
      </c>
      <c r="J8" s="1"/>
      <c r="K8" s="2" t="s">
        <v>45</v>
      </c>
    </row>
    <row r="9" spans="1:11" ht="12">
      <c r="A9" s="2"/>
      <c r="B9" s="2" t="s">
        <v>30</v>
      </c>
      <c r="C9" s="2" t="s">
        <v>31</v>
      </c>
      <c r="D9" s="1" t="s">
        <v>12</v>
      </c>
      <c r="E9" s="1" t="s">
        <v>4</v>
      </c>
      <c r="F9" s="1" t="s">
        <v>4</v>
      </c>
      <c r="G9" s="1" t="s">
        <v>12</v>
      </c>
      <c r="H9" s="1" t="s">
        <v>4</v>
      </c>
      <c r="I9" s="1" t="s">
        <v>4</v>
      </c>
      <c r="J9" s="1"/>
      <c r="K9" s="2" t="s">
        <v>46</v>
      </c>
    </row>
    <row r="10" spans="2:11" ht="12">
      <c r="B10">
        <f>+Plant!A5</f>
        <v>1</v>
      </c>
      <c r="C10" t="str">
        <f>+Plant!B5</f>
        <v>SWEDISH HEALTH SERVICES</v>
      </c>
      <c r="D10" s="6">
        <f>ROUND(+Plant!I5,0)</f>
        <v>1024592</v>
      </c>
      <c r="E10" s="6">
        <f>ROUND(+Plant!F5,0)</f>
        <v>3508958</v>
      </c>
      <c r="F10" s="7">
        <f>IF(D10=0,"",IF(E10=0,"",ROUND(D10/E10,2)))</f>
        <v>0.29</v>
      </c>
      <c r="G10" s="6">
        <f>ROUND(+Plant!I105,0)</f>
        <v>129561</v>
      </c>
      <c r="H10" s="6">
        <f>ROUND(+Plant!F105,0)</f>
        <v>3508958</v>
      </c>
      <c r="I10" s="7">
        <f>IF(G10=0,"",IF(H10=0,"",ROUND(G10/H10,2)))</f>
        <v>0.04</v>
      </c>
      <c r="J10" s="7"/>
      <c r="K10" s="8">
        <f>IF(D10=0,"",IF(E10=0,"",IF(G10=0,"",IF(H10=0,"",ROUND(I10/F10-1,4)))))</f>
        <v>-0.8621</v>
      </c>
    </row>
    <row r="11" spans="2:11" ht="12">
      <c r="B11">
        <f>+Plant!A6</f>
        <v>3</v>
      </c>
      <c r="C11" t="str">
        <f>+Plant!B6</f>
        <v>SWEDISH MEDICAL CENTER CHERRY HILL</v>
      </c>
      <c r="D11" s="6">
        <f>ROUND(+Plant!I6,0)</f>
        <v>376507</v>
      </c>
      <c r="E11" s="6">
        <f>ROUND(+Plant!F6,0)</f>
        <v>568261</v>
      </c>
      <c r="F11" s="7">
        <f aca="true" t="shared" si="0" ref="F11:F74">IF(D11=0,"",IF(E11=0,"",ROUND(D11/E11,2)))</f>
        <v>0.66</v>
      </c>
      <c r="G11" s="6">
        <f>ROUND(+Plant!I106,0)</f>
        <v>55732</v>
      </c>
      <c r="H11" s="6">
        <f>ROUND(+Plant!F106,0)</f>
        <v>568261</v>
      </c>
      <c r="I11" s="7">
        <f aca="true" t="shared" si="1" ref="I11:I74">IF(G11=0,"",IF(H11=0,"",ROUND(G11/H11,2)))</f>
        <v>0.1</v>
      </c>
      <c r="J11" s="7"/>
      <c r="K11" s="8">
        <f aca="true" t="shared" si="2" ref="K11:K74">IF(D11=0,"",IF(E11=0,"",IF(G11=0,"",IF(H11=0,"",ROUND(I11/F11-1,4)))))</f>
        <v>-0.8485</v>
      </c>
    </row>
    <row r="12" spans="2:11" ht="12">
      <c r="B12">
        <f>+Plant!A7</f>
        <v>8</v>
      </c>
      <c r="C12" t="str">
        <f>+Plant!B7</f>
        <v>KLICKITAT VALLEY HOSPITAL</v>
      </c>
      <c r="D12" s="6">
        <f>ROUND(+Plant!I7,0)</f>
        <v>-916</v>
      </c>
      <c r="E12" s="6">
        <f>ROUND(+Plant!F7,0)</f>
        <v>42000</v>
      </c>
      <c r="F12" s="7">
        <f t="shared" si="0"/>
        <v>-0.02</v>
      </c>
      <c r="G12" s="6">
        <f>ROUND(+Plant!I107,0)</f>
        <v>158</v>
      </c>
      <c r="H12" s="6">
        <f>ROUND(+Plant!F107,0)</f>
        <v>42000</v>
      </c>
      <c r="I12" s="7">
        <f t="shared" si="1"/>
        <v>0</v>
      </c>
      <c r="J12" s="7"/>
      <c r="K12" s="8">
        <f t="shared" si="2"/>
        <v>-1</v>
      </c>
    </row>
    <row r="13" spans="2:11" ht="12">
      <c r="B13">
        <f>+Plant!A8</f>
        <v>10</v>
      </c>
      <c r="C13" t="str">
        <f>+Plant!B8</f>
        <v>VIRGINIA MASON MEDICAL CENTER</v>
      </c>
      <c r="D13" s="6">
        <f>ROUND(+Plant!I8,0)</f>
        <v>28621</v>
      </c>
      <c r="E13" s="6">
        <f>ROUND(+Plant!F8,0)</f>
        <v>860755</v>
      </c>
      <c r="F13" s="7">
        <f t="shared" si="0"/>
        <v>0.03</v>
      </c>
      <c r="G13" s="6">
        <f>ROUND(+Plant!I108,0)</f>
        <v>18302</v>
      </c>
      <c r="H13" s="6">
        <f>ROUND(+Plant!F108,0)</f>
        <v>863252</v>
      </c>
      <c r="I13" s="7">
        <f t="shared" si="1"/>
        <v>0.02</v>
      </c>
      <c r="J13" s="7"/>
      <c r="K13" s="8">
        <f t="shared" si="2"/>
        <v>-0.3333</v>
      </c>
    </row>
    <row r="14" spans="2:11" ht="12">
      <c r="B14">
        <f>+Plant!A9</f>
        <v>14</v>
      </c>
      <c r="C14" t="str">
        <f>+Plant!B9</f>
        <v>SEATTLE CHILDRENS HOSPITAL</v>
      </c>
      <c r="D14" s="6">
        <f>ROUND(+Plant!I9,0)</f>
        <v>11526</v>
      </c>
      <c r="E14" s="6">
        <f>ROUND(+Plant!F9,0)</f>
        <v>1192302</v>
      </c>
      <c r="F14" s="7">
        <f t="shared" si="0"/>
        <v>0.01</v>
      </c>
      <c r="G14" s="6">
        <f>ROUND(+Plant!I109,0)</f>
        <v>0</v>
      </c>
      <c r="H14" s="6">
        <f>ROUND(+Plant!F109,0)</f>
        <v>1294410</v>
      </c>
      <c r="I14" s="7">
        <f t="shared" si="1"/>
      </c>
      <c r="J14" s="7"/>
      <c r="K14" s="8">
        <f t="shared" si="2"/>
      </c>
    </row>
    <row r="15" spans="2:11" ht="12">
      <c r="B15">
        <f>+Plant!A10</f>
        <v>20</v>
      </c>
      <c r="C15" t="str">
        <f>+Plant!B10</f>
        <v>GROUP HEALTH CENTRAL</v>
      </c>
      <c r="D15" s="6">
        <f>ROUND(+Plant!I10,0)</f>
        <v>0</v>
      </c>
      <c r="E15" s="6">
        <f>ROUND(+Plant!F10,0)</f>
        <v>153385</v>
      </c>
      <c r="F15" s="7">
        <f t="shared" si="0"/>
      </c>
      <c r="G15" s="6">
        <f>ROUND(+Plant!I110,0)</f>
        <v>0</v>
      </c>
      <c r="H15" s="6">
        <f>ROUND(+Plant!F110,0)</f>
        <v>153385</v>
      </c>
      <c r="I15" s="7">
        <f t="shared" si="1"/>
      </c>
      <c r="J15" s="7"/>
      <c r="K15" s="8">
        <f t="shared" si="2"/>
      </c>
    </row>
    <row r="16" spans="2:11" ht="12">
      <c r="B16">
        <f>+Plant!A11</f>
        <v>21</v>
      </c>
      <c r="C16" t="str">
        <f>+Plant!B11</f>
        <v>NEWPORT COMMUNITY HOSPITAL</v>
      </c>
      <c r="D16" s="6">
        <f>ROUND(+Plant!I11,0)</f>
        <v>0</v>
      </c>
      <c r="E16" s="6">
        <f>ROUND(+Plant!F11,0)</f>
        <v>78690</v>
      </c>
      <c r="F16" s="7">
        <f t="shared" si="0"/>
      </c>
      <c r="G16" s="6">
        <f>ROUND(+Plant!I111,0)</f>
        <v>0</v>
      </c>
      <c r="H16" s="6">
        <f>ROUND(+Plant!F111,0)</f>
        <v>78694</v>
      </c>
      <c r="I16" s="7">
        <f t="shared" si="1"/>
      </c>
      <c r="J16" s="7"/>
      <c r="K16" s="8">
        <f t="shared" si="2"/>
      </c>
    </row>
    <row r="17" spans="2:11" ht="12">
      <c r="B17">
        <f>+Plant!A12</f>
        <v>22</v>
      </c>
      <c r="C17" t="str">
        <f>+Plant!B12</f>
        <v>LOURDES MEDICAL CENTER</v>
      </c>
      <c r="D17" s="6">
        <f>ROUND(+Plant!I12,0)</f>
        <v>6768</v>
      </c>
      <c r="E17" s="6">
        <f>ROUND(+Plant!F12,0)</f>
        <v>209005</v>
      </c>
      <c r="F17" s="7">
        <f t="shared" si="0"/>
        <v>0.03</v>
      </c>
      <c r="G17" s="6">
        <f>ROUND(+Plant!I112,0)</f>
        <v>25743</v>
      </c>
      <c r="H17" s="6">
        <f>ROUND(+Plant!F112,0)</f>
        <v>211028</v>
      </c>
      <c r="I17" s="7">
        <f t="shared" si="1"/>
        <v>0.12</v>
      </c>
      <c r="J17" s="7"/>
      <c r="K17" s="8">
        <f t="shared" si="2"/>
        <v>3</v>
      </c>
    </row>
    <row r="18" spans="2:11" ht="12">
      <c r="B18">
        <f>+Plant!A13</f>
        <v>23</v>
      </c>
      <c r="C18" t="str">
        <f>+Plant!B13</f>
        <v>OKANOGAN-DOUGLAS DISTRICT HOSPITAL</v>
      </c>
      <c r="D18" s="6">
        <f>ROUND(+Plant!I13,0)</f>
        <v>0</v>
      </c>
      <c r="E18" s="6">
        <f>ROUND(+Plant!F13,0)</f>
        <v>55785</v>
      </c>
      <c r="F18" s="7">
        <f t="shared" si="0"/>
      </c>
      <c r="G18" s="6">
        <f>ROUND(+Plant!I113,0)</f>
        <v>0</v>
      </c>
      <c r="H18" s="6">
        <f>ROUND(+Plant!F113,0)</f>
        <v>55785</v>
      </c>
      <c r="I18" s="7">
        <f t="shared" si="1"/>
      </c>
      <c r="J18" s="7"/>
      <c r="K18" s="8">
        <f t="shared" si="2"/>
      </c>
    </row>
    <row r="19" spans="2:11" ht="12">
      <c r="B19">
        <f>+Plant!A14</f>
        <v>26</v>
      </c>
      <c r="C19" t="str">
        <f>+Plant!B14</f>
        <v>PEACEHEALTH SAINT JOHN MEDICAL CENTER</v>
      </c>
      <c r="D19" s="6">
        <f>ROUND(+Plant!I14,0)</f>
        <v>0</v>
      </c>
      <c r="E19" s="6">
        <f>ROUND(+Plant!F14,0)</f>
        <v>812417</v>
      </c>
      <c r="F19" s="7">
        <f t="shared" si="0"/>
      </c>
      <c r="G19" s="6">
        <f>ROUND(+Plant!I114,0)</f>
        <v>0</v>
      </c>
      <c r="H19" s="6">
        <f>ROUND(+Plant!F114,0)</f>
        <v>812174</v>
      </c>
      <c r="I19" s="7">
        <f t="shared" si="1"/>
      </c>
      <c r="J19" s="7"/>
      <c r="K19" s="8">
        <f t="shared" si="2"/>
      </c>
    </row>
    <row r="20" spans="2:11" ht="12">
      <c r="B20">
        <f>+Plant!A15</f>
        <v>29</v>
      </c>
      <c r="C20" t="str">
        <f>+Plant!B15</f>
        <v>HARBORVIEW MEDICAL CENTER</v>
      </c>
      <c r="D20" s="6">
        <f>ROUND(+Plant!I15,0)</f>
        <v>6310</v>
      </c>
      <c r="E20" s="6">
        <f>ROUND(+Plant!F15,0)</f>
        <v>1087294</v>
      </c>
      <c r="F20" s="7">
        <f t="shared" si="0"/>
        <v>0.01</v>
      </c>
      <c r="G20" s="6">
        <f>ROUND(+Plant!I115,0)</f>
        <v>-2616</v>
      </c>
      <c r="H20" s="6">
        <f>ROUND(+Plant!F115,0)</f>
        <v>1622313</v>
      </c>
      <c r="I20" s="7">
        <f t="shared" si="1"/>
        <v>0</v>
      </c>
      <c r="J20" s="7"/>
      <c r="K20" s="8">
        <f t="shared" si="2"/>
        <v>-1</v>
      </c>
    </row>
    <row r="21" spans="2:11" ht="12">
      <c r="B21">
        <f>+Plant!A16</f>
        <v>32</v>
      </c>
      <c r="C21" t="str">
        <f>+Plant!B16</f>
        <v>SAINT JOSEPH MEDICAL CENTER</v>
      </c>
      <c r="D21" s="6">
        <f>ROUND(+Plant!I16,0)</f>
        <v>0</v>
      </c>
      <c r="E21" s="6">
        <f>ROUND(+Plant!F16,0)</f>
        <v>885082</v>
      </c>
      <c r="F21" s="7">
        <f t="shared" si="0"/>
      </c>
      <c r="G21" s="6">
        <f>ROUND(+Plant!I116,0)</f>
        <v>0</v>
      </c>
      <c r="H21" s="6">
        <f>ROUND(+Plant!F116,0)</f>
        <v>921785</v>
      </c>
      <c r="I21" s="7">
        <f t="shared" si="1"/>
      </c>
      <c r="J21" s="7"/>
      <c r="K21" s="8">
        <f t="shared" si="2"/>
      </c>
    </row>
    <row r="22" spans="2:11" ht="12">
      <c r="B22">
        <f>+Plant!A17</f>
        <v>35</v>
      </c>
      <c r="C22" t="str">
        <f>+Plant!B17</f>
        <v>ENUMCLAW REGIONAL HOSPITAL</v>
      </c>
      <c r="D22" s="6">
        <f>ROUND(+Plant!I17,0)</f>
        <v>0</v>
      </c>
      <c r="E22" s="6">
        <f>ROUND(+Plant!F17,0)</f>
        <v>46874</v>
      </c>
      <c r="F22" s="7">
        <f t="shared" si="0"/>
      </c>
      <c r="G22" s="6">
        <f>ROUND(+Plant!I117,0)</f>
        <v>0</v>
      </c>
      <c r="H22" s="6">
        <f>ROUND(+Plant!F117,0)</f>
        <v>46874</v>
      </c>
      <c r="I22" s="7">
        <f t="shared" si="1"/>
      </c>
      <c r="J22" s="7"/>
      <c r="K22" s="8">
        <f t="shared" si="2"/>
      </c>
    </row>
    <row r="23" spans="2:11" ht="12">
      <c r="B23">
        <f>+Plant!A18</f>
        <v>37</v>
      </c>
      <c r="C23" t="str">
        <f>+Plant!B18</f>
        <v>DEACONESS MEDICAL CENTER</v>
      </c>
      <c r="D23" s="6">
        <f>ROUND(+Plant!I18,0)</f>
        <v>1975</v>
      </c>
      <c r="E23" s="6">
        <f>ROUND(+Plant!F18,0)</f>
        <v>367861</v>
      </c>
      <c r="F23" s="7">
        <f t="shared" si="0"/>
        <v>0.01</v>
      </c>
      <c r="G23" s="6">
        <f>ROUND(+Plant!I118,0)</f>
        <v>0</v>
      </c>
      <c r="H23" s="6">
        <f>ROUND(+Plant!F118,0)</f>
        <v>701825</v>
      </c>
      <c r="I23" s="7">
        <f t="shared" si="1"/>
      </c>
      <c r="J23" s="7"/>
      <c r="K23" s="8">
        <f t="shared" si="2"/>
      </c>
    </row>
    <row r="24" spans="2:11" ht="12">
      <c r="B24">
        <f>+Plant!A19</f>
        <v>38</v>
      </c>
      <c r="C24" t="str">
        <f>+Plant!B19</f>
        <v>OLYMPIC MEDICAL CENTER</v>
      </c>
      <c r="D24" s="6">
        <f>ROUND(+Plant!I19,0)</f>
        <v>0</v>
      </c>
      <c r="E24" s="6">
        <f>ROUND(+Plant!F19,0)</f>
        <v>301734</v>
      </c>
      <c r="F24" s="7">
        <f t="shared" si="0"/>
      </c>
      <c r="G24" s="6">
        <f>ROUND(+Plant!I119,0)</f>
        <v>0</v>
      </c>
      <c r="H24" s="6">
        <f>ROUND(+Plant!F119,0)</f>
        <v>301734</v>
      </c>
      <c r="I24" s="7">
        <f t="shared" si="1"/>
      </c>
      <c r="J24" s="7"/>
      <c r="K24" s="8">
        <f t="shared" si="2"/>
      </c>
    </row>
    <row r="25" spans="2:11" ht="12">
      <c r="B25">
        <f>+Plant!A20</f>
        <v>39</v>
      </c>
      <c r="C25" t="str">
        <f>+Plant!B20</f>
        <v>KENNEWICK GENERAL HOSPITAL</v>
      </c>
      <c r="D25" s="6">
        <f>ROUND(+Plant!I20,0)</f>
        <v>0</v>
      </c>
      <c r="E25" s="6">
        <f>ROUND(+Plant!F20,0)</f>
        <v>224896</v>
      </c>
      <c r="F25" s="7">
        <f t="shared" si="0"/>
      </c>
      <c r="G25" s="6">
        <f>ROUND(+Plant!I120,0)</f>
        <v>0</v>
      </c>
      <c r="H25" s="6">
        <f>ROUND(+Plant!F120,0)</f>
        <v>347164</v>
      </c>
      <c r="I25" s="7">
        <f t="shared" si="1"/>
      </c>
      <c r="J25" s="7"/>
      <c r="K25" s="8">
        <f t="shared" si="2"/>
      </c>
    </row>
    <row r="26" spans="2:11" ht="12">
      <c r="B26">
        <f>+Plant!A21</f>
        <v>43</v>
      </c>
      <c r="C26" t="str">
        <f>+Plant!B21</f>
        <v>WALLA WALLA GENERAL HOSPITAL</v>
      </c>
      <c r="D26" s="6">
        <f>ROUND(+Plant!I21,0)</f>
        <v>0</v>
      </c>
      <c r="E26" s="6">
        <f>ROUND(+Plant!F21,0)</f>
        <v>97683</v>
      </c>
      <c r="F26" s="7">
        <f t="shared" si="0"/>
      </c>
      <c r="G26" s="6">
        <f>ROUND(+Plant!I121,0)</f>
        <v>0</v>
      </c>
      <c r="H26" s="6">
        <f>ROUND(+Plant!F121,0)</f>
        <v>97683</v>
      </c>
      <c r="I26" s="7">
        <f t="shared" si="1"/>
      </c>
      <c r="J26" s="7"/>
      <c r="K26" s="8">
        <f t="shared" si="2"/>
      </c>
    </row>
    <row r="27" spans="2:11" ht="12">
      <c r="B27">
        <f>+Plant!A22</f>
        <v>45</v>
      </c>
      <c r="C27" t="str">
        <f>+Plant!B22</f>
        <v>COLUMBIA BASIN HOSPITAL</v>
      </c>
      <c r="D27" s="6">
        <f>ROUND(+Plant!I22,0)</f>
        <v>5325</v>
      </c>
      <c r="E27" s="6">
        <f>ROUND(+Plant!F22,0)</f>
        <v>69735</v>
      </c>
      <c r="F27" s="7">
        <f t="shared" si="0"/>
        <v>0.08</v>
      </c>
      <c r="G27" s="6">
        <f>ROUND(+Plant!I122,0)</f>
        <v>27185</v>
      </c>
      <c r="H27" s="6">
        <f>ROUND(+Plant!F122,0)</f>
        <v>69685</v>
      </c>
      <c r="I27" s="7">
        <f t="shared" si="1"/>
        <v>0.39</v>
      </c>
      <c r="J27" s="7"/>
      <c r="K27" s="8">
        <f t="shared" si="2"/>
        <v>3.875</v>
      </c>
    </row>
    <row r="28" spans="2:11" ht="12">
      <c r="B28">
        <f>+Plant!A23</f>
        <v>46</v>
      </c>
      <c r="C28" t="str">
        <f>+Plant!B23</f>
        <v>PROSSER MEMORIAL HOSPITAL</v>
      </c>
      <c r="D28" s="6">
        <f>ROUND(+Plant!I23,0)</f>
        <v>0</v>
      </c>
      <c r="E28" s="6">
        <f>ROUND(+Plant!F23,0)</f>
        <v>70400</v>
      </c>
      <c r="F28" s="7">
        <f t="shared" si="0"/>
      </c>
      <c r="G28" s="6">
        <f>ROUND(+Plant!I123,0)</f>
        <v>0</v>
      </c>
      <c r="H28" s="6">
        <f>ROUND(+Plant!F123,0)</f>
        <v>71170</v>
      </c>
      <c r="I28" s="7">
        <f t="shared" si="1"/>
      </c>
      <c r="J28" s="7"/>
      <c r="K28" s="8">
        <f t="shared" si="2"/>
      </c>
    </row>
    <row r="29" spans="2:11" ht="12">
      <c r="B29">
        <f>+Plant!A24</f>
        <v>50</v>
      </c>
      <c r="C29" t="str">
        <f>+Plant!B24</f>
        <v>PROVIDENCE SAINT MARY MEDICAL CENTER</v>
      </c>
      <c r="D29" s="6">
        <f>ROUND(+Plant!I24,0)</f>
        <v>0</v>
      </c>
      <c r="E29" s="6">
        <f>ROUND(+Plant!F24,0)</f>
        <v>307557</v>
      </c>
      <c r="F29" s="7">
        <f t="shared" si="0"/>
      </c>
      <c r="G29" s="6">
        <f>ROUND(+Plant!I124,0)</f>
        <v>91114</v>
      </c>
      <c r="H29" s="6">
        <f>ROUND(+Plant!F124,0)</f>
        <v>308055</v>
      </c>
      <c r="I29" s="7">
        <f t="shared" si="1"/>
        <v>0.3</v>
      </c>
      <c r="J29" s="7"/>
      <c r="K29" s="8">
        <f t="shared" si="2"/>
      </c>
    </row>
    <row r="30" spans="2:11" ht="12">
      <c r="B30">
        <f>+Plant!A25</f>
        <v>54</v>
      </c>
      <c r="C30" t="str">
        <f>+Plant!B25</f>
        <v>FORKS COMMUNITY HOSPITAL</v>
      </c>
      <c r="D30" s="6">
        <f>ROUND(+Plant!I25,0)</f>
        <v>0</v>
      </c>
      <c r="E30" s="6">
        <f>ROUND(+Plant!F25,0)</f>
        <v>44140</v>
      </c>
      <c r="F30" s="7">
        <f t="shared" si="0"/>
      </c>
      <c r="G30" s="6">
        <f>ROUND(+Plant!I125,0)</f>
        <v>0</v>
      </c>
      <c r="H30" s="6">
        <f>ROUND(+Plant!F125,0)</f>
        <v>44140</v>
      </c>
      <c r="I30" s="7">
        <f t="shared" si="1"/>
      </c>
      <c r="J30" s="7"/>
      <c r="K30" s="8">
        <f t="shared" si="2"/>
      </c>
    </row>
    <row r="31" spans="2:11" ht="12">
      <c r="B31">
        <f>+Plant!A26</f>
        <v>56</v>
      </c>
      <c r="C31" t="str">
        <f>+Plant!B26</f>
        <v>WILLAPA HARBOR HOSPITAL</v>
      </c>
      <c r="D31" s="6">
        <f>ROUND(+Plant!I26,0)</f>
        <v>0</v>
      </c>
      <c r="E31" s="6">
        <f>ROUND(+Plant!F26,0)</f>
        <v>36692</v>
      </c>
      <c r="F31" s="7">
        <f t="shared" si="0"/>
      </c>
      <c r="G31" s="6">
        <f>ROUND(+Plant!I126,0)</f>
        <v>0</v>
      </c>
      <c r="H31" s="6">
        <f>ROUND(+Plant!F126,0)</f>
        <v>36692</v>
      </c>
      <c r="I31" s="7">
        <f t="shared" si="1"/>
      </c>
      <c r="J31" s="7"/>
      <c r="K31" s="8">
        <f t="shared" si="2"/>
      </c>
    </row>
    <row r="32" spans="2:11" ht="12">
      <c r="B32">
        <f>+Plant!A27</f>
        <v>58</v>
      </c>
      <c r="C32" t="str">
        <f>+Plant!B27</f>
        <v>YAKIMA VALLEY MEMORIAL HOSPITAL</v>
      </c>
      <c r="D32" s="6">
        <f>ROUND(+Plant!I27,0)</f>
        <v>0</v>
      </c>
      <c r="E32" s="6">
        <f>ROUND(+Plant!F27,0)</f>
        <v>468762</v>
      </c>
      <c r="F32" s="7">
        <f t="shared" si="0"/>
      </c>
      <c r="G32" s="6">
        <f>ROUND(+Plant!I127,0)</f>
        <v>0</v>
      </c>
      <c r="H32" s="6">
        <f>ROUND(+Plant!F127,0)</f>
        <v>470098</v>
      </c>
      <c r="I32" s="7">
        <f t="shared" si="1"/>
      </c>
      <c r="J32" s="7"/>
      <c r="K32" s="8">
        <f t="shared" si="2"/>
      </c>
    </row>
    <row r="33" spans="2:11" ht="12">
      <c r="B33">
        <f>+Plant!A28</f>
        <v>63</v>
      </c>
      <c r="C33" t="str">
        <f>+Plant!B28</f>
        <v>GRAYS HARBOR COMMUNITY HOSPITAL</v>
      </c>
      <c r="D33" s="6">
        <f>ROUND(+Plant!I28,0)</f>
        <v>0</v>
      </c>
      <c r="E33" s="6">
        <f>ROUND(+Plant!F28,0)</f>
        <v>285415</v>
      </c>
      <c r="F33" s="7">
        <f t="shared" si="0"/>
      </c>
      <c r="G33" s="6">
        <f>ROUND(+Plant!I128,0)</f>
        <v>4153</v>
      </c>
      <c r="H33" s="6">
        <f>ROUND(+Plant!F128,0)</f>
        <v>285415</v>
      </c>
      <c r="I33" s="7">
        <f t="shared" si="1"/>
        <v>0.01</v>
      </c>
      <c r="J33" s="7"/>
      <c r="K33" s="8">
        <f t="shared" si="2"/>
      </c>
    </row>
    <row r="34" spans="2:11" ht="12">
      <c r="B34">
        <f>+Plant!A29</f>
        <v>78</v>
      </c>
      <c r="C34" t="str">
        <f>+Plant!B29</f>
        <v>SAMARITAN HOSPITAL</v>
      </c>
      <c r="D34" s="6">
        <f>ROUND(+Plant!I29,0)</f>
        <v>8812</v>
      </c>
      <c r="E34" s="6">
        <f>ROUND(+Plant!F29,0)</f>
        <v>193956</v>
      </c>
      <c r="F34" s="7">
        <f t="shared" si="0"/>
        <v>0.05</v>
      </c>
      <c r="G34" s="6">
        <f>ROUND(+Plant!I129,0)</f>
        <v>0</v>
      </c>
      <c r="H34" s="6">
        <f>ROUND(+Plant!F129,0)</f>
        <v>182459</v>
      </c>
      <c r="I34" s="7">
        <f t="shared" si="1"/>
      </c>
      <c r="J34" s="7"/>
      <c r="K34" s="8">
        <f t="shared" si="2"/>
      </c>
    </row>
    <row r="35" spans="2:11" ht="12">
      <c r="B35">
        <f>+Plant!A30</f>
        <v>79</v>
      </c>
      <c r="C35" t="str">
        <f>+Plant!B30</f>
        <v>OCEAN BEACH HOSPITAL</v>
      </c>
      <c r="D35" s="6">
        <f>ROUND(+Plant!I30,0)</f>
        <v>0</v>
      </c>
      <c r="E35" s="6">
        <f>ROUND(+Plant!F30,0)</f>
        <v>47326</v>
      </c>
      <c r="F35" s="7">
        <f t="shared" si="0"/>
      </c>
      <c r="G35" s="6">
        <f>ROUND(+Plant!I130,0)</f>
        <v>0</v>
      </c>
      <c r="H35" s="6">
        <f>ROUND(+Plant!F130,0)</f>
        <v>47326</v>
      </c>
      <c r="I35" s="7">
        <f t="shared" si="1"/>
      </c>
      <c r="J35" s="7"/>
      <c r="K35" s="8">
        <f t="shared" si="2"/>
      </c>
    </row>
    <row r="36" spans="2:11" ht="12">
      <c r="B36">
        <f>+Plant!A31</f>
        <v>80</v>
      </c>
      <c r="C36" t="str">
        <f>+Plant!B31</f>
        <v>ODESSA MEMORIAL HOSPITAL</v>
      </c>
      <c r="D36" s="6">
        <f>ROUND(+Plant!I31,0)</f>
        <v>0</v>
      </c>
      <c r="E36" s="6">
        <f>ROUND(+Plant!F31,0)</f>
        <v>32944</v>
      </c>
      <c r="F36" s="7">
        <f t="shared" si="0"/>
      </c>
      <c r="G36" s="6">
        <f>ROUND(+Plant!I131,0)</f>
        <v>0</v>
      </c>
      <c r="H36" s="6">
        <f>ROUND(+Plant!F131,0)</f>
        <v>32944</v>
      </c>
      <c r="I36" s="7">
        <f t="shared" si="1"/>
      </c>
      <c r="J36" s="7"/>
      <c r="K36" s="8">
        <f t="shared" si="2"/>
      </c>
    </row>
    <row r="37" spans="2:11" ht="12">
      <c r="B37">
        <f>+Plant!A32</f>
        <v>81</v>
      </c>
      <c r="C37" t="str">
        <f>+Plant!B32</f>
        <v>GOOD SAMARITAN HOSPITAL</v>
      </c>
      <c r="D37" s="6">
        <f>ROUND(+Plant!I32,0)</f>
        <v>92321</v>
      </c>
      <c r="E37" s="6">
        <f>ROUND(+Plant!F32,0)</f>
        <v>417518</v>
      </c>
      <c r="F37" s="7">
        <f t="shared" si="0"/>
        <v>0.22</v>
      </c>
      <c r="G37" s="6">
        <f>ROUND(+Plant!I132,0)</f>
        <v>138721</v>
      </c>
      <c r="H37" s="6">
        <f>ROUND(+Plant!F132,0)</f>
        <v>417518</v>
      </c>
      <c r="I37" s="7">
        <f t="shared" si="1"/>
        <v>0.33</v>
      </c>
      <c r="J37" s="7"/>
      <c r="K37" s="8">
        <f t="shared" si="2"/>
        <v>0.5</v>
      </c>
    </row>
    <row r="38" spans="2:11" ht="12">
      <c r="B38">
        <f>+Plant!A33</f>
        <v>82</v>
      </c>
      <c r="C38" t="str">
        <f>+Plant!B33</f>
        <v>GARFIELD COUNTY MEMORIAL HOSPITAL</v>
      </c>
      <c r="D38" s="6">
        <f>ROUND(+Plant!I33,0)</f>
        <v>1373</v>
      </c>
      <c r="E38" s="6">
        <f>ROUND(+Plant!F33,0)</f>
        <v>19316</v>
      </c>
      <c r="F38" s="7">
        <f t="shared" si="0"/>
        <v>0.07</v>
      </c>
      <c r="G38" s="6">
        <f>ROUND(+Plant!I133,0)</f>
        <v>1585</v>
      </c>
      <c r="H38" s="6">
        <f>ROUND(+Plant!F133,0)</f>
        <v>19316</v>
      </c>
      <c r="I38" s="7">
        <f t="shared" si="1"/>
        <v>0.08</v>
      </c>
      <c r="J38" s="7"/>
      <c r="K38" s="8">
        <f t="shared" si="2"/>
        <v>0.1429</v>
      </c>
    </row>
    <row r="39" spans="2:11" ht="12">
      <c r="B39">
        <f>+Plant!A34</f>
        <v>84</v>
      </c>
      <c r="C39" t="str">
        <f>+Plant!B34</f>
        <v>PROVIDENCE REGIONAL MEDICAL CENTER EVERETT</v>
      </c>
      <c r="D39" s="6">
        <f>ROUND(+Plant!I34,0)</f>
        <v>11240</v>
      </c>
      <c r="E39" s="6">
        <f>ROUND(+Plant!F34,0)</f>
        <v>864641</v>
      </c>
      <c r="F39" s="7">
        <f t="shared" si="0"/>
        <v>0.01</v>
      </c>
      <c r="G39" s="6">
        <f>ROUND(+Plant!I134,0)</f>
        <v>0</v>
      </c>
      <c r="H39" s="6">
        <f>ROUND(+Plant!F134,0)</f>
        <v>860889</v>
      </c>
      <c r="I39" s="7">
        <f t="shared" si="1"/>
      </c>
      <c r="J39" s="7"/>
      <c r="K39" s="8">
        <f t="shared" si="2"/>
      </c>
    </row>
    <row r="40" spans="2:11" ht="12">
      <c r="B40">
        <f>+Plant!A35</f>
        <v>85</v>
      </c>
      <c r="C40" t="str">
        <f>+Plant!B35</f>
        <v>JEFFERSON HEALTHCARE HOSPITAL</v>
      </c>
      <c r="D40" s="6">
        <f>ROUND(+Plant!I35,0)</f>
        <v>9470</v>
      </c>
      <c r="E40" s="6">
        <f>ROUND(+Plant!F35,0)</f>
        <v>109111</v>
      </c>
      <c r="F40" s="7">
        <f t="shared" si="0"/>
        <v>0.09</v>
      </c>
      <c r="G40" s="6">
        <f>ROUND(+Plant!I135,0)</f>
        <v>0</v>
      </c>
      <c r="H40" s="6">
        <f>ROUND(+Plant!F135,0)</f>
        <v>106825</v>
      </c>
      <c r="I40" s="7">
        <f t="shared" si="1"/>
      </c>
      <c r="J40" s="7"/>
      <c r="K40" s="8">
        <f t="shared" si="2"/>
      </c>
    </row>
    <row r="41" spans="2:11" ht="12">
      <c r="B41">
        <f>+Plant!A36</f>
        <v>96</v>
      </c>
      <c r="C41" t="str">
        <f>+Plant!B36</f>
        <v>SKYLINE HOSPITAL</v>
      </c>
      <c r="D41" s="6">
        <f>ROUND(+Plant!I36,0)</f>
        <v>0</v>
      </c>
      <c r="E41" s="6">
        <f>ROUND(+Plant!F36,0)</f>
        <v>38690</v>
      </c>
      <c r="F41" s="7">
        <f t="shared" si="0"/>
      </c>
      <c r="G41" s="6">
        <f>ROUND(+Plant!I136,0)</f>
        <v>0</v>
      </c>
      <c r="H41" s="6">
        <f>ROUND(+Plant!F136,0)</f>
        <v>41834</v>
      </c>
      <c r="I41" s="7">
        <f t="shared" si="1"/>
      </c>
      <c r="J41" s="7"/>
      <c r="K41" s="8">
        <f t="shared" si="2"/>
      </c>
    </row>
    <row r="42" spans="2:11" ht="12">
      <c r="B42">
        <f>+Plant!A37</f>
        <v>102</v>
      </c>
      <c r="C42" t="str">
        <f>+Plant!B37</f>
        <v>YAKIMA REGIONAL MEDICAL AND CARDIAC CENTER</v>
      </c>
      <c r="D42" s="6">
        <f>ROUND(+Plant!I37,0)</f>
        <v>0</v>
      </c>
      <c r="E42" s="6">
        <f>ROUND(+Plant!F37,0)</f>
        <v>359152</v>
      </c>
      <c r="F42" s="7">
        <f t="shared" si="0"/>
      </c>
      <c r="G42" s="6">
        <f>ROUND(+Plant!I137,0)</f>
        <v>0</v>
      </c>
      <c r="H42" s="6">
        <f>ROUND(+Plant!F137,0)</f>
        <v>359522</v>
      </c>
      <c r="I42" s="7">
        <f t="shared" si="1"/>
      </c>
      <c r="J42" s="7"/>
      <c r="K42" s="8">
        <f t="shared" si="2"/>
      </c>
    </row>
    <row r="43" spans="2:11" ht="12">
      <c r="B43">
        <f>+Plant!A38</f>
        <v>104</v>
      </c>
      <c r="C43" t="str">
        <f>+Plant!B38</f>
        <v>VALLEY GENERAL HOSPITAL</v>
      </c>
      <c r="D43" s="6">
        <f>ROUND(+Plant!I38,0)</f>
        <v>174512</v>
      </c>
      <c r="E43" s="6">
        <f>ROUND(+Plant!F38,0)</f>
        <v>112822</v>
      </c>
      <c r="F43" s="7">
        <f t="shared" si="0"/>
        <v>1.55</v>
      </c>
      <c r="G43" s="6">
        <f>ROUND(+Plant!I138,0)</f>
        <v>166540</v>
      </c>
      <c r="H43" s="6">
        <f>ROUND(+Plant!F138,0)</f>
        <v>112822</v>
      </c>
      <c r="I43" s="7">
        <f t="shared" si="1"/>
        <v>1.48</v>
      </c>
      <c r="J43" s="7"/>
      <c r="K43" s="8">
        <f t="shared" si="2"/>
        <v>-0.0452</v>
      </c>
    </row>
    <row r="44" spans="2:11" ht="12">
      <c r="B44">
        <f>+Plant!A39</f>
        <v>106</v>
      </c>
      <c r="C44" t="str">
        <f>+Plant!B39</f>
        <v>CASCADE VALLEY HOSPITAL</v>
      </c>
      <c r="D44" s="6">
        <f>ROUND(+Plant!I39,0)</f>
        <v>0</v>
      </c>
      <c r="E44" s="6">
        <f>ROUND(+Plant!F39,0)</f>
        <v>82921</v>
      </c>
      <c r="F44" s="7">
        <f t="shared" si="0"/>
      </c>
      <c r="G44" s="6">
        <f>ROUND(+Plant!I139,0)</f>
        <v>0</v>
      </c>
      <c r="H44" s="6">
        <f>ROUND(+Plant!F139,0)</f>
        <v>82921</v>
      </c>
      <c r="I44" s="7">
        <f t="shared" si="1"/>
      </c>
      <c r="J44" s="7"/>
      <c r="K44" s="8">
        <f t="shared" si="2"/>
      </c>
    </row>
    <row r="45" spans="2:11" ht="12">
      <c r="B45">
        <f>+Plant!A40</f>
        <v>107</v>
      </c>
      <c r="C45" t="str">
        <f>+Plant!B40</f>
        <v>NORTH VALLEY HOSPITAL</v>
      </c>
      <c r="D45" s="6">
        <f>ROUND(+Plant!I40,0)</f>
        <v>0</v>
      </c>
      <c r="E45" s="6">
        <f>ROUND(+Plant!F40,0)</f>
        <v>81212</v>
      </c>
      <c r="F45" s="7">
        <f t="shared" si="0"/>
      </c>
      <c r="G45" s="6">
        <f>ROUND(+Plant!I140,0)</f>
        <v>0</v>
      </c>
      <c r="H45" s="6">
        <f>ROUND(+Plant!F140,0)</f>
        <v>84783</v>
      </c>
      <c r="I45" s="7">
        <f t="shared" si="1"/>
      </c>
      <c r="J45" s="7"/>
      <c r="K45" s="8">
        <f t="shared" si="2"/>
      </c>
    </row>
    <row r="46" spans="2:11" ht="12">
      <c r="B46">
        <f>+Plant!A41</f>
        <v>108</v>
      </c>
      <c r="C46" t="str">
        <f>+Plant!B41</f>
        <v>TRI-STATE MEMORIAL HOSPITAL</v>
      </c>
      <c r="D46" s="6">
        <f>ROUND(+Plant!I41,0)</f>
        <v>0</v>
      </c>
      <c r="E46" s="6">
        <f>ROUND(+Plant!F41,0)</f>
        <v>106138</v>
      </c>
      <c r="F46" s="7">
        <f t="shared" si="0"/>
      </c>
      <c r="G46" s="6">
        <f>ROUND(+Plant!I141,0)</f>
        <v>0</v>
      </c>
      <c r="H46" s="6">
        <f>ROUND(+Plant!F141,0)</f>
        <v>0</v>
      </c>
      <c r="I46" s="7">
        <f t="shared" si="1"/>
      </c>
      <c r="J46" s="7"/>
      <c r="K46" s="8">
        <f t="shared" si="2"/>
      </c>
    </row>
    <row r="47" spans="2:11" ht="12">
      <c r="B47">
        <f>+Plant!A42</f>
        <v>111</v>
      </c>
      <c r="C47" t="str">
        <f>+Plant!B42</f>
        <v>EAST ADAMS RURAL HOSPITAL</v>
      </c>
      <c r="D47" s="6">
        <f>ROUND(+Plant!I42,0)</f>
        <v>0</v>
      </c>
      <c r="E47" s="6">
        <f>ROUND(+Plant!F42,0)</f>
        <v>19511</v>
      </c>
      <c r="F47" s="7">
        <f t="shared" si="0"/>
      </c>
      <c r="G47" s="6">
        <f>ROUND(+Plant!I142,0)</f>
        <v>0</v>
      </c>
      <c r="H47" s="6">
        <f>ROUND(+Plant!F142,0)</f>
        <v>19511</v>
      </c>
      <c r="I47" s="7">
        <f t="shared" si="1"/>
      </c>
      <c r="J47" s="7"/>
      <c r="K47" s="8">
        <f t="shared" si="2"/>
      </c>
    </row>
    <row r="48" spans="2:11" ht="12">
      <c r="B48">
        <f>+Plant!A43</f>
        <v>125</v>
      </c>
      <c r="C48" t="str">
        <f>+Plant!B43</f>
        <v>OTHELLO COMMUNITY HOSPITAL</v>
      </c>
      <c r="D48" s="6">
        <f>ROUND(+Plant!I43,0)</f>
        <v>0</v>
      </c>
      <c r="E48" s="6">
        <f>ROUND(+Plant!F43,0)</f>
        <v>81778</v>
      </c>
      <c r="F48" s="7">
        <f t="shared" si="0"/>
      </c>
      <c r="G48" s="6">
        <f>ROUND(+Plant!I143,0)</f>
        <v>0</v>
      </c>
      <c r="H48" s="6">
        <f>ROUND(+Plant!F143,0)</f>
        <v>81778</v>
      </c>
      <c r="I48" s="7">
        <f t="shared" si="1"/>
      </c>
      <c r="J48" s="7"/>
      <c r="K48" s="8">
        <f t="shared" si="2"/>
      </c>
    </row>
    <row r="49" spans="2:11" ht="12">
      <c r="B49">
        <f>+Plant!A44</f>
        <v>126</v>
      </c>
      <c r="C49" t="str">
        <f>+Plant!B44</f>
        <v>HIGHLINE MEDICAL CENTER</v>
      </c>
      <c r="D49" s="6">
        <f>ROUND(+Plant!I44,0)</f>
        <v>0</v>
      </c>
      <c r="E49" s="6">
        <f>ROUND(+Plant!F44,0)</f>
        <v>300978</v>
      </c>
      <c r="F49" s="7">
        <f t="shared" si="0"/>
      </c>
      <c r="G49" s="6">
        <f>ROUND(+Plant!I144,0)</f>
        <v>0</v>
      </c>
      <c r="H49" s="6">
        <f>ROUND(+Plant!F144,0)</f>
        <v>257889</v>
      </c>
      <c r="I49" s="7">
        <f t="shared" si="1"/>
      </c>
      <c r="J49" s="7"/>
      <c r="K49" s="8">
        <f t="shared" si="2"/>
      </c>
    </row>
    <row r="50" spans="2:11" ht="12">
      <c r="B50">
        <f>+Plant!A45</f>
        <v>128</v>
      </c>
      <c r="C50" t="str">
        <f>+Plant!B45</f>
        <v>UNIVERSITY OF WASHINGTON MEDICAL CENTER</v>
      </c>
      <c r="D50" s="6">
        <f>ROUND(+Plant!I45,0)</f>
        <v>0</v>
      </c>
      <c r="E50" s="6">
        <f>ROUND(+Plant!F45,0)</f>
        <v>704450</v>
      </c>
      <c r="F50" s="7">
        <f t="shared" si="0"/>
      </c>
      <c r="G50" s="6">
        <f>ROUND(+Plant!I145,0)</f>
        <v>0</v>
      </c>
      <c r="H50" s="6">
        <f>ROUND(+Plant!F145,0)</f>
        <v>668684</v>
      </c>
      <c r="I50" s="7">
        <f t="shared" si="1"/>
      </c>
      <c r="J50" s="7"/>
      <c r="K50" s="8">
        <f t="shared" si="2"/>
      </c>
    </row>
    <row r="51" spans="2:11" ht="12">
      <c r="B51">
        <f>+Plant!A46</f>
        <v>129</v>
      </c>
      <c r="C51" t="str">
        <f>+Plant!B46</f>
        <v>QUINCY VALLEY MEDICAL CENTER</v>
      </c>
      <c r="D51" s="6">
        <f>ROUND(+Plant!I46,0)</f>
        <v>0</v>
      </c>
      <c r="E51" s="6">
        <f>ROUND(+Plant!F46,0)</f>
        <v>28753</v>
      </c>
      <c r="F51" s="7">
        <f t="shared" si="0"/>
      </c>
      <c r="G51" s="6">
        <f>ROUND(+Plant!I146,0)</f>
        <v>0</v>
      </c>
      <c r="H51" s="6">
        <f>ROUND(+Plant!F146,0)</f>
        <v>28753</v>
      </c>
      <c r="I51" s="7">
        <f t="shared" si="1"/>
      </c>
      <c r="J51" s="7"/>
      <c r="K51" s="8">
        <f t="shared" si="2"/>
      </c>
    </row>
    <row r="52" spans="2:11" ht="12">
      <c r="B52">
        <f>+Plant!A47</f>
        <v>130</v>
      </c>
      <c r="C52" t="str">
        <f>+Plant!B47</f>
        <v>NORTHWEST HOSPITAL &amp; MEDICAL CENTER</v>
      </c>
      <c r="D52" s="6">
        <f>ROUND(+Plant!I47,0)</f>
        <v>0</v>
      </c>
      <c r="E52" s="6">
        <f>ROUND(+Plant!F47,0)</f>
        <v>7683399</v>
      </c>
      <c r="F52" s="7">
        <f t="shared" si="0"/>
      </c>
      <c r="G52" s="6">
        <f>ROUND(+Plant!I147,0)</f>
        <v>0</v>
      </c>
      <c r="H52" s="6">
        <f>ROUND(+Plant!F147,0)</f>
        <v>7163</v>
      </c>
      <c r="I52" s="7">
        <f t="shared" si="1"/>
      </c>
      <c r="J52" s="7"/>
      <c r="K52" s="8">
        <f t="shared" si="2"/>
      </c>
    </row>
    <row r="53" spans="2:11" ht="12">
      <c r="B53">
        <f>+Plant!A48</f>
        <v>131</v>
      </c>
      <c r="C53" t="str">
        <f>+Plant!B48</f>
        <v>OVERLAKE HOSPITAL MEDICAL CENTER</v>
      </c>
      <c r="D53" s="6">
        <f>ROUND(+Plant!I48,0)</f>
        <v>0</v>
      </c>
      <c r="E53" s="6">
        <f>ROUND(+Plant!F48,0)</f>
        <v>498470</v>
      </c>
      <c r="F53" s="7">
        <f t="shared" si="0"/>
      </c>
      <c r="G53" s="6">
        <f>ROUND(+Plant!I148,0)</f>
        <v>7099</v>
      </c>
      <c r="H53" s="6">
        <f>ROUND(+Plant!F148,0)</f>
        <v>559010</v>
      </c>
      <c r="I53" s="7">
        <f t="shared" si="1"/>
        <v>0.01</v>
      </c>
      <c r="J53" s="7"/>
      <c r="K53" s="8">
        <f t="shared" si="2"/>
      </c>
    </row>
    <row r="54" spans="2:11" ht="12">
      <c r="B54">
        <f>+Plant!A49</f>
        <v>132</v>
      </c>
      <c r="C54" t="str">
        <f>+Plant!B49</f>
        <v>SAINT CLARE HOSPITAL</v>
      </c>
      <c r="D54" s="6">
        <f>ROUND(+Plant!I49,0)</f>
        <v>0</v>
      </c>
      <c r="E54" s="6">
        <f>ROUND(+Plant!F49,0)</f>
        <v>144052</v>
      </c>
      <c r="F54" s="7">
        <f t="shared" si="0"/>
      </c>
      <c r="G54" s="6">
        <f>ROUND(+Plant!I149,0)</f>
        <v>0</v>
      </c>
      <c r="H54" s="6">
        <f>ROUND(+Plant!F149,0)</f>
        <v>144860</v>
      </c>
      <c r="I54" s="7">
        <f t="shared" si="1"/>
      </c>
      <c r="J54" s="7"/>
      <c r="K54" s="8">
        <f t="shared" si="2"/>
      </c>
    </row>
    <row r="55" spans="2:11" ht="12">
      <c r="B55">
        <f>+Plant!A50</f>
        <v>134</v>
      </c>
      <c r="C55" t="str">
        <f>+Plant!B50</f>
        <v>ISLAND HOSPITAL</v>
      </c>
      <c r="D55" s="6">
        <f>ROUND(+Plant!I50,0)</f>
        <v>0</v>
      </c>
      <c r="E55" s="6">
        <f>ROUND(+Plant!F50,0)</f>
        <v>181809</v>
      </c>
      <c r="F55" s="7">
        <f t="shared" si="0"/>
      </c>
      <c r="G55" s="6">
        <f>ROUND(+Plant!I150,0)</f>
        <v>0</v>
      </c>
      <c r="H55" s="6">
        <f>ROUND(+Plant!F150,0)</f>
        <v>183585</v>
      </c>
      <c r="I55" s="7">
        <f t="shared" si="1"/>
      </c>
      <c r="J55" s="7"/>
      <c r="K55" s="8">
        <f t="shared" si="2"/>
      </c>
    </row>
    <row r="56" spans="2:11" ht="12">
      <c r="B56">
        <f>+Plant!A51</f>
        <v>137</v>
      </c>
      <c r="C56" t="str">
        <f>+Plant!B51</f>
        <v>LINCOLN HOSPITAL</v>
      </c>
      <c r="D56" s="6">
        <f>ROUND(+Plant!I51,0)</f>
        <v>0</v>
      </c>
      <c r="E56" s="6">
        <f>ROUND(+Plant!F51,0)</f>
        <v>50541</v>
      </c>
      <c r="F56" s="7">
        <f t="shared" si="0"/>
      </c>
      <c r="G56" s="6">
        <f>ROUND(+Plant!I151,0)</f>
        <v>0</v>
      </c>
      <c r="H56" s="6">
        <f>ROUND(+Plant!F151,0)</f>
        <v>50541</v>
      </c>
      <c r="I56" s="7">
        <f t="shared" si="1"/>
      </c>
      <c r="J56" s="7"/>
      <c r="K56" s="8">
        <f t="shared" si="2"/>
      </c>
    </row>
    <row r="57" spans="2:11" ht="12">
      <c r="B57">
        <f>+Plant!A52</f>
        <v>138</v>
      </c>
      <c r="C57" t="str">
        <f>+Plant!B52</f>
        <v>SWEDISH EDMONDS</v>
      </c>
      <c r="D57" s="6">
        <f>ROUND(+Plant!I52,0)</f>
        <v>0</v>
      </c>
      <c r="E57" s="6">
        <f>ROUND(+Plant!F52,0)</f>
        <v>272986</v>
      </c>
      <c r="F57" s="7">
        <f t="shared" si="0"/>
      </c>
      <c r="G57" s="6">
        <f>ROUND(+Plant!I152,0)</f>
        <v>0</v>
      </c>
      <c r="H57" s="6">
        <f>ROUND(+Plant!F152,0)</f>
        <v>272986</v>
      </c>
      <c r="I57" s="7">
        <f t="shared" si="1"/>
      </c>
      <c r="J57" s="7"/>
      <c r="K57" s="8">
        <f t="shared" si="2"/>
      </c>
    </row>
    <row r="58" spans="2:11" ht="12">
      <c r="B58">
        <f>+Plant!A53</f>
        <v>139</v>
      </c>
      <c r="C58" t="str">
        <f>+Plant!B53</f>
        <v>PROVIDENCE HOLY FAMILY HOSPITAL</v>
      </c>
      <c r="D58" s="6">
        <f>ROUND(+Plant!I53,0)</f>
        <v>0</v>
      </c>
      <c r="E58" s="6">
        <f>ROUND(+Plant!F53,0)</f>
        <v>361825</v>
      </c>
      <c r="F58" s="7">
        <f t="shared" si="0"/>
      </c>
      <c r="G58" s="6">
        <f>ROUND(+Plant!I153,0)</f>
        <v>0</v>
      </c>
      <c r="H58" s="6">
        <f>ROUND(+Plant!F153,0)</f>
        <v>361825</v>
      </c>
      <c r="I58" s="7">
        <f t="shared" si="1"/>
      </c>
      <c r="J58" s="7"/>
      <c r="K58" s="8">
        <f t="shared" si="2"/>
      </c>
    </row>
    <row r="59" spans="2:11" ht="12">
      <c r="B59">
        <f>+Plant!A54</f>
        <v>140</v>
      </c>
      <c r="C59" t="str">
        <f>+Plant!B54</f>
        <v>KITTITAS VALLEY HOSPITAL</v>
      </c>
      <c r="D59" s="6">
        <f>ROUND(+Plant!I54,0)</f>
        <v>0</v>
      </c>
      <c r="E59" s="6">
        <f>ROUND(+Plant!F54,0)</f>
        <v>91533</v>
      </c>
      <c r="F59" s="7">
        <f t="shared" si="0"/>
      </c>
      <c r="G59" s="6">
        <f>ROUND(+Plant!I154,0)</f>
        <v>0</v>
      </c>
      <c r="H59" s="6">
        <f>ROUND(+Plant!F154,0)</f>
        <v>91533</v>
      </c>
      <c r="I59" s="7">
        <f t="shared" si="1"/>
      </c>
      <c r="J59" s="7"/>
      <c r="K59" s="8">
        <f t="shared" si="2"/>
      </c>
    </row>
    <row r="60" spans="2:11" ht="12">
      <c r="B60">
        <f>+Plant!A55</f>
        <v>141</v>
      </c>
      <c r="C60" t="str">
        <f>+Plant!B55</f>
        <v>DAYTON GENERAL HOSPITAL</v>
      </c>
      <c r="D60" s="6">
        <f>ROUND(+Plant!I55,0)</f>
        <v>0</v>
      </c>
      <c r="E60" s="6">
        <f>ROUND(+Plant!F55,0)</f>
        <v>67832</v>
      </c>
      <c r="F60" s="7">
        <f t="shared" si="0"/>
      </c>
      <c r="G60" s="6">
        <f>ROUND(+Plant!I155,0)</f>
        <v>0</v>
      </c>
      <c r="H60" s="6">
        <f>ROUND(+Plant!F155,0)</f>
        <v>0</v>
      </c>
      <c r="I60" s="7">
        <f t="shared" si="1"/>
      </c>
      <c r="J60" s="7"/>
      <c r="K60" s="8">
        <f t="shared" si="2"/>
      </c>
    </row>
    <row r="61" spans="2:11" ht="12">
      <c r="B61">
        <f>+Plant!A56</f>
        <v>142</v>
      </c>
      <c r="C61" t="str">
        <f>+Plant!B56</f>
        <v>HARRISON MEDICAL CENTER</v>
      </c>
      <c r="D61" s="6">
        <f>ROUND(+Plant!I56,0)</f>
        <v>131797</v>
      </c>
      <c r="E61" s="6">
        <f>ROUND(+Plant!F56,0)</f>
        <v>427141</v>
      </c>
      <c r="F61" s="7">
        <f t="shared" si="0"/>
        <v>0.31</v>
      </c>
      <c r="G61" s="6">
        <f>ROUND(+Plant!I156,0)</f>
        <v>409510</v>
      </c>
      <c r="H61" s="6">
        <f>ROUND(+Plant!F156,0)</f>
        <v>432911</v>
      </c>
      <c r="I61" s="7">
        <f t="shared" si="1"/>
        <v>0.95</v>
      </c>
      <c r="J61" s="7"/>
      <c r="K61" s="8">
        <f t="shared" si="2"/>
        <v>2.0645</v>
      </c>
    </row>
    <row r="62" spans="2:11" ht="12">
      <c r="B62">
        <f>+Plant!A57</f>
        <v>145</v>
      </c>
      <c r="C62" t="str">
        <f>+Plant!B57</f>
        <v>PEACEHEALTH SAINT JOSEPH HOSPITAL</v>
      </c>
      <c r="D62" s="6">
        <f>ROUND(+Plant!I57,0)</f>
        <v>0</v>
      </c>
      <c r="E62" s="6">
        <f>ROUND(+Plant!F57,0)</f>
        <v>633636</v>
      </c>
      <c r="F62" s="7">
        <f t="shared" si="0"/>
      </c>
      <c r="G62" s="6">
        <f>ROUND(+Plant!I157,0)</f>
        <v>0</v>
      </c>
      <c r="H62" s="6">
        <f>ROUND(+Plant!F157,0)</f>
        <v>850465</v>
      </c>
      <c r="I62" s="7">
        <f t="shared" si="1"/>
      </c>
      <c r="J62" s="7"/>
      <c r="K62" s="8">
        <f t="shared" si="2"/>
      </c>
    </row>
    <row r="63" spans="2:11" ht="12">
      <c r="B63">
        <f>+Plant!A58</f>
        <v>147</v>
      </c>
      <c r="C63" t="str">
        <f>+Plant!B58</f>
        <v>MID VALLEY HOSPITAL</v>
      </c>
      <c r="D63" s="6">
        <f>ROUND(+Plant!I58,0)</f>
        <v>0</v>
      </c>
      <c r="E63" s="6">
        <f>ROUND(+Plant!F58,0)</f>
        <v>75247</v>
      </c>
      <c r="F63" s="7">
        <f t="shared" si="0"/>
      </c>
      <c r="G63" s="6">
        <f>ROUND(+Plant!I158,0)</f>
        <v>0</v>
      </c>
      <c r="H63" s="6">
        <f>ROUND(+Plant!F158,0)</f>
        <v>77518</v>
      </c>
      <c r="I63" s="7">
        <f t="shared" si="1"/>
      </c>
      <c r="J63" s="7"/>
      <c r="K63" s="8">
        <f t="shared" si="2"/>
      </c>
    </row>
    <row r="64" spans="2:11" ht="12">
      <c r="B64">
        <f>+Plant!A59</f>
        <v>148</v>
      </c>
      <c r="C64" t="str">
        <f>+Plant!B59</f>
        <v>KINDRED HOSPITAL - SEATTLE</v>
      </c>
      <c r="D64" s="6">
        <f>ROUND(+Plant!I59,0)</f>
        <v>0</v>
      </c>
      <c r="E64" s="6">
        <f>ROUND(+Plant!F59,0)</f>
        <v>48274</v>
      </c>
      <c r="F64" s="7">
        <f t="shared" si="0"/>
      </c>
      <c r="G64" s="6">
        <f>ROUND(+Plant!I159,0)</f>
        <v>0</v>
      </c>
      <c r="H64" s="6">
        <f>ROUND(+Plant!F159,0)</f>
        <v>48274</v>
      </c>
      <c r="I64" s="7">
        <f t="shared" si="1"/>
      </c>
      <c r="J64" s="7"/>
      <c r="K64" s="8">
        <f t="shared" si="2"/>
      </c>
    </row>
    <row r="65" spans="2:11" ht="12">
      <c r="B65">
        <f>+Plant!A60</f>
        <v>150</v>
      </c>
      <c r="C65" t="str">
        <f>+Plant!B60</f>
        <v>COULEE COMMUNITY HOSPITAL</v>
      </c>
      <c r="D65" s="6">
        <f>ROUND(+Plant!I60,0)</f>
        <v>0</v>
      </c>
      <c r="E65" s="6">
        <f>ROUND(+Plant!F60,0)</f>
        <v>42653</v>
      </c>
      <c r="F65" s="7">
        <f t="shared" si="0"/>
      </c>
      <c r="G65" s="6">
        <f>ROUND(+Plant!I160,0)</f>
        <v>0</v>
      </c>
      <c r="H65" s="6">
        <f>ROUND(+Plant!F160,0)</f>
        <v>42653</v>
      </c>
      <c r="I65" s="7">
        <f t="shared" si="1"/>
      </c>
      <c r="J65" s="7"/>
      <c r="K65" s="8">
        <f t="shared" si="2"/>
      </c>
    </row>
    <row r="66" spans="2:11" ht="12">
      <c r="B66">
        <f>+Plant!A61</f>
        <v>152</v>
      </c>
      <c r="C66" t="str">
        <f>+Plant!B61</f>
        <v>MASON GENERAL HOSPITAL</v>
      </c>
      <c r="D66" s="6">
        <f>ROUND(+Plant!I61,0)</f>
        <v>0</v>
      </c>
      <c r="E66" s="6">
        <f>ROUND(+Plant!F61,0)</f>
        <v>93704</v>
      </c>
      <c r="F66" s="7">
        <f t="shared" si="0"/>
      </c>
      <c r="G66" s="6">
        <f>ROUND(+Plant!I161,0)</f>
        <v>0</v>
      </c>
      <c r="H66" s="6">
        <f>ROUND(+Plant!F161,0)</f>
        <v>93704</v>
      </c>
      <c r="I66" s="7">
        <f t="shared" si="1"/>
      </c>
      <c r="J66" s="7"/>
      <c r="K66" s="8">
        <f t="shared" si="2"/>
      </c>
    </row>
    <row r="67" spans="2:11" ht="12">
      <c r="B67">
        <f>+Plant!A62</f>
        <v>153</v>
      </c>
      <c r="C67" t="str">
        <f>+Plant!B62</f>
        <v>WHITMAN HOSPITAL AND MEDICAL CENTER</v>
      </c>
      <c r="D67" s="6">
        <f>ROUND(+Plant!I62,0)</f>
        <v>0</v>
      </c>
      <c r="E67" s="6">
        <f>ROUND(+Plant!F62,0)</f>
        <v>85846</v>
      </c>
      <c r="F67" s="7">
        <f t="shared" si="0"/>
      </c>
      <c r="G67" s="6">
        <f>ROUND(+Plant!I162,0)</f>
        <v>0</v>
      </c>
      <c r="H67" s="6">
        <f>ROUND(+Plant!F162,0)</f>
        <v>113245</v>
      </c>
      <c r="I67" s="7">
        <f t="shared" si="1"/>
      </c>
      <c r="J67" s="7"/>
      <c r="K67" s="8">
        <f t="shared" si="2"/>
      </c>
    </row>
    <row r="68" spans="2:11" ht="12">
      <c r="B68">
        <f>+Plant!A63</f>
        <v>155</v>
      </c>
      <c r="C68" t="str">
        <f>+Plant!B63</f>
        <v>VALLEY MEDICAL CENTER</v>
      </c>
      <c r="D68" s="6">
        <f>ROUND(+Plant!I63,0)</f>
        <v>8766</v>
      </c>
      <c r="E68" s="6">
        <f>ROUND(+Plant!F63,0)</f>
        <v>807794</v>
      </c>
      <c r="F68" s="7">
        <f t="shared" si="0"/>
        <v>0.01</v>
      </c>
      <c r="G68" s="6">
        <f>ROUND(+Plant!I163,0)</f>
        <v>127431</v>
      </c>
      <c r="H68" s="6">
        <f>ROUND(+Plant!F163,0)</f>
        <v>802189</v>
      </c>
      <c r="I68" s="7">
        <f t="shared" si="1"/>
        <v>0.16</v>
      </c>
      <c r="J68" s="7"/>
      <c r="K68" s="8">
        <f t="shared" si="2"/>
        <v>15</v>
      </c>
    </row>
    <row r="69" spans="2:11" ht="12">
      <c r="B69">
        <f>+Plant!A64</f>
        <v>156</v>
      </c>
      <c r="C69" t="str">
        <f>+Plant!B64</f>
        <v>WHIDBEY GENERAL HOSPITAL</v>
      </c>
      <c r="D69" s="6">
        <f>ROUND(+Plant!I64,0)</f>
        <v>0</v>
      </c>
      <c r="E69" s="6">
        <f>ROUND(+Plant!F64,0)</f>
        <v>94266</v>
      </c>
      <c r="F69" s="7">
        <f t="shared" si="0"/>
      </c>
      <c r="G69" s="6">
        <f>ROUND(+Plant!I164,0)</f>
        <v>3155</v>
      </c>
      <c r="H69" s="6">
        <f>ROUND(+Plant!F164,0)</f>
        <v>94266</v>
      </c>
      <c r="I69" s="7">
        <f t="shared" si="1"/>
        <v>0.03</v>
      </c>
      <c r="J69" s="7"/>
      <c r="K69" s="8">
        <f t="shared" si="2"/>
      </c>
    </row>
    <row r="70" spans="2:11" ht="12">
      <c r="B70">
        <f>+Plant!A65</f>
        <v>157</v>
      </c>
      <c r="C70" t="str">
        <f>+Plant!B65</f>
        <v>SAINT LUKES REHABILIATION INSTITUTE</v>
      </c>
      <c r="D70" s="6">
        <f>ROUND(+Plant!I65,0)</f>
        <v>0</v>
      </c>
      <c r="E70" s="6">
        <f>ROUND(+Plant!F65,0)</f>
        <v>130040</v>
      </c>
      <c r="F70" s="7">
        <f t="shared" si="0"/>
      </c>
      <c r="G70" s="6">
        <f>ROUND(+Plant!I165,0)</f>
        <v>0</v>
      </c>
      <c r="H70" s="6">
        <f>ROUND(+Plant!F165,0)</f>
        <v>130040</v>
      </c>
      <c r="I70" s="7">
        <f t="shared" si="1"/>
      </c>
      <c r="J70" s="7"/>
      <c r="K70" s="8">
        <f t="shared" si="2"/>
      </c>
    </row>
    <row r="71" spans="2:11" ht="12">
      <c r="B71">
        <f>+Plant!A66</f>
        <v>158</v>
      </c>
      <c r="C71" t="str">
        <f>+Plant!B66</f>
        <v>CASCADE MEDICAL CENTER</v>
      </c>
      <c r="D71" s="6">
        <f>ROUND(+Plant!I66,0)</f>
        <v>0</v>
      </c>
      <c r="E71" s="6">
        <f>ROUND(+Plant!F66,0)</f>
        <v>20964</v>
      </c>
      <c r="F71" s="7">
        <f t="shared" si="0"/>
      </c>
      <c r="G71" s="6">
        <f>ROUND(+Plant!I166,0)</f>
        <v>0</v>
      </c>
      <c r="H71" s="6">
        <f>ROUND(+Plant!F166,0)</f>
        <v>21700</v>
      </c>
      <c r="I71" s="7">
        <f t="shared" si="1"/>
      </c>
      <c r="J71" s="7"/>
      <c r="K71" s="8">
        <f t="shared" si="2"/>
      </c>
    </row>
    <row r="72" spans="2:11" ht="12">
      <c r="B72">
        <f>+Plant!A67</f>
        <v>159</v>
      </c>
      <c r="C72" t="str">
        <f>+Plant!B67</f>
        <v>PROVIDENCE SAINT PETER HOSPITAL</v>
      </c>
      <c r="D72" s="6">
        <f>ROUND(+Plant!I67,0)</f>
        <v>0</v>
      </c>
      <c r="E72" s="6">
        <f>ROUND(+Plant!F67,0)</f>
        <v>723941</v>
      </c>
      <c r="F72" s="7">
        <f t="shared" si="0"/>
      </c>
      <c r="G72" s="6">
        <f>ROUND(+Plant!I167,0)</f>
        <v>301</v>
      </c>
      <c r="H72" s="6">
        <f>ROUND(+Plant!F167,0)</f>
        <v>699739</v>
      </c>
      <c r="I72" s="7">
        <f t="shared" si="1"/>
        <v>0</v>
      </c>
      <c r="J72" s="7"/>
      <c r="K72" s="8">
        <f t="shared" si="2"/>
      </c>
    </row>
    <row r="73" spans="2:11" ht="12">
      <c r="B73">
        <f>+Plant!A68</f>
        <v>161</v>
      </c>
      <c r="C73" t="str">
        <f>+Plant!B68</f>
        <v>KADLEC REGIONAL MEDICAL CENTER</v>
      </c>
      <c r="D73" s="6">
        <f>ROUND(+Plant!I68,0)</f>
        <v>0</v>
      </c>
      <c r="E73" s="6">
        <f>ROUND(+Plant!F68,0)</f>
        <v>315192</v>
      </c>
      <c r="F73" s="7">
        <f t="shared" si="0"/>
      </c>
      <c r="G73" s="6">
        <f>ROUND(+Plant!I168,0)</f>
        <v>0</v>
      </c>
      <c r="H73" s="6">
        <f>ROUND(+Plant!F168,0)</f>
        <v>496008</v>
      </c>
      <c r="I73" s="7">
        <f t="shared" si="1"/>
      </c>
      <c r="J73" s="7"/>
      <c r="K73" s="8">
        <f t="shared" si="2"/>
      </c>
    </row>
    <row r="74" spans="2:11" ht="12">
      <c r="B74">
        <f>+Plant!A69</f>
        <v>162</v>
      </c>
      <c r="C74" t="str">
        <f>+Plant!B69</f>
        <v>PROVIDENCE SACRED HEART MEDICAL CENTER</v>
      </c>
      <c r="D74" s="6">
        <f>ROUND(+Plant!I69,0)</f>
        <v>0</v>
      </c>
      <c r="E74" s="6">
        <f>ROUND(+Plant!F69,0)</f>
        <v>1698377</v>
      </c>
      <c r="F74" s="7">
        <f t="shared" si="0"/>
      </c>
      <c r="G74" s="6">
        <f>ROUND(+Plant!I169,0)</f>
        <v>0</v>
      </c>
      <c r="H74" s="6">
        <f>ROUND(+Plant!F169,0)</f>
        <v>1698377</v>
      </c>
      <c r="I74" s="7">
        <f t="shared" si="1"/>
      </c>
      <c r="J74" s="7"/>
      <c r="K74" s="8">
        <f t="shared" si="2"/>
      </c>
    </row>
    <row r="75" spans="2:11" ht="12">
      <c r="B75">
        <f>+Plant!A70</f>
        <v>164</v>
      </c>
      <c r="C75" t="str">
        <f>+Plant!B70</f>
        <v>EVERGREEN HOSPITAL MEDICAL CENTER</v>
      </c>
      <c r="D75" s="6">
        <f>ROUND(+Plant!I70,0)</f>
        <v>27439</v>
      </c>
      <c r="E75" s="6">
        <f>ROUND(+Plant!F70,0)</f>
        <v>580905</v>
      </c>
      <c r="F75" s="7">
        <f aca="true" t="shared" si="3" ref="F75:F106">IF(D75=0,"",IF(E75=0,"",ROUND(D75/E75,2)))</f>
        <v>0.05</v>
      </c>
      <c r="G75" s="6">
        <f>ROUND(+Plant!I170,0)</f>
        <v>50728</v>
      </c>
      <c r="H75" s="6">
        <f>ROUND(+Plant!F170,0)</f>
        <v>580905</v>
      </c>
      <c r="I75" s="7">
        <f aca="true" t="shared" si="4" ref="I75:I106">IF(G75=0,"",IF(H75=0,"",ROUND(G75/H75,2)))</f>
        <v>0.09</v>
      </c>
      <c r="J75" s="7"/>
      <c r="K75" s="8">
        <f aca="true" t="shared" si="5" ref="K75:K106">IF(D75=0,"",IF(E75=0,"",IF(G75=0,"",IF(H75=0,"",ROUND(I75/F75-1,4)))))</f>
        <v>0.8</v>
      </c>
    </row>
    <row r="76" spans="2:11" ht="12">
      <c r="B76">
        <f>+Plant!A71</f>
        <v>165</v>
      </c>
      <c r="C76" t="str">
        <f>+Plant!B71</f>
        <v>LAKE CHELAN COMMUNITY HOSPITAL</v>
      </c>
      <c r="D76" s="6">
        <f>ROUND(+Plant!I71,0)</f>
        <v>0</v>
      </c>
      <c r="E76" s="6">
        <f>ROUND(+Plant!F71,0)</f>
        <v>32493</v>
      </c>
      <c r="F76" s="7">
        <f t="shared" si="3"/>
      </c>
      <c r="G76" s="6">
        <f>ROUND(+Plant!I171,0)</f>
        <v>0</v>
      </c>
      <c r="H76" s="6">
        <f>ROUND(+Plant!F171,0)</f>
        <v>33032</v>
      </c>
      <c r="I76" s="7">
        <f t="shared" si="4"/>
      </c>
      <c r="J76" s="7"/>
      <c r="K76" s="8">
        <f t="shared" si="5"/>
      </c>
    </row>
    <row r="77" spans="2:11" ht="12">
      <c r="B77">
        <f>+Plant!A72</f>
        <v>167</v>
      </c>
      <c r="C77" t="str">
        <f>+Plant!B72</f>
        <v>FERRY COUNTY MEMORIAL HOSPITAL</v>
      </c>
      <c r="D77" s="6">
        <f>ROUND(+Plant!I72,0)</f>
        <v>0</v>
      </c>
      <c r="E77" s="6">
        <f>ROUND(+Plant!F72,0)</f>
        <v>31581</v>
      </c>
      <c r="F77" s="7">
        <f t="shared" si="3"/>
      </c>
      <c r="G77" s="6">
        <f>ROUND(+Plant!I172,0)</f>
        <v>0</v>
      </c>
      <c r="H77" s="6">
        <f>ROUND(+Plant!F172,0)</f>
        <v>31581</v>
      </c>
      <c r="I77" s="7">
        <f t="shared" si="4"/>
      </c>
      <c r="J77" s="7"/>
      <c r="K77" s="8">
        <f t="shared" si="5"/>
      </c>
    </row>
    <row r="78" spans="2:11" ht="12">
      <c r="B78">
        <f>+Plant!A73</f>
        <v>168</v>
      </c>
      <c r="C78" t="str">
        <f>+Plant!B73</f>
        <v>CENTRAL WASHINGTON HOSPITAL</v>
      </c>
      <c r="D78" s="6">
        <f>ROUND(+Plant!I73,0)</f>
        <v>0</v>
      </c>
      <c r="E78" s="6">
        <f>ROUND(+Plant!F73,0)</f>
        <v>236461</v>
      </c>
      <c r="F78" s="7">
        <f t="shared" si="3"/>
      </c>
      <c r="G78" s="6">
        <f>ROUND(+Plant!I173,0)</f>
        <v>0</v>
      </c>
      <c r="H78" s="6">
        <f>ROUND(+Plant!F173,0)</f>
        <v>236461</v>
      </c>
      <c r="I78" s="7">
        <f t="shared" si="4"/>
      </c>
      <c r="J78" s="7"/>
      <c r="K78" s="8">
        <f t="shared" si="5"/>
      </c>
    </row>
    <row r="79" spans="2:11" ht="12">
      <c r="B79">
        <f>+Plant!A74</f>
        <v>169</v>
      </c>
      <c r="C79" t="str">
        <f>+Plant!B74</f>
        <v>GROUP HEALTH EASTSIDE</v>
      </c>
      <c r="D79" s="6">
        <f>ROUND(+Plant!I74,0)</f>
        <v>0</v>
      </c>
      <c r="E79" s="6">
        <f>ROUND(+Plant!F74,0)</f>
        <v>117716</v>
      </c>
      <c r="F79" s="7">
        <f t="shared" si="3"/>
      </c>
      <c r="G79" s="6">
        <f>ROUND(+Plant!I174,0)</f>
        <v>0</v>
      </c>
      <c r="H79" s="6">
        <f>ROUND(+Plant!F174,0)</f>
        <v>0</v>
      </c>
      <c r="I79" s="7">
        <f t="shared" si="4"/>
      </c>
      <c r="J79" s="7"/>
      <c r="K79" s="8">
        <f t="shared" si="5"/>
      </c>
    </row>
    <row r="80" spans="2:11" ht="12">
      <c r="B80">
        <f>+Plant!A75</f>
        <v>170</v>
      </c>
      <c r="C80" t="str">
        <f>+Plant!B75</f>
        <v>SOUTHWEST WASHINGTON MEDICAL CENTER</v>
      </c>
      <c r="D80" s="6">
        <f>ROUND(+Plant!I75,0)</f>
        <v>599</v>
      </c>
      <c r="E80" s="6">
        <f>ROUND(+Plant!F75,0)</f>
        <v>699085</v>
      </c>
      <c r="F80" s="7">
        <f t="shared" si="3"/>
        <v>0</v>
      </c>
      <c r="G80" s="6">
        <f>ROUND(+Plant!I175,0)</f>
        <v>0</v>
      </c>
      <c r="H80" s="6">
        <f>ROUND(+Plant!F175,0)</f>
        <v>699085</v>
      </c>
      <c r="I80" s="7">
        <f t="shared" si="4"/>
      </c>
      <c r="J80" s="7"/>
      <c r="K80" s="8">
        <f t="shared" si="5"/>
      </c>
    </row>
    <row r="81" spans="2:11" ht="12">
      <c r="B81">
        <f>+Plant!A76</f>
        <v>172</v>
      </c>
      <c r="C81" t="str">
        <f>+Plant!B76</f>
        <v>PULLMAN REGIONAL HOSPITAL</v>
      </c>
      <c r="D81" s="6">
        <f>ROUND(+Plant!I76,0)</f>
        <v>35838</v>
      </c>
      <c r="E81" s="6">
        <f>ROUND(+Plant!F76,0)</f>
        <v>110397</v>
      </c>
      <c r="F81" s="7">
        <f t="shared" si="3"/>
        <v>0.32</v>
      </c>
      <c r="G81" s="6">
        <f>ROUND(+Plant!I176,0)</f>
        <v>33783</v>
      </c>
      <c r="H81" s="6">
        <f>ROUND(+Plant!F176,0)</f>
        <v>110397</v>
      </c>
      <c r="I81" s="7">
        <f t="shared" si="4"/>
        <v>0.31</v>
      </c>
      <c r="J81" s="7"/>
      <c r="K81" s="8">
        <f t="shared" si="5"/>
        <v>-0.0313</v>
      </c>
    </row>
    <row r="82" spans="2:11" ht="12">
      <c r="B82">
        <f>+Plant!A77</f>
        <v>173</v>
      </c>
      <c r="C82" t="str">
        <f>+Plant!B77</f>
        <v>MORTON GENERAL HOSPITAL</v>
      </c>
      <c r="D82" s="6">
        <f>ROUND(+Plant!I77,0)</f>
        <v>0</v>
      </c>
      <c r="E82" s="6">
        <f>ROUND(+Plant!F77,0)</f>
        <v>60704</v>
      </c>
      <c r="F82" s="7">
        <f t="shared" si="3"/>
      </c>
      <c r="G82" s="6">
        <f>ROUND(+Plant!I177,0)</f>
        <v>0</v>
      </c>
      <c r="H82" s="6">
        <f>ROUND(+Plant!F177,0)</f>
        <v>60704</v>
      </c>
      <c r="I82" s="7">
        <f t="shared" si="4"/>
      </c>
      <c r="J82" s="7"/>
      <c r="K82" s="8">
        <f t="shared" si="5"/>
      </c>
    </row>
    <row r="83" spans="2:11" ht="12">
      <c r="B83">
        <f>+Plant!A78</f>
        <v>175</v>
      </c>
      <c r="C83" t="str">
        <f>+Plant!B78</f>
        <v>MARY BRIDGE CHILDRENS HEALTH CENTER</v>
      </c>
      <c r="D83" s="6">
        <f>ROUND(+Plant!I78,0)</f>
        <v>5432</v>
      </c>
      <c r="E83" s="6">
        <f>ROUND(+Plant!F78,0)</f>
        <v>125756</v>
      </c>
      <c r="F83" s="7">
        <f t="shared" si="3"/>
        <v>0.04</v>
      </c>
      <c r="G83" s="6">
        <f>ROUND(+Plant!I178,0)</f>
        <v>4234</v>
      </c>
      <c r="H83" s="6">
        <f>ROUND(+Plant!F178,0)</f>
        <v>125756</v>
      </c>
      <c r="I83" s="7">
        <f t="shared" si="4"/>
        <v>0.03</v>
      </c>
      <c r="J83" s="7"/>
      <c r="K83" s="8">
        <f t="shared" si="5"/>
        <v>-0.25</v>
      </c>
    </row>
    <row r="84" spans="2:11" ht="12">
      <c r="B84">
        <f>+Plant!A79</f>
        <v>176</v>
      </c>
      <c r="C84" t="str">
        <f>+Plant!B79</f>
        <v>TACOMA GENERAL ALLENMORE HOSPITAL</v>
      </c>
      <c r="D84" s="6">
        <f>ROUND(+Plant!I79,0)</f>
        <v>19705</v>
      </c>
      <c r="E84" s="6">
        <f>ROUND(+Plant!F79,0)</f>
        <v>1009847</v>
      </c>
      <c r="F84" s="7">
        <f t="shared" si="3"/>
        <v>0.02</v>
      </c>
      <c r="G84" s="6">
        <f>ROUND(+Plant!I179,0)</f>
        <v>15256</v>
      </c>
      <c r="H84" s="6">
        <f>ROUND(+Plant!F179,0)</f>
        <v>1009847</v>
      </c>
      <c r="I84" s="7">
        <f t="shared" si="4"/>
        <v>0.02</v>
      </c>
      <c r="J84" s="7"/>
      <c r="K84" s="8">
        <f t="shared" si="5"/>
        <v>0</v>
      </c>
    </row>
    <row r="85" spans="2:11" ht="12">
      <c r="B85">
        <f>+Plant!A80</f>
        <v>178</v>
      </c>
      <c r="C85" t="str">
        <f>+Plant!B80</f>
        <v>DEER PARK HOSPITAL</v>
      </c>
      <c r="D85" s="6">
        <f>ROUND(+Plant!I80,0)</f>
        <v>0</v>
      </c>
      <c r="E85" s="6">
        <f>ROUND(+Plant!F80,0)</f>
        <v>23478</v>
      </c>
      <c r="F85" s="7">
        <f t="shared" si="3"/>
      </c>
      <c r="G85" s="6">
        <f>ROUND(+Plant!I180,0)</f>
        <v>0</v>
      </c>
      <c r="H85" s="6">
        <f>ROUND(+Plant!F180,0)</f>
        <v>0</v>
      </c>
      <c r="I85" s="7">
        <f t="shared" si="4"/>
      </c>
      <c r="J85" s="7"/>
      <c r="K85" s="8">
        <f t="shared" si="5"/>
      </c>
    </row>
    <row r="86" spans="2:11" ht="12">
      <c r="B86">
        <f>+Plant!A81</f>
        <v>180</v>
      </c>
      <c r="C86" t="str">
        <f>+Plant!B81</f>
        <v>VALLEY HOSPITAL AND MEDICAL CENTER</v>
      </c>
      <c r="D86" s="6">
        <f>ROUND(+Plant!I81,0)</f>
        <v>0</v>
      </c>
      <c r="E86" s="6">
        <f>ROUND(+Plant!F81,0)</f>
        <v>161120</v>
      </c>
      <c r="F86" s="7">
        <f t="shared" si="3"/>
      </c>
      <c r="G86" s="6">
        <f>ROUND(+Plant!I181,0)</f>
        <v>0</v>
      </c>
      <c r="H86" s="6">
        <f>ROUND(+Plant!F181,0)</f>
        <v>202602</v>
      </c>
      <c r="I86" s="7">
        <f t="shared" si="4"/>
      </c>
      <c r="J86" s="7"/>
      <c r="K86" s="8">
        <f t="shared" si="5"/>
      </c>
    </row>
    <row r="87" spans="2:11" ht="12">
      <c r="B87">
        <f>+Plant!A82</f>
        <v>183</v>
      </c>
      <c r="C87" t="str">
        <f>+Plant!B82</f>
        <v>AUBURN REGIONAL MEDICAL CENTER</v>
      </c>
      <c r="D87" s="6">
        <f>ROUND(+Plant!I82,0)</f>
        <v>0</v>
      </c>
      <c r="E87" s="6">
        <f>ROUND(+Plant!F82,0)</f>
        <v>244080</v>
      </c>
      <c r="F87" s="7">
        <f t="shared" si="3"/>
      </c>
      <c r="G87" s="6">
        <f>ROUND(+Plant!I182,0)</f>
        <v>0</v>
      </c>
      <c r="H87" s="6">
        <f>ROUND(+Plant!F182,0)</f>
        <v>186810</v>
      </c>
      <c r="I87" s="7">
        <f t="shared" si="4"/>
      </c>
      <c r="J87" s="7"/>
      <c r="K87" s="8">
        <f t="shared" si="5"/>
      </c>
    </row>
    <row r="88" spans="2:11" ht="12">
      <c r="B88">
        <f>+Plant!A83</f>
        <v>186</v>
      </c>
      <c r="C88" t="str">
        <f>+Plant!B83</f>
        <v>MARK REED HOSPITAL</v>
      </c>
      <c r="D88" s="6">
        <f>ROUND(+Plant!I83,0)</f>
        <v>0</v>
      </c>
      <c r="E88" s="6">
        <f>ROUND(+Plant!F83,0)</f>
        <v>10780</v>
      </c>
      <c r="F88" s="7">
        <f t="shared" si="3"/>
      </c>
      <c r="G88" s="6">
        <f>ROUND(+Plant!I183,0)</f>
        <v>0</v>
      </c>
      <c r="H88" s="6">
        <f>ROUND(+Plant!F183,0)</f>
        <v>11682</v>
      </c>
      <c r="I88" s="7">
        <f t="shared" si="4"/>
      </c>
      <c r="J88" s="7"/>
      <c r="K88" s="8">
        <f t="shared" si="5"/>
      </c>
    </row>
    <row r="89" spans="2:11" ht="12">
      <c r="B89">
        <f>+Plant!A84</f>
        <v>191</v>
      </c>
      <c r="C89" t="str">
        <f>+Plant!B84</f>
        <v>PROVIDENCE CENTRALIA HOSPITAL</v>
      </c>
      <c r="D89" s="6">
        <f>ROUND(+Plant!I84,0)</f>
        <v>177084</v>
      </c>
      <c r="E89" s="6">
        <f>ROUND(+Plant!F84,0)</f>
        <v>212794</v>
      </c>
      <c r="F89" s="7">
        <f t="shared" si="3"/>
        <v>0.83</v>
      </c>
      <c r="G89" s="6">
        <f>ROUND(+Plant!I184,0)</f>
        <v>52901</v>
      </c>
      <c r="H89" s="6">
        <f>ROUND(+Plant!F184,0)</f>
        <v>212794</v>
      </c>
      <c r="I89" s="7">
        <f t="shared" si="4"/>
        <v>0.25</v>
      </c>
      <c r="J89" s="7"/>
      <c r="K89" s="8">
        <f t="shared" si="5"/>
        <v>-0.6988</v>
      </c>
    </row>
    <row r="90" spans="2:11" ht="12">
      <c r="B90">
        <f>+Plant!A85</f>
        <v>193</v>
      </c>
      <c r="C90" t="str">
        <f>+Plant!B85</f>
        <v>PROVIDENCE MOUNT CARMEL HOSPITAL</v>
      </c>
      <c r="D90" s="6">
        <f>ROUND(+Plant!I85,0)</f>
        <v>0</v>
      </c>
      <c r="E90" s="6">
        <f>ROUND(+Plant!F85,0)</f>
        <v>74299</v>
      </c>
      <c r="F90" s="7">
        <f t="shared" si="3"/>
      </c>
      <c r="G90" s="6">
        <f>ROUND(+Plant!I185,0)</f>
        <v>0</v>
      </c>
      <c r="H90" s="6">
        <f>ROUND(+Plant!F185,0)</f>
        <v>109533</v>
      </c>
      <c r="I90" s="7">
        <f t="shared" si="4"/>
      </c>
      <c r="J90" s="7"/>
      <c r="K90" s="8">
        <f t="shared" si="5"/>
      </c>
    </row>
    <row r="91" spans="2:11" ht="12">
      <c r="B91">
        <f>+Plant!A86</f>
        <v>194</v>
      </c>
      <c r="C91" t="str">
        <f>+Plant!B86</f>
        <v>PROVIDENCE SAINT JOSEPHS HOSPITAL</v>
      </c>
      <c r="D91" s="6">
        <f>ROUND(+Plant!I86,0)</f>
        <v>145</v>
      </c>
      <c r="E91" s="6">
        <f>ROUND(+Plant!F86,0)</f>
        <v>43736</v>
      </c>
      <c r="F91" s="7">
        <f t="shared" si="3"/>
        <v>0</v>
      </c>
      <c r="G91" s="6">
        <f>ROUND(+Plant!I186,0)</f>
        <v>0</v>
      </c>
      <c r="H91" s="6">
        <f>ROUND(+Plant!F186,0)</f>
        <v>43736</v>
      </c>
      <c r="I91" s="7">
        <f t="shared" si="4"/>
      </c>
      <c r="J91" s="7"/>
      <c r="K91" s="8">
        <f t="shared" si="5"/>
      </c>
    </row>
    <row r="92" spans="2:11" ht="12">
      <c r="B92">
        <f>+Plant!A87</f>
        <v>195</v>
      </c>
      <c r="C92" t="str">
        <f>+Plant!B87</f>
        <v>SNOQUALMIE VALLEY HOSPITAL</v>
      </c>
      <c r="D92" s="6">
        <f>ROUND(+Plant!I87,0)</f>
        <v>3193</v>
      </c>
      <c r="E92" s="6">
        <f>ROUND(+Plant!F87,0)</f>
        <v>25013</v>
      </c>
      <c r="F92" s="7">
        <f t="shared" si="3"/>
        <v>0.13</v>
      </c>
      <c r="G92" s="6">
        <f>ROUND(+Plant!I187,0)</f>
        <v>0</v>
      </c>
      <c r="H92" s="6">
        <f>ROUND(+Plant!F187,0)</f>
        <v>25013</v>
      </c>
      <c r="I92" s="7">
        <f t="shared" si="4"/>
      </c>
      <c r="J92" s="7"/>
      <c r="K92" s="8">
        <f t="shared" si="5"/>
      </c>
    </row>
    <row r="93" spans="2:11" ht="12">
      <c r="B93">
        <f>+Plant!A88</f>
        <v>197</v>
      </c>
      <c r="C93" t="str">
        <f>+Plant!B88</f>
        <v>CAPITAL MEDICAL CENTER</v>
      </c>
      <c r="D93" s="6">
        <f>ROUND(+Plant!I88,0)</f>
        <v>0</v>
      </c>
      <c r="E93" s="6">
        <f>ROUND(+Plant!F88,0)</f>
        <v>145511</v>
      </c>
      <c r="F93" s="7">
        <f t="shared" si="3"/>
      </c>
      <c r="G93" s="6">
        <f>ROUND(+Plant!I188,0)</f>
        <v>0</v>
      </c>
      <c r="H93" s="6">
        <f>ROUND(+Plant!F188,0)</f>
        <v>145511</v>
      </c>
      <c r="I93" s="7">
        <f t="shared" si="4"/>
      </c>
      <c r="J93" s="7"/>
      <c r="K93" s="8">
        <f t="shared" si="5"/>
      </c>
    </row>
    <row r="94" spans="2:11" ht="12">
      <c r="B94">
        <f>+Plant!A89</f>
        <v>198</v>
      </c>
      <c r="C94" t="str">
        <f>+Plant!B89</f>
        <v>SUNNYSIDE COMMUNITY HOSPITAL</v>
      </c>
      <c r="D94" s="6">
        <f>ROUND(+Plant!I89,0)</f>
        <v>0</v>
      </c>
      <c r="E94" s="6">
        <f>ROUND(+Plant!F89,0)</f>
        <v>82573</v>
      </c>
      <c r="F94" s="7">
        <f t="shared" si="3"/>
      </c>
      <c r="G94" s="6">
        <f>ROUND(+Plant!I189,0)</f>
        <v>0</v>
      </c>
      <c r="H94" s="6">
        <f>ROUND(+Plant!F189,0)</f>
        <v>82573</v>
      </c>
      <c r="I94" s="7">
        <f t="shared" si="4"/>
      </c>
      <c r="J94" s="7"/>
      <c r="K94" s="8">
        <f t="shared" si="5"/>
      </c>
    </row>
    <row r="95" spans="2:11" ht="12">
      <c r="B95">
        <f>+Plant!A90</f>
        <v>199</v>
      </c>
      <c r="C95" t="str">
        <f>+Plant!B90</f>
        <v>TOPPENISH COMMUNITY HOSPITAL</v>
      </c>
      <c r="D95" s="6">
        <f>ROUND(+Plant!I90,0)</f>
        <v>0</v>
      </c>
      <c r="E95" s="6">
        <f>ROUND(+Plant!F90,0)</f>
        <v>67629</v>
      </c>
      <c r="F95" s="7">
        <f t="shared" si="3"/>
      </c>
      <c r="G95" s="6">
        <f>ROUND(+Plant!I190,0)</f>
        <v>0</v>
      </c>
      <c r="H95" s="6">
        <f>ROUND(+Plant!F190,0)</f>
        <v>67629</v>
      </c>
      <c r="I95" s="7">
        <f t="shared" si="4"/>
      </c>
      <c r="J95" s="7"/>
      <c r="K95" s="8">
        <f t="shared" si="5"/>
      </c>
    </row>
    <row r="96" spans="2:11" ht="12">
      <c r="B96">
        <f>+Plant!A91</f>
        <v>201</v>
      </c>
      <c r="C96" t="str">
        <f>+Plant!B91</f>
        <v>SAINT FRANCIS COMMUNITY HOSPITAL</v>
      </c>
      <c r="D96" s="6">
        <f>ROUND(+Plant!I91,0)</f>
        <v>0</v>
      </c>
      <c r="E96" s="6">
        <f>ROUND(+Plant!F91,0)</f>
        <v>210878</v>
      </c>
      <c r="F96" s="7">
        <f t="shared" si="3"/>
      </c>
      <c r="G96" s="6">
        <f>ROUND(+Plant!I191,0)</f>
        <v>0</v>
      </c>
      <c r="H96" s="6">
        <f>ROUND(+Plant!F191,0)</f>
        <v>230873</v>
      </c>
      <c r="I96" s="7">
        <f t="shared" si="4"/>
      </c>
      <c r="J96" s="7"/>
      <c r="K96" s="8">
        <f t="shared" si="5"/>
      </c>
    </row>
    <row r="97" spans="2:11" ht="12">
      <c r="B97">
        <f>+Plant!A92</f>
        <v>202</v>
      </c>
      <c r="C97" t="str">
        <f>+Plant!B92</f>
        <v>REGIONAL HOSP. FOR RESP. &amp; COMPLEX CARE</v>
      </c>
      <c r="D97" s="6">
        <f>ROUND(+Plant!I92,0)</f>
        <v>0</v>
      </c>
      <c r="E97" s="6">
        <f>ROUND(+Plant!F92,0)</f>
        <v>8566</v>
      </c>
      <c r="F97" s="7">
        <f t="shared" si="3"/>
      </c>
      <c r="G97" s="6">
        <f>ROUND(+Plant!I192,0)</f>
        <v>0</v>
      </c>
      <c r="H97" s="6">
        <f>ROUND(+Plant!F192,0)</f>
        <v>8566</v>
      </c>
      <c r="I97" s="7">
        <f t="shared" si="4"/>
      </c>
      <c r="J97" s="7"/>
      <c r="K97" s="8">
        <f t="shared" si="5"/>
      </c>
    </row>
    <row r="98" spans="2:11" ht="12">
      <c r="B98">
        <f>+Plant!A93</f>
        <v>204</v>
      </c>
      <c r="C98" t="str">
        <f>+Plant!B93</f>
        <v>SEATTLE CANCER CARE ALLIANCE</v>
      </c>
      <c r="D98" s="6">
        <f>ROUND(+Plant!I93,0)</f>
        <v>22395</v>
      </c>
      <c r="E98" s="6">
        <f>ROUND(+Plant!F93,0)</f>
        <v>231494</v>
      </c>
      <c r="F98" s="7">
        <f t="shared" si="3"/>
        <v>0.1</v>
      </c>
      <c r="G98" s="6">
        <f>ROUND(+Plant!I193,0)</f>
        <v>27409</v>
      </c>
      <c r="H98" s="6">
        <f>ROUND(+Plant!F193,0)</f>
        <v>235598</v>
      </c>
      <c r="I98" s="7">
        <f t="shared" si="4"/>
        <v>0.12</v>
      </c>
      <c r="J98" s="7"/>
      <c r="K98" s="8">
        <f t="shared" si="5"/>
        <v>0.2</v>
      </c>
    </row>
    <row r="99" spans="2:11" ht="12">
      <c r="B99">
        <f>+Plant!A94</f>
        <v>205</v>
      </c>
      <c r="C99" t="str">
        <f>+Plant!B94</f>
        <v>WENATCHEE VALLEY MEDICAL CENTER</v>
      </c>
      <c r="D99" s="6">
        <f>ROUND(+Plant!I94,0)</f>
        <v>0</v>
      </c>
      <c r="E99" s="6">
        <f>ROUND(+Plant!F94,0)</f>
        <v>93061</v>
      </c>
      <c r="F99" s="7">
        <f t="shared" si="3"/>
      </c>
      <c r="G99" s="6">
        <f>ROUND(+Plant!I194,0)</f>
        <v>0</v>
      </c>
      <c r="H99" s="6">
        <f>ROUND(+Plant!F194,0)</f>
        <v>108665</v>
      </c>
      <c r="I99" s="7">
        <f t="shared" si="4"/>
      </c>
      <c r="J99" s="7"/>
      <c r="K99" s="8">
        <f t="shared" si="5"/>
      </c>
    </row>
    <row r="100" spans="2:11" ht="12">
      <c r="B100">
        <f>+Plant!A95</f>
        <v>206</v>
      </c>
      <c r="C100" t="str">
        <f>+Plant!B95</f>
        <v>UNITED GENERAL HOSPITAL</v>
      </c>
      <c r="D100" s="6">
        <f>ROUND(+Plant!I95,0)</f>
        <v>0</v>
      </c>
      <c r="E100" s="6">
        <f>ROUND(+Plant!F95,0)</f>
        <v>147375</v>
      </c>
      <c r="F100" s="7">
        <f t="shared" si="3"/>
      </c>
      <c r="G100" s="6">
        <f>ROUND(+Plant!I195,0)</f>
        <v>0</v>
      </c>
      <c r="H100" s="6">
        <f>ROUND(+Plant!F195,0)</f>
        <v>147315</v>
      </c>
      <c r="I100" s="7">
        <f t="shared" si="4"/>
      </c>
      <c r="J100" s="7"/>
      <c r="K100" s="8">
        <f t="shared" si="5"/>
      </c>
    </row>
    <row r="101" spans="2:11" ht="12">
      <c r="B101">
        <f>+Plant!A96</f>
        <v>207</v>
      </c>
      <c r="C101" t="str">
        <f>+Plant!B96</f>
        <v>SKAGIT VALLEY HOSPITAL</v>
      </c>
      <c r="D101" s="6">
        <f>ROUND(+Plant!I96,0)</f>
        <v>0</v>
      </c>
      <c r="E101" s="6">
        <f>ROUND(+Plant!F96,0)</f>
        <v>407189</v>
      </c>
      <c r="F101" s="7">
        <f t="shared" si="3"/>
      </c>
      <c r="G101" s="6">
        <f>ROUND(+Plant!I196,0)</f>
        <v>0</v>
      </c>
      <c r="H101" s="6">
        <f>ROUND(+Plant!F196,0)</f>
        <v>407189</v>
      </c>
      <c r="I101" s="7">
        <f t="shared" si="4"/>
      </c>
      <c r="J101" s="7"/>
      <c r="K101" s="8">
        <f t="shared" si="5"/>
      </c>
    </row>
    <row r="102" spans="2:11" ht="12">
      <c r="B102">
        <f>+Plant!A97</f>
        <v>208</v>
      </c>
      <c r="C102" t="str">
        <f>+Plant!B97</f>
        <v>LEGACY SALMON CREEK HOSPITAL</v>
      </c>
      <c r="D102" s="6">
        <f>ROUND(+Plant!I97,0)</f>
        <v>0</v>
      </c>
      <c r="E102" s="6">
        <f>ROUND(+Plant!F97,0)</f>
        <v>282348</v>
      </c>
      <c r="F102" s="7">
        <f t="shared" si="3"/>
      </c>
      <c r="G102" s="6">
        <f>ROUND(+Plant!I197,0)</f>
        <v>0</v>
      </c>
      <c r="H102" s="6">
        <f>ROUND(+Plant!F197,0)</f>
        <v>282348</v>
      </c>
      <c r="I102" s="7">
        <f t="shared" si="4"/>
      </c>
      <c r="J102" s="7"/>
      <c r="K102" s="8">
        <f t="shared" si="5"/>
      </c>
    </row>
    <row r="103" spans="2:11" ht="12">
      <c r="B103">
        <f>+Plant!A98</f>
        <v>209</v>
      </c>
      <c r="C103" t="str">
        <f>+Plant!B98</f>
        <v>SAINT ANTHONY HOSPITAL</v>
      </c>
      <c r="D103" s="6">
        <f>ROUND(+Plant!I98,0)</f>
        <v>0</v>
      </c>
      <c r="E103" s="6">
        <f>ROUND(+Plant!F98,0)</f>
        <v>0</v>
      </c>
      <c r="F103" s="7">
        <f t="shared" si="3"/>
      </c>
      <c r="G103" s="6">
        <f>ROUND(+Plant!I198,0)</f>
        <v>0</v>
      </c>
      <c r="H103" s="6">
        <f>ROUND(+Plant!F198,0)</f>
        <v>265850</v>
      </c>
      <c r="I103" s="7">
        <f t="shared" si="4"/>
      </c>
      <c r="J103" s="7"/>
      <c r="K103" s="8">
        <f t="shared" si="5"/>
      </c>
    </row>
    <row r="104" spans="2:11" ht="12">
      <c r="B104">
        <f>+Plant!A99</f>
        <v>904</v>
      </c>
      <c r="C104" t="str">
        <f>+Plant!B99</f>
        <v>BHC FAIRFAX HOSPITAL</v>
      </c>
      <c r="D104" s="6">
        <f>ROUND(+Plant!I99,0)</f>
        <v>393</v>
      </c>
      <c r="E104" s="6">
        <f>ROUND(+Plant!F99,0)</f>
        <v>45781</v>
      </c>
      <c r="F104" s="7">
        <f t="shared" si="3"/>
        <v>0.01</v>
      </c>
      <c r="G104" s="6">
        <f>ROUND(+Plant!I199,0)</f>
        <v>676</v>
      </c>
      <c r="H104" s="6">
        <f>ROUND(+Plant!F199,0)</f>
        <v>45781</v>
      </c>
      <c r="I104" s="7">
        <f t="shared" si="4"/>
        <v>0.01</v>
      </c>
      <c r="J104" s="7"/>
      <c r="K104" s="8">
        <f t="shared" si="5"/>
        <v>0</v>
      </c>
    </row>
    <row r="105" spans="2:11" ht="12">
      <c r="B105">
        <f>+Plant!A100</f>
        <v>915</v>
      </c>
      <c r="C105" t="str">
        <f>+Plant!B100</f>
        <v>LOURDES COUNSELING CENTER</v>
      </c>
      <c r="D105" s="6">
        <f>ROUND(+Plant!I100,0)</f>
        <v>160</v>
      </c>
      <c r="E105" s="6">
        <f>ROUND(+Plant!F100,0)</f>
        <v>48126</v>
      </c>
      <c r="F105" s="7">
        <f t="shared" si="3"/>
        <v>0</v>
      </c>
      <c r="G105" s="6">
        <f>ROUND(+Plant!I200,0)</f>
        <v>194</v>
      </c>
      <c r="H105" s="6">
        <f>ROUND(+Plant!F200,0)</f>
        <v>48770</v>
      </c>
      <c r="I105" s="7">
        <f t="shared" si="4"/>
        <v>0</v>
      </c>
      <c r="J105" s="7"/>
      <c r="K105" s="8" t="e">
        <f t="shared" si="5"/>
        <v>#DIV/0!</v>
      </c>
    </row>
    <row r="106" spans="2:11" ht="12">
      <c r="B106">
        <f>+Plant!A101</f>
        <v>919</v>
      </c>
      <c r="C106" t="str">
        <f>+Plant!B101</f>
        <v>NAVOS</v>
      </c>
      <c r="D106" s="6">
        <f>ROUND(+Plant!I101,0)</f>
        <v>1305</v>
      </c>
      <c r="E106" s="6">
        <f>ROUND(+Plant!F101,0)</f>
        <v>42500</v>
      </c>
      <c r="F106" s="7">
        <f t="shared" si="3"/>
        <v>0.03</v>
      </c>
      <c r="G106" s="6">
        <f>ROUND(+Plant!I201,0)</f>
        <v>3</v>
      </c>
      <c r="H106" s="6">
        <f>ROUND(+Plant!F201,0)</f>
        <v>42500</v>
      </c>
      <c r="I106" s="7">
        <f t="shared" si="4"/>
        <v>0</v>
      </c>
      <c r="J106" s="7"/>
      <c r="K106" s="8">
        <f t="shared" si="5"/>
        <v>-1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6"/>
  <sheetViews>
    <sheetView zoomScale="75" zoomScaleNormal="75" zoomScalePageLayoutView="0" workbookViewId="0" topLeftCell="A1">
      <selection activeCell="B10" sqref="B10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4" width="9.25390625" style="0" bestFit="1" customWidth="1"/>
    <col min="5" max="5" width="9.875" style="0" bestFit="1" customWidth="1"/>
    <col min="6" max="6" width="5.875" style="0" bestFit="1" customWidth="1"/>
    <col min="7" max="7" width="9.25390625" style="0" bestFit="1" customWidth="1"/>
    <col min="8" max="8" width="7.875" style="0" bestFit="1" customWidth="1"/>
    <col min="9" max="9" width="5.875" style="0" bestFit="1" customWidth="1"/>
    <col min="10" max="10" width="2.625" style="0" customWidth="1"/>
    <col min="11" max="11" width="8.125" style="0" bestFit="1" customWidth="1"/>
  </cols>
  <sheetData>
    <row r="1" spans="1:10" ht="12">
      <c r="A1" s="3" t="s">
        <v>13</v>
      </c>
      <c r="B1" s="4"/>
      <c r="C1" s="4"/>
      <c r="D1" s="4"/>
      <c r="E1" s="4"/>
      <c r="F1" s="4"/>
      <c r="G1" s="4"/>
      <c r="H1" s="4"/>
      <c r="I1" s="4"/>
      <c r="J1" s="4"/>
    </row>
    <row r="2" spans="1:11" ht="1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ht="12">
      <c r="A3" s="4"/>
      <c r="B3" s="4"/>
      <c r="C3" s="4"/>
      <c r="D3" s="4"/>
      <c r="E3" s="4"/>
      <c r="F3" s="3"/>
      <c r="G3" s="4"/>
      <c r="H3" s="4"/>
      <c r="I3" s="4"/>
      <c r="J3" s="4"/>
      <c r="K3">
        <v>428</v>
      </c>
    </row>
    <row r="4" spans="1:10" ht="1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0" ht="12">
      <c r="A5" s="3" t="s">
        <v>38</v>
      </c>
      <c r="B5" s="4"/>
      <c r="C5" s="4"/>
      <c r="D5" s="4"/>
      <c r="E5" s="4"/>
      <c r="F5" s="4"/>
      <c r="G5" s="4"/>
      <c r="H5" s="4"/>
      <c r="I5" s="4"/>
      <c r="J5" s="4"/>
    </row>
    <row r="7" spans="5:9" ht="12">
      <c r="E7" s="14">
        <f>ROUND(+Plant!D5,0)</f>
        <v>2008</v>
      </c>
      <c r="F7" s="2">
        <f>+E7</f>
        <v>2008</v>
      </c>
      <c r="H7" s="1">
        <f>+F7+1</f>
        <v>2009</v>
      </c>
      <c r="I7" s="2">
        <f>+H7</f>
        <v>2009</v>
      </c>
    </row>
    <row r="8" spans="1:11" ht="12">
      <c r="A8" s="2"/>
      <c r="B8" s="2"/>
      <c r="C8" s="2"/>
      <c r="F8" s="1" t="s">
        <v>2</v>
      </c>
      <c r="I8" s="1" t="s">
        <v>2</v>
      </c>
      <c r="J8" s="1"/>
      <c r="K8" s="2" t="s">
        <v>45</v>
      </c>
    </row>
    <row r="9" spans="1:11" ht="12">
      <c r="A9" s="2"/>
      <c r="B9" s="2" t="s">
        <v>30</v>
      </c>
      <c r="C9" s="2" t="s">
        <v>31</v>
      </c>
      <c r="D9" s="1" t="s">
        <v>14</v>
      </c>
      <c r="E9" s="1" t="s">
        <v>4</v>
      </c>
      <c r="F9" s="1" t="s">
        <v>4</v>
      </c>
      <c r="G9" s="1" t="s">
        <v>14</v>
      </c>
      <c r="H9" s="1" t="s">
        <v>4</v>
      </c>
      <c r="I9" s="1" t="s">
        <v>4</v>
      </c>
      <c r="J9" s="1"/>
      <c r="K9" s="2" t="s">
        <v>46</v>
      </c>
    </row>
    <row r="10" spans="2:11" ht="12">
      <c r="B10">
        <f>+Plant!A5</f>
        <v>1</v>
      </c>
      <c r="C10" t="str">
        <f>+Plant!B5</f>
        <v>SWEDISH HEALTH SERVICES</v>
      </c>
      <c r="D10" s="6">
        <f>ROUND(+Plant!J5,0)</f>
        <v>666829</v>
      </c>
      <c r="E10" s="6">
        <f>ROUND(+Plant!F5,0)</f>
        <v>3508958</v>
      </c>
      <c r="F10" s="7">
        <f>IF(D10=0,"",IF(E10=0,"",ROUND(D10/E10,2)))</f>
        <v>0.19</v>
      </c>
      <c r="G10" s="6">
        <f>ROUND(+Plant!J105,0)</f>
        <v>395563</v>
      </c>
      <c r="H10" s="6">
        <f>ROUND(+Plant!F105,0)</f>
        <v>3508958</v>
      </c>
      <c r="I10" s="7">
        <f>IF(G10=0,"",IF(H10=0,"",ROUND(G10/H10,2)))</f>
        <v>0.11</v>
      </c>
      <c r="J10" s="7"/>
      <c r="K10" s="8">
        <f>IF(D10=0,"",IF(E10=0,"",IF(G10=0,"",IF(H10=0,"",ROUND(I10/F10-1,4)))))</f>
        <v>-0.4211</v>
      </c>
    </row>
    <row r="11" spans="2:11" ht="12">
      <c r="B11">
        <f>+Plant!A6</f>
        <v>3</v>
      </c>
      <c r="C11" t="str">
        <f>+Plant!B6</f>
        <v>SWEDISH MEDICAL CENTER CHERRY HILL</v>
      </c>
      <c r="D11" s="6">
        <f>ROUND(+Plant!J6,0)</f>
        <v>432818</v>
      </c>
      <c r="E11" s="6">
        <f>ROUND(+Plant!F6,0)</f>
        <v>568261</v>
      </c>
      <c r="F11" s="7">
        <f aca="true" t="shared" si="0" ref="F11:F74">IF(D11=0,"",IF(E11=0,"",ROUND(D11/E11,2)))</f>
        <v>0.76</v>
      </c>
      <c r="G11" s="6">
        <f>ROUND(+Plant!J106,0)</f>
        <v>338157</v>
      </c>
      <c r="H11" s="6">
        <f>ROUND(+Plant!F106,0)</f>
        <v>568261</v>
      </c>
      <c r="I11" s="7">
        <f aca="true" t="shared" si="1" ref="I11:I74">IF(G11=0,"",IF(H11=0,"",ROUND(G11/H11,2)))</f>
        <v>0.6</v>
      </c>
      <c r="J11" s="7"/>
      <c r="K11" s="8">
        <f aca="true" t="shared" si="2" ref="K11:K74">IF(D11=0,"",IF(E11=0,"",IF(G11=0,"",IF(H11=0,"",ROUND(I11/F11-1,4)))))</f>
        <v>-0.2105</v>
      </c>
    </row>
    <row r="12" spans="2:11" ht="12">
      <c r="B12">
        <f>+Plant!A7</f>
        <v>8</v>
      </c>
      <c r="C12" t="str">
        <f>+Plant!B7</f>
        <v>KLICKITAT VALLEY HOSPITAL</v>
      </c>
      <c r="D12" s="6">
        <f>ROUND(+Plant!J7,0)</f>
        <v>45974</v>
      </c>
      <c r="E12" s="6">
        <f>ROUND(+Plant!F7,0)</f>
        <v>42000</v>
      </c>
      <c r="F12" s="7">
        <f t="shared" si="0"/>
        <v>1.09</v>
      </c>
      <c r="G12" s="6">
        <f>ROUND(+Plant!J107,0)</f>
        <v>61623</v>
      </c>
      <c r="H12" s="6">
        <f>ROUND(+Plant!F107,0)</f>
        <v>42000</v>
      </c>
      <c r="I12" s="7">
        <f t="shared" si="1"/>
        <v>1.47</v>
      </c>
      <c r="J12" s="7"/>
      <c r="K12" s="8">
        <f t="shared" si="2"/>
        <v>0.3486</v>
      </c>
    </row>
    <row r="13" spans="2:11" ht="12">
      <c r="B13">
        <f>+Plant!A8</f>
        <v>10</v>
      </c>
      <c r="C13" t="str">
        <f>+Plant!B8</f>
        <v>VIRGINIA MASON MEDICAL CENTER</v>
      </c>
      <c r="D13" s="6">
        <f>ROUND(+Plant!J8,0)</f>
        <v>641964</v>
      </c>
      <c r="E13" s="6">
        <f>ROUND(+Plant!F8,0)</f>
        <v>860755</v>
      </c>
      <c r="F13" s="7">
        <f t="shared" si="0"/>
        <v>0.75</v>
      </c>
      <c r="G13" s="6">
        <f>ROUND(+Plant!J108,0)</f>
        <v>757483</v>
      </c>
      <c r="H13" s="6">
        <f>ROUND(+Plant!F108,0)</f>
        <v>863252</v>
      </c>
      <c r="I13" s="7">
        <f t="shared" si="1"/>
        <v>0.88</v>
      </c>
      <c r="J13" s="7"/>
      <c r="K13" s="8">
        <f t="shared" si="2"/>
        <v>0.1733</v>
      </c>
    </row>
    <row r="14" spans="2:11" ht="12">
      <c r="B14">
        <f>+Plant!A9</f>
        <v>14</v>
      </c>
      <c r="C14" t="str">
        <f>+Plant!B9</f>
        <v>SEATTLE CHILDRENS HOSPITAL</v>
      </c>
      <c r="D14" s="6">
        <f>ROUND(+Plant!J9,0)</f>
        <v>214862</v>
      </c>
      <c r="E14" s="6">
        <f>ROUND(+Plant!F9,0)</f>
        <v>1192302</v>
      </c>
      <c r="F14" s="7">
        <f t="shared" si="0"/>
        <v>0.18</v>
      </c>
      <c r="G14" s="6">
        <f>ROUND(+Plant!J109,0)</f>
        <v>301658</v>
      </c>
      <c r="H14" s="6">
        <f>ROUND(+Plant!F109,0)</f>
        <v>1294410</v>
      </c>
      <c r="I14" s="7">
        <f t="shared" si="1"/>
        <v>0.23</v>
      </c>
      <c r="J14" s="7"/>
      <c r="K14" s="8">
        <f t="shared" si="2"/>
        <v>0.2778</v>
      </c>
    </row>
    <row r="15" spans="2:11" ht="12">
      <c r="B15">
        <f>+Plant!A10</f>
        <v>20</v>
      </c>
      <c r="C15" t="str">
        <f>+Plant!B10</f>
        <v>GROUP HEALTH CENTRAL</v>
      </c>
      <c r="D15" s="6">
        <f>ROUND(+Plant!J10,0)</f>
        <v>0</v>
      </c>
      <c r="E15" s="6">
        <f>ROUND(+Plant!F10,0)</f>
        <v>153385</v>
      </c>
      <c r="F15" s="7">
        <f t="shared" si="0"/>
      </c>
      <c r="G15" s="6">
        <f>ROUND(+Plant!J110,0)</f>
        <v>0</v>
      </c>
      <c r="H15" s="6">
        <f>ROUND(+Plant!F110,0)</f>
        <v>153385</v>
      </c>
      <c r="I15" s="7">
        <f t="shared" si="1"/>
      </c>
      <c r="J15" s="7"/>
      <c r="K15" s="8">
        <f t="shared" si="2"/>
      </c>
    </row>
    <row r="16" spans="2:11" ht="12">
      <c r="B16">
        <f>+Plant!A11</f>
        <v>21</v>
      </c>
      <c r="C16" t="str">
        <f>+Plant!B11</f>
        <v>NEWPORT COMMUNITY HOSPITAL</v>
      </c>
      <c r="D16" s="6">
        <f>ROUND(+Plant!J11,0)</f>
        <v>1430</v>
      </c>
      <c r="E16" s="6">
        <f>ROUND(+Plant!F11,0)</f>
        <v>78690</v>
      </c>
      <c r="F16" s="7">
        <f t="shared" si="0"/>
        <v>0.02</v>
      </c>
      <c r="G16" s="6">
        <f>ROUND(+Plant!J111,0)</f>
        <v>977</v>
      </c>
      <c r="H16" s="6">
        <f>ROUND(+Plant!F111,0)</f>
        <v>78694</v>
      </c>
      <c r="I16" s="7">
        <f t="shared" si="1"/>
        <v>0.01</v>
      </c>
      <c r="J16" s="7"/>
      <c r="K16" s="8">
        <f t="shared" si="2"/>
        <v>-0.5</v>
      </c>
    </row>
    <row r="17" spans="2:11" ht="12">
      <c r="B17">
        <f>+Plant!A12</f>
        <v>22</v>
      </c>
      <c r="C17" t="str">
        <f>+Plant!B12</f>
        <v>LOURDES MEDICAL CENTER</v>
      </c>
      <c r="D17" s="6">
        <f>ROUND(+Plant!J12,0)</f>
        <v>175560</v>
      </c>
      <c r="E17" s="6">
        <f>ROUND(+Plant!F12,0)</f>
        <v>209005</v>
      </c>
      <c r="F17" s="7">
        <f t="shared" si="0"/>
        <v>0.84</v>
      </c>
      <c r="G17" s="6">
        <f>ROUND(+Plant!J112,0)</f>
        <v>133763</v>
      </c>
      <c r="H17" s="6">
        <f>ROUND(+Plant!F112,0)</f>
        <v>211028</v>
      </c>
      <c r="I17" s="7">
        <f t="shared" si="1"/>
        <v>0.63</v>
      </c>
      <c r="J17" s="7"/>
      <c r="K17" s="8">
        <f t="shared" si="2"/>
        <v>-0.25</v>
      </c>
    </row>
    <row r="18" spans="2:11" ht="12">
      <c r="B18">
        <f>+Plant!A13</f>
        <v>23</v>
      </c>
      <c r="C18" t="str">
        <f>+Plant!B13</f>
        <v>OKANOGAN-DOUGLAS DISTRICT HOSPITAL</v>
      </c>
      <c r="D18" s="6">
        <f>ROUND(+Plant!J13,0)</f>
        <v>14262</v>
      </c>
      <c r="E18" s="6">
        <f>ROUND(+Plant!F13,0)</f>
        <v>55785</v>
      </c>
      <c r="F18" s="7">
        <f t="shared" si="0"/>
        <v>0.26</v>
      </c>
      <c r="G18" s="6">
        <f>ROUND(+Plant!J113,0)</f>
        <v>10825</v>
      </c>
      <c r="H18" s="6">
        <f>ROUND(+Plant!F113,0)</f>
        <v>55785</v>
      </c>
      <c r="I18" s="7">
        <f t="shared" si="1"/>
        <v>0.19</v>
      </c>
      <c r="J18" s="7"/>
      <c r="K18" s="8">
        <f t="shared" si="2"/>
        <v>-0.2692</v>
      </c>
    </row>
    <row r="19" spans="2:11" ht="12">
      <c r="B19">
        <f>+Plant!A14</f>
        <v>26</v>
      </c>
      <c r="C19" t="str">
        <f>+Plant!B14</f>
        <v>PEACEHEALTH SAINT JOHN MEDICAL CENTER</v>
      </c>
      <c r="D19" s="6">
        <f>ROUND(+Plant!J14,0)</f>
        <v>88498</v>
      </c>
      <c r="E19" s="6">
        <f>ROUND(+Plant!F14,0)</f>
        <v>812417</v>
      </c>
      <c r="F19" s="7">
        <f t="shared" si="0"/>
        <v>0.11</v>
      </c>
      <c r="G19" s="6">
        <f>ROUND(+Plant!J114,0)</f>
        <v>98808</v>
      </c>
      <c r="H19" s="6">
        <f>ROUND(+Plant!F114,0)</f>
        <v>812174</v>
      </c>
      <c r="I19" s="7">
        <f t="shared" si="1"/>
        <v>0.12</v>
      </c>
      <c r="J19" s="7"/>
      <c r="K19" s="8">
        <f t="shared" si="2"/>
        <v>0.0909</v>
      </c>
    </row>
    <row r="20" spans="2:11" ht="12">
      <c r="B20">
        <f>+Plant!A15</f>
        <v>29</v>
      </c>
      <c r="C20" t="str">
        <f>+Plant!B15</f>
        <v>HARBORVIEW MEDICAL CENTER</v>
      </c>
      <c r="D20" s="6">
        <f>ROUND(+Plant!J15,0)</f>
        <v>1365567</v>
      </c>
      <c r="E20" s="6">
        <f>ROUND(+Plant!F15,0)</f>
        <v>1087294</v>
      </c>
      <c r="F20" s="7">
        <f t="shared" si="0"/>
        <v>1.26</v>
      </c>
      <c r="G20" s="6">
        <f>ROUND(+Plant!J115,0)</f>
        <v>1030360</v>
      </c>
      <c r="H20" s="6">
        <f>ROUND(+Plant!F115,0)</f>
        <v>1622313</v>
      </c>
      <c r="I20" s="7">
        <f t="shared" si="1"/>
        <v>0.64</v>
      </c>
      <c r="J20" s="7"/>
      <c r="K20" s="8">
        <f t="shared" si="2"/>
        <v>-0.4921</v>
      </c>
    </row>
    <row r="21" spans="2:11" ht="12">
      <c r="B21">
        <f>+Plant!A16</f>
        <v>32</v>
      </c>
      <c r="C21" t="str">
        <f>+Plant!B16</f>
        <v>SAINT JOSEPH MEDICAL CENTER</v>
      </c>
      <c r="D21" s="6">
        <f>ROUND(+Plant!J16,0)</f>
        <v>76416</v>
      </c>
      <c r="E21" s="6">
        <f>ROUND(+Plant!F16,0)</f>
        <v>885082</v>
      </c>
      <c r="F21" s="7">
        <f t="shared" si="0"/>
        <v>0.09</v>
      </c>
      <c r="G21" s="6">
        <f>ROUND(+Plant!J116,0)</f>
        <v>80532</v>
      </c>
      <c r="H21" s="6">
        <f>ROUND(+Plant!F116,0)</f>
        <v>921785</v>
      </c>
      <c r="I21" s="7">
        <f t="shared" si="1"/>
        <v>0.09</v>
      </c>
      <c r="J21" s="7"/>
      <c r="K21" s="8">
        <f t="shared" si="2"/>
        <v>0</v>
      </c>
    </row>
    <row r="22" spans="2:11" ht="12">
      <c r="B22">
        <f>+Plant!A17</f>
        <v>35</v>
      </c>
      <c r="C22" t="str">
        <f>+Plant!B17</f>
        <v>ENUMCLAW REGIONAL HOSPITAL</v>
      </c>
      <c r="D22" s="6">
        <f>ROUND(+Plant!J17,0)</f>
        <v>27495</v>
      </c>
      <c r="E22" s="6">
        <f>ROUND(+Plant!F17,0)</f>
        <v>46874</v>
      </c>
      <c r="F22" s="7">
        <f t="shared" si="0"/>
        <v>0.59</v>
      </c>
      <c r="G22" s="6">
        <f>ROUND(+Plant!J117,0)</f>
        <v>38316</v>
      </c>
      <c r="H22" s="6">
        <f>ROUND(+Plant!F117,0)</f>
        <v>46874</v>
      </c>
      <c r="I22" s="7">
        <f t="shared" si="1"/>
        <v>0.82</v>
      </c>
      <c r="J22" s="7"/>
      <c r="K22" s="8">
        <f t="shared" si="2"/>
        <v>0.3898</v>
      </c>
    </row>
    <row r="23" spans="2:11" ht="12">
      <c r="B23">
        <f>+Plant!A18</f>
        <v>37</v>
      </c>
      <c r="C23" t="str">
        <f>+Plant!B18</f>
        <v>DEACONESS MEDICAL CENTER</v>
      </c>
      <c r="D23" s="6">
        <f>ROUND(+Plant!J18,0)</f>
        <v>27595</v>
      </c>
      <c r="E23" s="6">
        <f>ROUND(+Plant!F18,0)</f>
        <v>367861</v>
      </c>
      <c r="F23" s="7">
        <f t="shared" si="0"/>
        <v>0.08</v>
      </c>
      <c r="G23" s="6">
        <f>ROUND(+Plant!J118,0)</f>
        <v>84169</v>
      </c>
      <c r="H23" s="6">
        <f>ROUND(+Plant!F118,0)</f>
        <v>701825</v>
      </c>
      <c r="I23" s="7">
        <f t="shared" si="1"/>
        <v>0.12</v>
      </c>
      <c r="J23" s="7"/>
      <c r="K23" s="8">
        <f t="shared" si="2"/>
        <v>0.5</v>
      </c>
    </row>
    <row r="24" spans="2:11" ht="12">
      <c r="B24">
        <f>+Plant!A19</f>
        <v>38</v>
      </c>
      <c r="C24" t="str">
        <f>+Plant!B19</f>
        <v>OLYMPIC MEDICAL CENTER</v>
      </c>
      <c r="D24" s="6">
        <f>ROUND(+Plant!J19,0)</f>
        <v>63703</v>
      </c>
      <c r="E24" s="6">
        <f>ROUND(+Plant!F19,0)</f>
        <v>301734</v>
      </c>
      <c r="F24" s="7">
        <f t="shared" si="0"/>
        <v>0.21</v>
      </c>
      <c r="G24" s="6">
        <f>ROUND(+Plant!J119,0)</f>
        <v>66058</v>
      </c>
      <c r="H24" s="6">
        <f>ROUND(+Plant!F119,0)</f>
        <v>301734</v>
      </c>
      <c r="I24" s="7">
        <f t="shared" si="1"/>
        <v>0.22</v>
      </c>
      <c r="J24" s="7"/>
      <c r="K24" s="8">
        <f t="shared" si="2"/>
        <v>0.0476</v>
      </c>
    </row>
    <row r="25" spans="2:11" ht="12">
      <c r="B25">
        <f>+Plant!A20</f>
        <v>39</v>
      </c>
      <c r="C25" t="str">
        <f>+Plant!B20</f>
        <v>KENNEWICK GENERAL HOSPITAL</v>
      </c>
      <c r="D25" s="6">
        <f>ROUND(+Plant!J20,0)</f>
        <v>15319</v>
      </c>
      <c r="E25" s="6">
        <f>ROUND(+Plant!F20,0)</f>
        <v>224896</v>
      </c>
      <c r="F25" s="7">
        <f t="shared" si="0"/>
        <v>0.07</v>
      </c>
      <c r="G25" s="6">
        <f>ROUND(+Plant!J120,0)</f>
        <v>14735</v>
      </c>
      <c r="H25" s="6">
        <f>ROUND(+Plant!F120,0)</f>
        <v>347164</v>
      </c>
      <c r="I25" s="7">
        <f t="shared" si="1"/>
        <v>0.04</v>
      </c>
      <c r="J25" s="7"/>
      <c r="K25" s="8">
        <f t="shared" si="2"/>
        <v>-0.4286</v>
      </c>
    </row>
    <row r="26" spans="2:11" ht="12">
      <c r="B26">
        <f>+Plant!A21</f>
        <v>43</v>
      </c>
      <c r="C26" t="str">
        <f>+Plant!B21</f>
        <v>WALLA WALLA GENERAL HOSPITAL</v>
      </c>
      <c r="D26" s="6">
        <f>ROUND(+Plant!J21,0)</f>
        <v>30072</v>
      </c>
      <c r="E26" s="6">
        <f>ROUND(+Plant!F21,0)</f>
        <v>97683</v>
      </c>
      <c r="F26" s="7">
        <f t="shared" si="0"/>
        <v>0.31</v>
      </c>
      <c r="G26" s="6">
        <f>ROUND(+Plant!J121,0)</f>
        <v>31251</v>
      </c>
      <c r="H26" s="6">
        <f>ROUND(+Plant!F121,0)</f>
        <v>97683</v>
      </c>
      <c r="I26" s="7">
        <f t="shared" si="1"/>
        <v>0.32</v>
      </c>
      <c r="J26" s="7"/>
      <c r="K26" s="8">
        <f t="shared" si="2"/>
        <v>0.0323</v>
      </c>
    </row>
    <row r="27" spans="2:11" ht="12">
      <c r="B27">
        <f>+Plant!A22</f>
        <v>45</v>
      </c>
      <c r="C27" t="str">
        <f>+Plant!B22</f>
        <v>COLUMBIA BASIN HOSPITAL</v>
      </c>
      <c r="D27" s="6">
        <f>ROUND(+Plant!J22,0)</f>
        <v>43997</v>
      </c>
      <c r="E27" s="6">
        <f>ROUND(+Plant!F22,0)</f>
        <v>69735</v>
      </c>
      <c r="F27" s="7">
        <f t="shared" si="0"/>
        <v>0.63</v>
      </c>
      <c r="G27" s="6">
        <f>ROUND(+Plant!J122,0)</f>
        <v>14563</v>
      </c>
      <c r="H27" s="6">
        <f>ROUND(+Plant!F122,0)</f>
        <v>69685</v>
      </c>
      <c r="I27" s="7">
        <f t="shared" si="1"/>
        <v>0.21</v>
      </c>
      <c r="J27" s="7"/>
      <c r="K27" s="8">
        <f t="shared" si="2"/>
        <v>-0.6667</v>
      </c>
    </row>
    <row r="28" spans="2:11" ht="12">
      <c r="B28">
        <f>+Plant!A23</f>
        <v>46</v>
      </c>
      <c r="C28" t="str">
        <f>+Plant!B23</f>
        <v>PROSSER MEMORIAL HOSPITAL</v>
      </c>
      <c r="D28" s="6">
        <f>ROUND(+Plant!J23,0)</f>
        <v>35604</v>
      </c>
      <c r="E28" s="6">
        <f>ROUND(+Plant!F23,0)</f>
        <v>70400</v>
      </c>
      <c r="F28" s="7">
        <f t="shared" si="0"/>
        <v>0.51</v>
      </c>
      <c r="G28" s="6">
        <f>ROUND(+Plant!J123,0)</f>
        <v>39305</v>
      </c>
      <c r="H28" s="6">
        <f>ROUND(+Plant!F123,0)</f>
        <v>71170</v>
      </c>
      <c r="I28" s="7">
        <f t="shared" si="1"/>
        <v>0.55</v>
      </c>
      <c r="J28" s="7"/>
      <c r="K28" s="8">
        <f t="shared" si="2"/>
        <v>0.0784</v>
      </c>
    </row>
    <row r="29" spans="2:11" ht="12">
      <c r="B29">
        <f>+Plant!A24</f>
        <v>50</v>
      </c>
      <c r="C29" t="str">
        <f>+Plant!B24</f>
        <v>PROVIDENCE SAINT MARY MEDICAL CENTER</v>
      </c>
      <c r="D29" s="6">
        <f>ROUND(+Plant!J24,0)</f>
        <v>183426</v>
      </c>
      <c r="E29" s="6">
        <f>ROUND(+Plant!F24,0)</f>
        <v>307557</v>
      </c>
      <c r="F29" s="7">
        <f t="shared" si="0"/>
        <v>0.6</v>
      </c>
      <c r="G29" s="6">
        <f>ROUND(+Plant!J124,0)</f>
        <v>273318</v>
      </c>
      <c r="H29" s="6">
        <f>ROUND(+Plant!F124,0)</f>
        <v>308055</v>
      </c>
      <c r="I29" s="7">
        <f t="shared" si="1"/>
        <v>0.89</v>
      </c>
      <c r="J29" s="7"/>
      <c r="K29" s="8">
        <f t="shared" si="2"/>
        <v>0.4833</v>
      </c>
    </row>
    <row r="30" spans="2:11" ht="12">
      <c r="B30">
        <f>+Plant!A25</f>
        <v>54</v>
      </c>
      <c r="C30" t="str">
        <f>+Plant!B25</f>
        <v>FORKS COMMUNITY HOSPITAL</v>
      </c>
      <c r="D30" s="6">
        <f>ROUND(+Plant!J25,0)</f>
        <v>87776</v>
      </c>
      <c r="E30" s="6">
        <f>ROUND(+Plant!F25,0)</f>
        <v>44140</v>
      </c>
      <c r="F30" s="7">
        <f t="shared" si="0"/>
        <v>1.99</v>
      </c>
      <c r="G30" s="6">
        <f>ROUND(+Plant!J125,0)</f>
        <v>77390</v>
      </c>
      <c r="H30" s="6">
        <f>ROUND(+Plant!F125,0)</f>
        <v>44140</v>
      </c>
      <c r="I30" s="7">
        <f t="shared" si="1"/>
        <v>1.75</v>
      </c>
      <c r="J30" s="7"/>
      <c r="K30" s="8">
        <f t="shared" si="2"/>
        <v>-0.1206</v>
      </c>
    </row>
    <row r="31" spans="2:11" ht="12">
      <c r="B31">
        <f>+Plant!A26</f>
        <v>56</v>
      </c>
      <c r="C31" t="str">
        <f>+Plant!B26</f>
        <v>WILLAPA HARBOR HOSPITAL</v>
      </c>
      <c r="D31" s="6">
        <f>ROUND(+Plant!J26,0)</f>
        <v>48196</v>
      </c>
      <c r="E31" s="6">
        <f>ROUND(+Plant!F26,0)</f>
        <v>36692</v>
      </c>
      <c r="F31" s="7">
        <f t="shared" si="0"/>
        <v>1.31</v>
      </c>
      <c r="G31" s="6">
        <f>ROUND(+Plant!J126,0)</f>
        <v>49651</v>
      </c>
      <c r="H31" s="6">
        <f>ROUND(+Plant!F126,0)</f>
        <v>36692</v>
      </c>
      <c r="I31" s="7">
        <f t="shared" si="1"/>
        <v>1.35</v>
      </c>
      <c r="J31" s="7"/>
      <c r="K31" s="8">
        <f t="shared" si="2"/>
        <v>0.0305</v>
      </c>
    </row>
    <row r="32" spans="2:11" ht="12">
      <c r="B32">
        <f>+Plant!A27</f>
        <v>58</v>
      </c>
      <c r="C32" t="str">
        <f>+Plant!B27</f>
        <v>YAKIMA VALLEY MEMORIAL HOSPITAL</v>
      </c>
      <c r="D32" s="6">
        <f>ROUND(+Plant!J27,0)</f>
        <v>215240</v>
      </c>
      <c r="E32" s="6">
        <f>ROUND(+Plant!F27,0)</f>
        <v>468762</v>
      </c>
      <c r="F32" s="7">
        <f t="shared" si="0"/>
        <v>0.46</v>
      </c>
      <c r="G32" s="6">
        <f>ROUND(+Plant!J127,0)</f>
        <v>224408</v>
      </c>
      <c r="H32" s="6">
        <f>ROUND(+Plant!F127,0)</f>
        <v>470098</v>
      </c>
      <c r="I32" s="7">
        <f t="shared" si="1"/>
        <v>0.48</v>
      </c>
      <c r="J32" s="7"/>
      <c r="K32" s="8">
        <f t="shared" si="2"/>
        <v>0.0435</v>
      </c>
    </row>
    <row r="33" spans="2:11" ht="12">
      <c r="B33">
        <f>+Plant!A28</f>
        <v>63</v>
      </c>
      <c r="C33" t="str">
        <f>+Plant!B28</f>
        <v>GRAYS HARBOR COMMUNITY HOSPITAL</v>
      </c>
      <c r="D33" s="6">
        <f>ROUND(+Plant!J28,0)</f>
        <v>124789</v>
      </c>
      <c r="E33" s="6">
        <f>ROUND(+Plant!F28,0)</f>
        <v>285415</v>
      </c>
      <c r="F33" s="7">
        <f t="shared" si="0"/>
        <v>0.44</v>
      </c>
      <c r="G33" s="6">
        <f>ROUND(+Plant!J128,0)</f>
        <v>87790</v>
      </c>
      <c r="H33" s="6">
        <f>ROUND(+Plant!F128,0)</f>
        <v>285415</v>
      </c>
      <c r="I33" s="7">
        <f t="shared" si="1"/>
        <v>0.31</v>
      </c>
      <c r="J33" s="7"/>
      <c r="K33" s="8">
        <f t="shared" si="2"/>
        <v>-0.2955</v>
      </c>
    </row>
    <row r="34" spans="2:11" ht="12">
      <c r="B34">
        <f>+Plant!A29</f>
        <v>78</v>
      </c>
      <c r="C34" t="str">
        <f>+Plant!B29</f>
        <v>SAMARITAN HOSPITAL</v>
      </c>
      <c r="D34" s="6">
        <f>ROUND(+Plant!J29,0)</f>
        <v>87124</v>
      </c>
      <c r="E34" s="6">
        <f>ROUND(+Plant!F29,0)</f>
        <v>193956</v>
      </c>
      <c r="F34" s="7">
        <f t="shared" si="0"/>
        <v>0.45</v>
      </c>
      <c r="G34" s="6">
        <f>ROUND(+Plant!J129,0)</f>
        <v>41569</v>
      </c>
      <c r="H34" s="6">
        <f>ROUND(+Plant!F129,0)</f>
        <v>182459</v>
      </c>
      <c r="I34" s="7">
        <f t="shared" si="1"/>
        <v>0.23</v>
      </c>
      <c r="J34" s="7"/>
      <c r="K34" s="8">
        <f t="shared" si="2"/>
        <v>-0.4889</v>
      </c>
    </row>
    <row r="35" spans="2:11" ht="12">
      <c r="B35">
        <f>+Plant!A30</f>
        <v>79</v>
      </c>
      <c r="C35" t="str">
        <f>+Plant!B30</f>
        <v>OCEAN BEACH HOSPITAL</v>
      </c>
      <c r="D35" s="6">
        <f>ROUND(+Plant!J30,0)</f>
        <v>8375</v>
      </c>
      <c r="E35" s="6">
        <f>ROUND(+Plant!F30,0)</f>
        <v>47326</v>
      </c>
      <c r="F35" s="7">
        <f t="shared" si="0"/>
        <v>0.18</v>
      </c>
      <c r="G35" s="6">
        <f>ROUND(+Plant!J130,0)</f>
        <v>23732</v>
      </c>
      <c r="H35" s="6">
        <f>ROUND(+Plant!F130,0)</f>
        <v>47326</v>
      </c>
      <c r="I35" s="7">
        <f t="shared" si="1"/>
        <v>0.5</v>
      </c>
      <c r="J35" s="7"/>
      <c r="K35" s="8">
        <f t="shared" si="2"/>
        <v>1.7778</v>
      </c>
    </row>
    <row r="36" spans="2:11" ht="12">
      <c r="B36">
        <f>+Plant!A31</f>
        <v>80</v>
      </c>
      <c r="C36" t="str">
        <f>+Plant!B31</f>
        <v>ODESSA MEMORIAL HOSPITAL</v>
      </c>
      <c r="D36" s="6">
        <f>ROUND(+Plant!J31,0)</f>
        <v>24211</v>
      </c>
      <c r="E36" s="6">
        <f>ROUND(+Plant!F31,0)</f>
        <v>32944</v>
      </c>
      <c r="F36" s="7">
        <f t="shared" si="0"/>
        <v>0.73</v>
      </c>
      <c r="G36" s="6">
        <f>ROUND(+Plant!J131,0)</f>
        <v>17131</v>
      </c>
      <c r="H36" s="6">
        <f>ROUND(+Plant!F131,0)</f>
        <v>32944</v>
      </c>
      <c r="I36" s="7">
        <f t="shared" si="1"/>
        <v>0.52</v>
      </c>
      <c r="J36" s="7"/>
      <c r="K36" s="8">
        <f t="shared" si="2"/>
        <v>-0.2877</v>
      </c>
    </row>
    <row r="37" spans="2:11" ht="12">
      <c r="B37">
        <f>+Plant!A32</f>
        <v>81</v>
      </c>
      <c r="C37" t="str">
        <f>+Plant!B32</f>
        <v>GOOD SAMARITAN HOSPITAL</v>
      </c>
      <c r="D37" s="6">
        <f>ROUND(+Plant!J32,0)</f>
        <v>249862</v>
      </c>
      <c r="E37" s="6">
        <f>ROUND(+Plant!F32,0)</f>
        <v>417518</v>
      </c>
      <c r="F37" s="7">
        <f t="shared" si="0"/>
        <v>0.6</v>
      </c>
      <c r="G37" s="6">
        <f>ROUND(+Plant!J132,0)</f>
        <v>222839</v>
      </c>
      <c r="H37" s="6">
        <f>ROUND(+Plant!F132,0)</f>
        <v>417518</v>
      </c>
      <c r="I37" s="7">
        <f t="shared" si="1"/>
        <v>0.53</v>
      </c>
      <c r="J37" s="7"/>
      <c r="K37" s="8">
        <f t="shared" si="2"/>
        <v>-0.1167</v>
      </c>
    </row>
    <row r="38" spans="2:11" ht="12">
      <c r="B38">
        <f>+Plant!A33</f>
        <v>82</v>
      </c>
      <c r="C38" t="str">
        <f>+Plant!B33</f>
        <v>GARFIELD COUNTY MEMORIAL HOSPITAL</v>
      </c>
      <c r="D38" s="6">
        <f>ROUND(+Plant!J33,0)</f>
        <v>5876</v>
      </c>
      <c r="E38" s="6">
        <f>ROUND(+Plant!F33,0)</f>
        <v>19316</v>
      </c>
      <c r="F38" s="7">
        <f t="shared" si="0"/>
        <v>0.3</v>
      </c>
      <c r="G38" s="6">
        <f>ROUND(+Plant!J133,0)</f>
        <v>911</v>
      </c>
      <c r="H38" s="6">
        <f>ROUND(+Plant!F133,0)</f>
        <v>19316</v>
      </c>
      <c r="I38" s="7">
        <f t="shared" si="1"/>
        <v>0.05</v>
      </c>
      <c r="J38" s="7"/>
      <c r="K38" s="8">
        <f t="shared" si="2"/>
        <v>-0.8333</v>
      </c>
    </row>
    <row r="39" spans="2:11" ht="12">
      <c r="B39">
        <f>+Plant!A34</f>
        <v>84</v>
      </c>
      <c r="C39" t="str">
        <f>+Plant!B34</f>
        <v>PROVIDENCE REGIONAL MEDICAL CENTER EVERETT</v>
      </c>
      <c r="D39" s="6">
        <f>ROUND(+Plant!J34,0)</f>
        <v>434133</v>
      </c>
      <c r="E39" s="6">
        <f>ROUND(+Plant!F34,0)</f>
        <v>864641</v>
      </c>
      <c r="F39" s="7">
        <f t="shared" si="0"/>
        <v>0.5</v>
      </c>
      <c r="G39" s="6">
        <f>ROUND(+Plant!J134,0)</f>
        <v>427293</v>
      </c>
      <c r="H39" s="6">
        <f>ROUND(+Plant!F134,0)</f>
        <v>860889</v>
      </c>
      <c r="I39" s="7">
        <f t="shared" si="1"/>
        <v>0.5</v>
      </c>
      <c r="J39" s="7"/>
      <c r="K39" s="8">
        <f t="shared" si="2"/>
        <v>0</v>
      </c>
    </row>
    <row r="40" spans="2:11" ht="12">
      <c r="B40">
        <f>+Plant!A35</f>
        <v>85</v>
      </c>
      <c r="C40" t="str">
        <f>+Plant!B35</f>
        <v>JEFFERSON HEALTHCARE HOSPITAL</v>
      </c>
      <c r="D40" s="6">
        <f>ROUND(+Plant!J35,0)</f>
        <v>113297</v>
      </c>
      <c r="E40" s="6">
        <f>ROUND(+Plant!F35,0)</f>
        <v>109111</v>
      </c>
      <c r="F40" s="7">
        <f t="shared" si="0"/>
        <v>1.04</v>
      </c>
      <c r="G40" s="6">
        <f>ROUND(+Plant!J135,0)</f>
        <v>147742</v>
      </c>
      <c r="H40" s="6">
        <f>ROUND(+Plant!F135,0)</f>
        <v>106825</v>
      </c>
      <c r="I40" s="7">
        <f t="shared" si="1"/>
        <v>1.38</v>
      </c>
      <c r="J40" s="7"/>
      <c r="K40" s="8">
        <f t="shared" si="2"/>
        <v>0.3269</v>
      </c>
    </row>
    <row r="41" spans="2:11" ht="12">
      <c r="B41">
        <f>+Plant!A36</f>
        <v>96</v>
      </c>
      <c r="C41" t="str">
        <f>+Plant!B36</f>
        <v>SKYLINE HOSPITAL</v>
      </c>
      <c r="D41" s="6">
        <f>ROUND(+Plant!J36,0)</f>
        <v>68036</v>
      </c>
      <c r="E41" s="6">
        <f>ROUND(+Plant!F36,0)</f>
        <v>38690</v>
      </c>
      <c r="F41" s="7">
        <f t="shared" si="0"/>
        <v>1.76</v>
      </c>
      <c r="G41" s="6">
        <f>ROUND(+Plant!J136,0)</f>
        <v>63505</v>
      </c>
      <c r="H41" s="6">
        <f>ROUND(+Plant!F136,0)</f>
        <v>41834</v>
      </c>
      <c r="I41" s="7">
        <f t="shared" si="1"/>
        <v>1.52</v>
      </c>
      <c r="J41" s="7"/>
      <c r="K41" s="8">
        <f t="shared" si="2"/>
        <v>-0.1364</v>
      </c>
    </row>
    <row r="42" spans="2:11" ht="12">
      <c r="B42">
        <f>+Plant!A37</f>
        <v>102</v>
      </c>
      <c r="C42" t="str">
        <f>+Plant!B37</f>
        <v>YAKIMA REGIONAL MEDICAL AND CARDIAC CENTER</v>
      </c>
      <c r="D42" s="6">
        <f>ROUND(+Plant!J37,0)</f>
        <v>98155</v>
      </c>
      <c r="E42" s="6">
        <f>ROUND(+Plant!F37,0)</f>
        <v>359152</v>
      </c>
      <c r="F42" s="7">
        <f t="shared" si="0"/>
        <v>0.27</v>
      </c>
      <c r="G42" s="6">
        <f>ROUND(+Plant!J137,0)</f>
        <v>-2006</v>
      </c>
      <c r="H42" s="6">
        <f>ROUND(+Plant!F137,0)</f>
        <v>359522</v>
      </c>
      <c r="I42" s="7">
        <f t="shared" si="1"/>
        <v>-0.01</v>
      </c>
      <c r="J42" s="7"/>
      <c r="K42" s="8">
        <f t="shared" si="2"/>
        <v>-1.037</v>
      </c>
    </row>
    <row r="43" spans="2:11" ht="12">
      <c r="B43">
        <f>+Plant!A38</f>
        <v>104</v>
      </c>
      <c r="C43" t="str">
        <f>+Plant!B38</f>
        <v>VALLEY GENERAL HOSPITAL</v>
      </c>
      <c r="D43" s="6">
        <f>ROUND(+Plant!J38,0)</f>
        <v>53440</v>
      </c>
      <c r="E43" s="6">
        <f>ROUND(+Plant!F38,0)</f>
        <v>112822</v>
      </c>
      <c r="F43" s="7">
        <f t="shared" si="0"/>
        <v>0.47</v>
      </c>
      <c r="G43" s="6">
        <f>ROUND(+Plant!J138,0)</f>
        <v>72814</v>
      </c>
      <c r="H43" s="6">
        <f>ROUND(+Plant!F138,0)</f>
        <v>112822</v>
      </c>
      <c r="I43" s="7">
        <f t="shared" si="1"/>
        <v>0.65</v>
      </c>
      <c r="J43" s="7"/>
      <c r="K43" s="8">
        <f t="shared" si="2"/>
        <v>0.383</v>
      </c>
    </row>
    <row r="44" spans="2:11" ht="12">
      <c r="B44">
        <f>+Plant!A39</f>
        <v>106</v>
      </c>
      <c r="C44" t="str">
        <f>+Plant!B39</f>
        <v>CASCADE VALLEY HOSPITAL</v>
      </c>
      <c r="D44" s="6">
        <f>ROUND(+Plant!J39,0)</f>
        <v>47217</v>
      </c>
      <c r="E44" s="6">
        <f>ROUND(+Plant!F39,0)</f>
        <v>82921</v>
      </c>
      <c r="F44" s="7">
        <f t="shared" si="0"/>
        <v>0.57</v>
      </c>
      <c r="G44" s="6">
        <f>ROUND(+Plant!J139,0)</f>
        <v>38286</v>
      </c>
      <c r="H44" s="6">
        <f>ROUND(+Plant!F139,0)</f>
        <v>82921</v>
      </c>
      <c r="I44" s="7">
        <f t="shared" si="1"/>
        <v>0.46</v>
      </c>
      <c r="J44" s="7"/>
      <c r="K44" s="8">
        <f t="shared" si="2"/>
        <v>-0.193</v>
      </c>
    </row>
    <row r="45" spans="2:11" ht="12">
      <c r="B45">
        <f>+Plant!A40</f>
        <v>107</v>
      </c>
      <c r="C45" t="str">
        <f>+Plant!B40</f>
        <v>NORTH VALLEY HOSPITAL</v>
      </c>
      <c r="D45" s="6">
        <f>ROUND(+Plant!J40,0)</f>
        <v>3347</v>
      </c>
      <c r="E45" s="6">
        <f>ROUND(+Plant!F40,0)</f>
        <v>81212</v>
      </c>
      <c r="F45" s="7">
        <f t="shared" si="0"/>
        <v>0.04</v>
      </c>
      <c r="G45" s="6">
        <f>ROUND(+Plant!J140,0)</f>
        <v>2483</v>
      </c>
      <c r="H45" s="6">
        <f>ROUND(+Plant!F140,0)</f>
        <v>84783</v>
      </c>
      <c r="I45" s="7">
        <f t="shared" si="1"/>
        <v>0.03</v>
      </c>
      <c r="J45" s="7"/>
      <c r="K45" s="8">
        <f t="shared" si="2"/>
        <v>-0.25</v>
      </c>
    </row>
    <row r="46" spans="2:11" ht="12">
      <c r="B46">
        <f>+Plant!A41</f>
        <v>108</v>
      </c>
      <c r="C46" t="str">
        <f>+Plant!B41</f>
        <v>TRI-STATE MEMORIAL HOSPITAL</v>
      </c>
      <c r="D46" s="6">
        <f>ROUND(+Plant!J41,0)</f>
        <v>109863</v>
      </c>
      <c r="E46" s="6">
        <f>ROUND(+Plant!F41,0)</f>
        <v>106138</v>
      </c>
      <c r="F46" s="7">
        <f t="shared" si="0"/>
        <v>1.04</v>
      </c>
      <c r="G46" s="6">
        <f>ROUND(+Plant!J141,0)</f>
        <v>0</v>
      </c>
      <c r="H46" s="6">
        <f>ROUND(+Plant!F141,0)</f>
        <v>0</v>
      </c>
      <c r="I46" s="7">
        <f t="shared" si="1"/>
      </c>
      <c r="J46" s="7"/>
      <c r="K46" s="8">
        <f t="shared" si="2"/>
      </c>
    </row>
    <row r="47" spans="2:11" ht="12">
      <c r="B47">
        <f>+Plant!A42</f>
        <v>111</v>
      </c>
      <c r="C47" t="str">
        <f>+Plant!B42</f>
        <v>EAST ADAMS RURAL HOSPITAL</v>
      </c>
      <c r="D47" s="6">
        <f>ROUND(+Plant!J42,0)</f>
        <v>8184</v>
      </c>
      <c r="E47" s="6">
        <f>ROUND(+Plant!F42,0)</f>
        <v>19511</v>
      </c>
      <c r="F47" s="7">
        <f t="shared" si="0"/>
        <v>0.42</v>
      </c>
      <c r="G47" s="6">
        <f>ROUND(+Plant!J142,0)</f>
        <v>2199</v>
      </c>
      <c r="H47" s="6">
        <f>ROUND(+Plant!F142,0)</f>
        <v>19511</v>
      </c>
      <c r="I47" s="7">
        <f t="shared" si="1"/>
        <v>0.11</v>
      </c>
      <c r="J47" s="7"/>
      <c r="K47" s="8">
        <f t="shared" si="2"/>
        <v>-0.7381</v>
      </c>
    </row>
    <row r="48" spans="2:11" ht="12">
      <c r="B48">
        <f>+Plant!A43</f>
        <v>125</v>
      </c>
      <c r="C48" t="str">
        <f>+Plant!B43</f>
        <v>OTHELLO COMMUNITY HOSPITAL</v>
      </c>
      <c r="D48" s="6">
        <f>ROUND(+Plant!J43,0)</f>
        <v>95106</v>
      </c>
      <c r="E48" s="6">
        <f>ROUND(+Plant!F43,0)</f>
        <v>81778</v>
      </c>
      <c r="F48" s="7">
        <f t="shared" si="0"/>
        <v>1.16</v>
      </c>
      <c r="G48" s="6">
        <f>ROUND(+Plant!J143,0)</f>
        <v>86044</v>
      </c>
      <c r="H48" s="6">
        <f>ROUND(+Plant!F143,0)</f>
        <v>81778</v>
      </c>
      <c r="I48" s="7">
        <f t="shared" si="1"/>
        <v>1.05</v>
      </c>
      <c r="J48" s="7"/>
      <c r="K48" s="8">
        <f t="shared" si="2"/>
        <v>-0.0948</v>
      </c>
    </row>
    <row r="49" spans="2:11" ht="12">
      <c r="B49">
        <f>+Plant!A44</f>
        <v>126</v>
      </c>
      <c r="C49" t="str">
        <f>+Plant!B44</f>
        <v>HIGHLINE MEDICAL CENTER</v>
      </c>
      <c r="D49" s="6">
        <f>ROUND(+Plant!J44,0)</f>
        <v>149875</v>
      </c>
      <c r="E49" s="6">
        <f>ROUND(+Plant!F44,0)</f>
        <v>300978</v>
      </c>
      <c r="F49" s="7">
        <f t="shared" si="0"/>
        <v>0.5</v>
      </c>
      <c r="G49" s="6">
        <f>ROUND(+Plant!J144,0)</f>
        <v>126205</v>
      </c>
      <c r="H49" s="6">
        <f>ROUND(+Plant!F144,0)</f>
        <v>257889</v>
      </c>
      <c r="I49" s="7">
        <f t="shared" si="1"/>
        <v>0.49</v>
      </c>
      <c r="J49" s="7"/>
      <c r="K49" s="8">
        <f t="shared" si="2"/>
        <v>-0.02</v>
      </c>
    </row>
    <row r="50" spans="2:11" ht="12">
      <c r="B50">
        <f>+Plant!A45</f>
        <v>128</v>
      </c>
      <c r="C50" t="str">
        <f>+Plant!B45</f>
        <v>UNIVERSITY OF WASHINGTON MEDICAL CENTER</v>
      </c>
      <c r="D50" s="6">
        <f>ROUND(+Plant!J45,0)</f>
        <v>814075</v>
      </c>
      <c r="E50" s="6">
        <f>ROUND(+Plant!F45,0)</f>
        <v>704450</v>
      </c>
      <c r="F50" s="7">
        <f t="shared" si="0"/>
        <v>1.16</v>
      </c>
      <c r="G50" s="6">
        <f>ROUND(+Plant!J145,0)</f>
        <v>815862</v>
      </c>
      <c r="H50" s="6">
        <f>ROUND(+Plant!F145,0)</f>
        <v>668684</v>
      </c>
      <c r="I50" s="7">
        <f t="shared" si="1"/>
        <v>1.22</v>
      </c>
      <c r="J50" s="7"/>
      <c r="K50" s="8">
        <f t="shared" si="2"/>
        <v>0.0517</v>
      </c>
    </row>
    <row r="51" spans="2:11" ht="12">
      <c r="B51">
        <f>+Plant!A46</f>
        <v>129</v>
      </c>
      <c r="C51" t="str">
        <f>+Plant!B46</f>
        <v>QUINCY VALLEY MEDICAL CENTER</v>
      </c>
      <c r="D51" s="6">
        <f>ROUND(+Plant!J46,0)</f>
        <v>12993</v>
      </c>
      <c r="E51" s="6">
        <f>ROUND(+Plant!F46,0)</f>
        <v>28753</v>
      </c>
      <c r="F51" s="7">
        <f t="shared" si="0"/>
        <v>0.45</v>
      </c>
      <c r="G51" s="6">
        <f>ROUND(+Plant!J146,0)</f>
        <v>13743</v>
      </c>
      <c r="H51" s="6">
        <f>ROUND(+Plant!F146,0)</f>
        <v>28753</v>
      </c>
      <c r="I51" s="7">
        <f t="shared" si="1"/>
        <v>0.48</v>
      </c>
      <c r="J51" s="7"/>
      <c r="K51" s="8">
        <f t="shared" si="2"/>
        <v>0.0667</v>
      </c>
    </row>
    <row r="52" spans="2:11" ht="12">
      <c r="B52">
        <f>+Plant!A47</f>
        <v>130</v>
      </c>
      <c r="C52" t="str">
        <f>+Plant!B47</f>
        <v>NORTHWEST HOSPITAL &amp; MEDICAL CENTER</v>
      </c>
      <c r="D52" s="6">
        <f>ROUND(+Plant!J47,0)</f>
        <v>53256</v>
      </c>
      <c r="E52" s="6">
        <f>ROUND(+Plant!F47,0)</f>
        <v>7683399</v>
      </c>
      <c r="F52" s="7">
        <f t="shared" si="0"/>
        <v>0.01</v>
      </c>
      <c r="G52" s="6">
        <f>ROUND(+Plant!J147,0)</f>
        <v>365142</v>
      </c>
      <c r="H52" s="6">
        <f>ROUND(+Plant!F147,0)</f>
        <v>7163</v>
      </c>
      <c r="I52" s="7">
        <f t="shared" si="1"/>
        <v>50.98</v>
      </c>
      <c r="J52" s="7"/>
      <c r="K52" s="8">
        <f t="shared" si="2"/>
        <v>5097</v>
      </c>
    </row>
    <row r="53" spans="2:11" ht="12">
      <c r="B53">
        <f>+Plant!A48</f>
        <v>131</v>
      </c>
      <c r="C53" t="str">
        <f>+Plant!B48</f>
        <v>OVERLAKE HOSPITAL MEDICAL CENTER</v>
      </c>
      <c r="D53" s="6">
        <f>ROUND(+Plant!J48,0)</f>
        <v>451169</v>
      </c>
      <c r="E53" s="6">
        <f>ROUND(+Plant!F48,0)</f>
        <v>498470</v>
      </c>
      <c r="F53" s="7">
        <f t="shared" si="0"/>
        <v>0.91</v>
      </c>
      <c r="G53" s="6">
        <f>ROUND(+Plant!J148,0)</f>
        <v>599405</v>
      </c>
      <c r="H53" s="6">
        <f>ROUND(+Plant!F148,0)</f>
        <v>559010</v>
      </c>
      <c r="I53" s="7">
        <f t="shared" si="1"/>
        <v>1.07</v>
      </c>
      <c r="J53" s="7"/>
      <c r="K53" s="8">
        <f t="shared" si="2"/>
        <v>0.1758</v>
      </c>
    </row>
    <row r="54" spans="2:11" ht="12">
      <c r="B54">
        <f>+Plant!A49</f>
        <v>132</v>
      </c>
      <c r="C54" t="str">
        <f>+Plant!B49</f>
        <v>SAINT CLARE HOSPITAL</v>
      </c>
      <c r="D54" s="6">
        <f>ROUND(+Plant!J49,0)</f>
        <v>46205</v>
      </c>
      <c r="E54" s="6">
        <f>ROUND(+Plant!F49,0)</f>
        <v>144052</v>
      </c>
      <c r="F54" s="7">
        <f t="shared" si="0"/>
        <v>0.32</v>
      </c>
      <c r="G54" s="6">
        <f>ROUND(+Plant!J149,0)</f>
        <v>37766</v>
      </c>
      <c r="H54" s="6">
        <f>ROUND(+Plant!F149,0)</f>
        <v>144860</v>
      </c>
      <c r="I54" s="7">
        <f t="shared" si="1"/>
        <v>0.26</v>
      </c>
      <c r="J54" s="7"/>
      <c r="K54" s="8">
        <f t="shared" si="2"/>
        <v>-0.1875</v>
      </c>
    </row>
    <row r="55" spans="2:11" ht="12">
      <c r="B55">
        <f>+Plant!A50</f>
        <v>134</v>
      </c>
      <c r="C55" t="str">
        <f>+Plant!B50</f>
        <v>ISLAND HOSPITAL</v>
      </c>
      <c r="D55" s="6">
        <f>ROUND(+Plant!J50,0)</f>
        <v>42206</v>
      </c>
      <c r="E55" s="6">
        <f>ROUND(+Plant!F50,0)</f>
        <v>181809</v>
      </c>
      <c r="F55" s="7">
        <f t="shared" si="0"/>
        <v>0.23</v>
      </c>
      <c r="G55" s="6">
        <f>ROUND(+Plant!J150,0)</f>
        <v>31425</v>
      </c>
      <c r="H55" s="6">
        <f>ROUND(+Plant!F150,0)</f>
        <v>183585</v>
      </c>
      <c r="I55" s="7">
        <f t="shared" si="1"/>
        <v>0.17</v>
      </c>
      <c r="J55" s="7"/>
      <c r="K55" s="8">
        <f t="shared" si="2"/>
        <v>-0.2609</v>
      </c>
    </row>
    <row r="56" spans="2:11" ht="12">
      <c r="B56">
        <f>+Plant!A51</f>
        <v>137</v>
      </c>
      <c r="C56" t="str">
        <f>+Plant!B51</f>
        <v>LINCOLN HOSPITAL</v>
      </c>
      <c r="D56" s="6">
        <f>ROUND(+Plant!J51,0)</f>
        <v>49249</v>
      </c>
      <c r="E56" s="6">
        <f>ROUND(+Plant!F51,0)</f>
        <v>50541</v>
      </c>
      <c r="F56" s="7">
        <f t="shared" si="0"/>
        <v>0.97</v>
      </c>
      <c r="G56" s="6">
        <f>ROUND(+Plant!J151,0)</f>
        <v>29252</v>
      </c>
      <c r="H56" s="6">
        <f>ROUND(+Plant!F151,0)</f>
        <v>50541</v>
      </c>
      <c r="I56" s="7">
        <f t="shared" si="1"/>
        <v>0.58</v>
      </c>
      <c r="J56" s="7"/>
      <c r="K56" s="8">
        <f t="shared" si="2"/>
        <v>-0.4021</v>
      </c>
    </row>
    <row r="57" spans="2:11" ht="12">
      <c r="B57">
        <f>+Plant!A52</f>
        <v>138</v>
      </c>
      <c r="C57" t="str">
        <f>+Plant!B52</f>
        <v>SWEDISH EDMONDS</v>
      </c>
      <c r="D57" s="6">
        <f>ROUND(+Plant!J52,0)</f>
        <v>76359</v>
      </c>
      <c r="E57" s="6">
        <f>ROUND(+Plant!F52,0)</f>
        <v>272986</v>
      </c>
      <c r="F57" s="7">
        <f t="shared" si="0"/>
        <v>0.28</v>
      </c>
      <c r="G57" s="6">
        <f>ROUND(+Plant!J152,0)</f>
        <v>69335</v>
      </c>
      <c r="H57" s="6">
        <f>ROUND(+Plant!F152,0)</f>
        <v>272986</v>
      </c>
      <c r="I57" s="7">
        <f t="shared" si="1"/>
        <v>0.25</v>
      </c>
      <c r="J57" s="7"/>
      <c r="K57" s="8">
        <f t="shared" si="2"/>
        <v>-0.1071</v>
      </c>
    </row>
    <row r="58" spans="2:11" ht="12">
      <c r="B58">
        <f>+Plant!A53</f>
        <v>139</v>
      </c>
      <c r="C58" t="str">
        <f>+Plant!B53</f>
        <v>PROVIDENCE HOLY FAMILY HOSPITAL</v>
      </c>
      <c r="D58" s="6">
        <f>ROUND(+Plant!J53,0)</f>
        <v>247212</v>
      </c>
      <c r="E58" s="6">
        <f>ROUND(+Plant!F53,0)</f>
        <v>361825</v>
      </c>
      <c r="F58" s="7">
        <f t="shared" si="0"/>
        <v>0.68</v>
      </c>
      <c r="G58" s="6">
        <f>ROUND(+Plant!J153,0)</f>
        <v>211022</v>
      </c>
      <c r="H58" s="6">
        <f>ROUND(+Plant!F153,0)</f>
        <v>361825</v>
      </c>
      <c r="I58" s="7">
        <f t="shared" si="1"/>
        <v>0.58</v>
      </c>
      <c r="J58" s="7"/>
      <c r="K58" s="8">
        <f t="shared" si="2"/>
        <v>-0.1471</v>
      </c>
    </row>
    <row r="59" spans="2:11" ht="12">
      <c r="B59">
        <f>+Plant!A54</f>
        <v>140</v>
      </c>
      <c r="C59" t="str">
        <f>+Plant!B54</f>
        <v>KITTITAS VALLEY HOSPITAL</v>
      </c>
      <c r="D59" s="6">
        <f>ROUND(+Plant!J54,0)</f>
        <v>5919</v>
      </c>
      <c r="E59" s="6">
        <f>ROUND(+Plant!F54,0)</f>
        <v>91533</v>
      </c>
      <c r="F59" s="7">
        <f t="shared" si="0"/>
        <v>0.06</v>
      </c>
      <c r="G59" s="6">
        <f>ROUND(+Plant!J154,0)</f>
        <v>57646</v>
      </c>
      <c r="H59" s="6">
        <f>ROUND(+Plant!F154,0)</f>
        <v>91533</v>
      </c>
      <c r="I59" s="7">
        <f t="shared" si="1"/>
        <v>0.63</v>
      </c>
      <c r="J59" s="7"/>
      <c r="K59" s="8">
        <f t="shared" si="2"/>
        <v>9.5</v>
      </c>
    </row>
    <row r="60" spans="2:11" ht="12">
      <c r="B60">
        <f>+Plant!A55</f>
        <v>141</v>
      </c>
      <c r="C60" t="str">
        <f>+Plant!B55</f>
        <v>DAYTON GENERAL HOSPITAL</v>
      </c>
      <c r="D60" s="6">
        <f>ROUND(+Plant!J55,0)</f>
        <v>28970</v>
      </c>
      <c r="E60" s="6">
        <f>ROUND(+Plant!F55,0)</f>
        <v>67832</v>
      </c>
      <c r="F60" s="7">
        <f t="shared" si="0"/>
        <v>0.43</v>
      </c>
      <c r="G60" s="6">
        <f>ROUND(+Plant!J155,0)</f>
        <v>0</v>
      </c>
      <c r="H60" s="6">
        <f>ROUND(+Plant!F155,0)</f>
        <v>0</v>
      </c>
      <c r="I60" s="7">
        <f t="shared" si="1"/>
      </c>
      <c r="J60" s="7"/>
      <c r="K60" s="8">
        <f t="shared" si="2"/>
      </c>
    </row>
    <row r="61" spans="2:11" ht="12">
      <c r="B61">
        <f>+Plant!A56</f>
        <v>142</v>
      </c>
      <c r="C61" t="str">
        <f>+Plant!B56</f>
        <v>HARRISON MEDICAL CENTER</v>
      </c>
      <c r="D61" s="6">
        <f>ROUND(+Plant!J56,0)</f>
        <v>247688</v>
      </c>
      <c r="E61" s="6">
        <f>ROUND(+Plant!F56,0)</f>
        <v>427141</v>
      </c>
      <c r="F61" s="7">
        <f t="shared" si="0"/>
        <v>0.58</v>
      </c>
      <c r="G61" s="6">
        <f>ROUND(+Plant!J156,0)</f>
        <v>208888</v>
      </c>
      <c r="H61" s="6">
        <f>ROUND(+Plant!F156,0)</f>
        <v>432911</v>
      </c>
      <c r="I61" s="7">
        <f t="shared" si="1"/>
        <v>0.48</v>
      </c>
      <c r="J61" s="7"/>
      <c r="K61" s="8">
        <f t="shared" si="2"/>
        <v>-0.1724</v>
      </c>
    </row>
    <row r="62" spans="2:11" ht="12">
      <c r="B62">
        <f>+Plant!A57</f>
        <v>145</v>
      </c>
      <c r="C62" t="str">
        <f>+Plant!B57</f>
        <v>PEACEHEALTH SAINT JOSEPH HOSPITAL</v>
      </c>
      <c r="D62" s="6">
        <f>ROUND(+Plant!J57,0)</f>
        <v>339299</v>
      </c>
      <c r="E62" s="6">
        <f>ROUND(+Plant!F57,0)</f>
        <v>633636</v>
      </c>
      <c r="F62" s="7">
        <f t="shared" si="0"/>
        <v>0.54</v>
      </c>
      <c r="G62" s="6">
        <f>ROUND(+Plant!J157,0)</f>
        <v>299843</v>
      </c>
      <c r="H62" s="6">
        <f>ROUND(+Plant!F157,0)</f>
        <v>850465</v>
      </c>
      <c r="I62" s="7">
        <f t="shared" si="1"/>
        <v>0.35</v>
      </c>
      <c r="J62" s="7"/>
      <c r="K62" s="8">
        <f t="shared" si="2"/>
        <v>-0.3519</v>
      </c>
    </row>
    <row r="63" spans="2:11" ht="12">
      <c r="B63">
        <f>+Plant!A58</f>
        <v>147</v>
      </c>
      <c r="C63" t="str">
        <f>+Plant!B58</f>
        <v>MID VALLEY HOSPITAL</v>
      </c>
      <c r="D63" s="6">
        <f>ROUND(+Plant!J58,0)</f>
        <v>33289</v>
      </c>
      <c r="E63" s="6">
        <f>ROUND(+Plant!F58,0)</f>
        <v>75247</v>
      </c>
      <c r="F63" s="7">
        <f t="shared" si="0"/>
        <v>0.44</v>
      </c>
      <c r="G63" s="6">
        <f>ROUND(+Plant!J158,0)</f>
        <v>24328</v>
      </c>
      <c r="H63" s="6">
        <f>ROUND(+Plant!F158,0)</f>
        <v>77518</v>
      </c>
      <c r="I63" s="7">
        <f t="shared" si="1"/>
        <v>0.31</v>
      </c>
      <c r="J63" s="7"/>
      <c r="K63" s="8">
        <f t="shared" si="2"/>
        <v>-0.2955</v>
      </c>
    </row>
    <row r="64" spans="2:11" ht="12">
      <c r="B64">
        <f>+Plant!A59</f>
        <v>148</v>
      </c>
      <c r="C64" t="str">
        <f>+Plant!B59</f>
        <v>KINDRED HOSPITAL - SEATTLE</v>
      </c>
      <c r="D64" s="6">
        <f>ROUND(+Plant!J59,0)</f>
        <v>25016</v>
      </c>
      <c r="E64" s="6">
        <f>ROUND(+Plant!F59,0)</f>
        <v>48274</v>
      </c>
      <c r="F64" s="7">
        <f t="shared" si="0"/>
        <v>0.52</v>
      </c>
      <c r="G64" s="6">
        <f>ROUND(+Plant!J159,0)</f>
        <v>22264</v>
      </c>
      <c r="H64" s="6">
        <f>ROUND(+Plant!F159,0)</f>
        <v>48274</v>
      </c>
      <c r="I64" s="7">
        <f t="shared" si="1"/>
        <v>0.46</v>
      </c>
      <c r="J64" s="7"/>
      <c r="K64" s="8">
        <f t="shared" si="2"/>
        <v>-0.1154</v>
      </c>
    </row>
    <row r="65" spans="2:11" ht="12">
      <c r="B65">
        <f>+Plant!A60</f>
        <v>150</v>
      </c>
      <c r="C65" t="str">
        <f>+Plant!B60</f>
        <v>COULEE COMMUNITY HOSPITAL</v>
      </c>
      <c r="D65" s="6">
        <f>ROUND(+Plant!J60,0)</f>
        <v>41469</v>
      </c>
      <c r="E65" s="6">
        <f>ROUND(+Plant!F60,0)</f>
        <v>42653</v>
      </c>
      <c r="F65" s="7">
        <f t="shared" si="0"/>
        <v>0.97</v>
      </c>
      <c r="G65" s="6">
        <f>ROUND(+Plant!J160,0)</f>
        <v>44784</v>
      </c>
      <c r="H65" s="6">
        <f>ROUND(+Plant!F160,0)</f>
        <v>42653</v>
      </c>
      <c r="I65" s="7">
        <f t="shared" si="1"/>
        <v>1.05</v>
      </c>
      <c r="J65" s="7"/>
      <c r="K65" s="8">
        <f t="shared" si="2"/>
        <v>0.0825</v>
      </c>
    </row>
    <row r="66" spans="2:11" ht="12">
      <c r="B66">
        <f>+Plant!A61</f>
        <v>152</v>
      </c>
      <c r="C66" t="str">
        <f>+Plant!B61</f>
        <v>MASON GENERAL HOSPITAL</v>
      </c>
      <c r="D66" s="6">
        <f>ROUND(+Plant!J61,0)</f>
        <v>68861</v>
      </c>
      <c r="E66" s="6">
        <f>ROUND(+Plant!F61,0)</f>
        <v>93704</v>
      </c>
      <c r="F66" s="7">
        <f t="shared" si="0"/>
        <v>0.73</v>
      </c>
      <c r="G66" s="6">
        <f>ROUND(+Plant!J161,0)</f>
        <v>124323</v>
      </c>
      <c r="H66" s="6">
        <f>ROUND(+Plant!F161,0)</f>
        <v>93704</v>
      </c>
      <c r="I66" s="7">
        <f t="shared" si="1"/>
        <v>1.33</v>
      </c>
      <c r="J66" s="7"/>
      <c r="K66" s="8">
        <f t="shared" si="2"/>
        <v>0.8219</v>
      </c>
    </row>
    <row r="67" spans="2:11" ht="12">
      <c r="B67">
        <f>+Plant!A62</f>
        <v>153</v>
      </c>
      <c r="C67" t="str">
        <f>+Plant!B62</f>
        <v>WHITMAN HOSPITAL AND MEDICAL CENTER</v>
      </c>
      <c r="D67" s="6">
        <f>ROUND(+Plant!J62,0)</f>
        <v>30526</v>
      </c>
      <c r="E67" s="6">
        <f>ROUND(+Plant!F62,0)</f>
        <v>85846</v>
      </c>
      <c r="F67" s="7">
        <f t="shared" si="0"/>
        <v>0.36</v>
      </c>
      <c r="G67" s="6">
        <f>ROUND(+Plant!J162,0)</f>
        <v>13068</v>
      </c>
      <c r="H67" s="6">
        <f>ROUND(+Plant!F162,0)</f>
        <v>113245</v>
      </c>
      <c r="I67" s="7">
        <f t="shared" si="1"/>
        <v>0.12</v>
      </c>
      <c r="J67" s="7"/>
      <c r="K67" s="8">
        <f t="shared" si="2"/>
        <v>-0.6667</v>
      </c>
    </row>
    <row r="68" spans="2:11" ht="12">
      <c r="B68">
        <f>+Plant!A63</f>
        <v>155</v>
      </c>
      <c r="C68" t="str">
        <f>+Plant!B63</f>
        <v>VALLEY MEDICAL CENTER</v>
      </c>
      <c r="D68" s="6">
        <f>ROUND(+Plant!J63,0)</f>
        <v>135342</v>
      </c>
      <c r="E68" s="6">
        <f>ROUND(+Plant!F63,0)</f>
        <v>807794</v>
      </c>
      <c r="F68" s="7">
        <f t="shared" si="0"/>
        <v>0.17</v>
      </c>
      <c r="G68" s="6">
        <f>ROUND(+Plant!J163,0)</f>
        <v>110919</v>
      </c>
      <c r="H68" s="6">
        <f>ROUND(+Plant!F163,0)</f>
        <v>802189</v>
      </c>
      <c r="I68" s="7">
        <f t="shared" si="1"/>
        <v>0.14</v>
      </c>
      <c r="J68" s="7"/>
      <c r="K68" s="8">
        <f t="shared" si="2"/>
        <v>-0.1765</v>
      </c>
    </row>
    <row r="69" spans="2:11" ht="12">
      <c r="B69">
        <f>+Plant!A64</f>
        <v>156</v>
      </c>
      <c r="C69" t="str">
        <f>+Plant!B64</f>
        <v>WHIDBEY GENERAL HOSPITAL</v>
      </c>
      <c r="D69" s="6">
        <f>ROUND(+Plant!J64,0)</f>
        <v>55767</v>
      </c>
      <c r="E69" s="6">
        <f>ROUND(+Plant!F64,0)</f>
        <v>94266</v>
      </c>
      <c r="F69" s="7">
        <f t="shared" si="0"/>
        <v>0.59</v>
      </c>
      <c r="G69" s="6">
        <f>ROUND(+Plant!J164,0)</f>
        <v>79635</v>
      </c>
      <c r="H69" s="6">
        <f>ROUND(+Plant!F164,0)</f>
        <v>94266</v>
      </c>
      <c r="I69" s="7">
        <f t="shared" si="1"/>
        <v>0.84</v>
      </c>
      <c r="J69" s="7"/>
      <c r="K69" s="8">
        <f t="shared" si="2"/>
        <v>0.4237</v>
      </c>
    </row>
    <row r="70" spans="2:11" ht="12">
      <c r="B70">
        <f>+Plant!A65</f>
        <v>157</v>
      </c>
      <c r="C70" t="str">
        <f>+Plant!B65</f>
        <v>SAINT LUKES REHABILIATION INSTITUTE</v>
      </c>
      <c r="D70" s="6">
        <f>ROUND(+Plant!J65,0)</f>
        <v>8336</v>
      </c>
      <c r="E70" s="6">
        <f>ROUND(+Plant!F65,0)</f>
        <v>130040</v>
      </c>
      <c r="F70" s="7">
        <f t="shared" si="0"/>
        <v>0.06</v>
      </c>
      <c r="G70" s="6">
        <f>ROUND(+Plant!J165,0)</f>
        <v>31148</v>
      </c>
      <c r="H70" s="6">
        <f>ROUND(+Plant!F165,0)</f>
        <v>130040</v>
      </c>
      <c r="I70" s="7">
        <f t="shared" si="1"/>
        <v>0.24</v>
      </c>
      <c r="J70" s="7"/>
      <c r="K70" s="8">
        <f t="shared" si="2"/>
        <v>3</v>
      </c>
    </row>
    <row r="71" spans="2:11" ht="12">
      <c r="B71">
        <f>+Plant!A66</f>
        <v>158</v>
      </c>
      <c r="C71" t="str">
        <f>+Plant!B66</f>
        <v>CASCADE MEDICAL CENTER</v>
      </c>
      <c r="D71" s="6">
        <f>ROUND(+Plant!J66,0)</f>
        <v>17418</v>
      </c>
      <c r="E71" s="6">
        <f>ROUND(+Plant!F66,0)</f>
        <v>20964</v>
      </c>
      <c r="F71" s="7">
        <f t="shared" si="0"/>
        <v>0.83</v>
      </c>
      <c r="G71" s="6">
        <f>ROUND(+Plant!J166,0)</f>
        <v>15648</v>
      </c>
      <c r="H71" s="6">
        <f>ROUND(+Plant!F166,0)</f>
        <v>21700</v>
      </c>
      <c r="I71" s="7">
        <f t="shared" si="1"/>
        <v>0.72</v>
      </c>
      <c r="J71" s="7"/>
      <c r="K71" s="8">
        <f t="shared" si="2"/>
        <v>-0.1325</v>
      </c>
    </row>
    <row r="72" spans="2:11" ht="12">
      <c r="B72">
        <f>+Plant!A67</f>
        <v>159</v>
      </c>
      <c r="C72" t="str">
        <f>+Plant!B67</f>
        <v>PROVIDENCE SAINT PETER HOSPITAL</v>
      </c>
      <c r="D72" s="6">
        <f>ROUND(+Plant!J67,0)</f>
        <v>78443</v>
      </c>
      <c r="E72" s="6">
        <f>ROUND(+Plant!F67,0)</f>
        <v>723941</v>
      </c>
      <c r="F72" s="7">
        <f t="shared" si="0"/>
        <v>0.11</v>
      </c>
      <c r="G72" s="6">
        <f>ROUND(+Plant!J167,0)</f>
        <v>127765</v>
      </c>
      <c r="H72" s="6">
        <f>ROUND(+Plant!F167,0)</f>
        <v>699739</v>
      </c>
      <c r="I72" s="7">
        <f t="shared" si="1"/>
        <v>0.18</v>
      </c>
      <c r="J72" s="7"/>
      <c r="K72" s="8">
        <f t="shared" si="2"/>
        <v>0.6364</v>
      </c>
    </row>
    <row r="73" spans="2:11" ht="12">
      <c r="B73">
        <f>+Plant!A68</f>
        <v>161</v>
      </c>
      <c r="C73" t="str">
        <f>+Plant!B68</f>
        <v>KADLEC REGIONAL MEDICAL CENTER</v>
      </c>
      <c r="D73" s="6">
        <f>ROUND(+Plant!J68,0)</f>
        <v>358454</v>
      </c>
      <c r="E73" s="6">
        <f>ROUND(+Plant!F68,0)</f>
        <v>315192</v>
      </c>
      <c r="F73" s="7">
        <f t="shared" si="0"/>
        <v>1.14</v>
      </c>
      <c r="G73" s="6">
        <f>ROUND(+Plant!J168,0)</f>
        <v>867286</v>
      </c>
      <c r="H73" s="6">
        <f>ROUND(+Plant!F168,0)</f>
        <v>496008</v>
      </c>
      <c r="I73" s="7">
        <f t="shared" si="1"/>
        <v>1.75</v>
      </c>
      <c r="J73" s="7"/>
      <c r="K73" s="8">
        <f t="shared" si="2"/>
        <v>0.5351</v>
      </c>
    </row>
    <row r="74" spans="2:11" ht="12">
      <c r="B74">
        <f>+Plant!A69</f>
        <v>162</v>
      </c>
      <c r="C74" t="str">
        <f>+Plant!B69</f>
        <v>PROVIDENCE SACRED HEART MEDICAL CENTER</v>
      </c>
      <c r="D74" s="6">
        <f>ROUND(+Plant!J69,0)</f>
        <v>702705</v>
      </c>
      <c r="E74" s="6">
        <f>ROUND(+Plant!F69,0)</f>
        <v>1698377</v>
      </c>
      <c r="F74" s="7">
        <f t="shared" si="0"/>
        <v>0.41</v>
      </c>
      <c r="G74" s="6">
        <f>ROUND(+Plant!J169,0)</f>
        <v>912157</v>
      </c>
      <c r="H74" s="6">
        <f>ROUND(+Plant!F169,0)</f>
        <v>1698377</v>
      </c>
      <c r="I74" s="7">
        <f t="shared" si="1"/>
        <v>0.54</v>
      </c>
      <c r="J74" s="7"/>
      <c r="K74" s="8">
        <f t="shared" si="2"/>
        <v>0.3171</v>
      </c>
    </row>
    <row r="75" spans="2:11" ht="12">
      <c r="B75">
        <f>+Plant!A70</f>
        <v>164</v>
      </c>
      <c r="C75" t="str">
        <f>+Plant!B70</f>
        <v>EVERGREEN HOSPITAL MEDICAL CENTER</v>
      </c>
      <c r="D75" s="6">
        <f>ROUND(+Plant!J70,0)</f>
        <v>678342</v>
      </c>
      <c r="E75" s="6">
        <f>ROUND(+Plant!F70,0)</f>
        <v>580905</v>
      </c>
      <c r="F75" s="7">
        <f aca="true" t="shared" si="3" ref="F75:F106">IF(D75=0,"",IF(E75=0,"",ROUND(D75/E75,2)))</f>
        <v>1.17</v>
      </c>
      <c r="G75" s="6">
        <f>ROUND(+Plant!J170,0)</f>
        <v>684216</v>
      </c>
      <c r="H75" s="6">
        <f>ROUND(+Plant!F170,0)</f>
        <v>580905</v>
      </c>
      <c r="I75" s="7">
        <f aca="true" t="shared" si="4" ref="I75:I106">IF(G75=0,"",IF(H75=0,"",ROUND(G75/H75,2)))</f>
        <v>1.18</v>
      </c>
      <c r="J75" s="7"/>
      <c r="K75" s="8">
        <f aca="true" t="shared" si="5" ref="K75:K106">IF(D75=0,"",IF(E75=0,"",IF(G75=0,"",IF(H75=0,"",ROUND(I75/F75-1,4)))))</f>
        <v>0.0085</v>
      </c>
    </row>
    <row r="76" spans="2:11" ht="12">
      <c r="B76">
        <f>+Plant!A71</f>
        <v>165</v>
      </c>
      <c r="C76" t="str">
        <f>+Plant!B71</f>
        <v>LAKE CHELAN COMMUNITY HOSPITAL</v>
      </c>
      <c r="D76" s="6">
        <f>ROUND(+Plant!J71,0)</f>
        <v>19974</v>
      </c>
      <c r="E76" s="6">
        <f>ROUND(+Plant!F71,0)</f>
        <v>32493</v>
      </c>
      <c r="F76" s="7">
        <f t="shared" si="3"/>
        <v>0.61</v>
      </c>
      <c r="G76" s="6">
        <f>ROUND(+Plant!J171,0)</f>
        <v>20365</v>
      </c>
      <c r="H76" s="6">
        <f>ROUND(+Plant!F171,0)</f>
        <v>33032</v>
      </c>
      <c r="I76" s="7">
        <f t="shared" si="4"/>
        <v>0.62</v>
      </c>
      <c r="J76" s="7"/>
      <c r="K76" s="8">
        <f t="shared" si="5"/>
        <v>0.0164</v>
      </c>
    </row>
    <row r="77" spans="2:11" ht="12">
      <c r="B77">
        <f>+Plant!A72</f>
        <v>167</v>
      </c>
      <c r="C77" t="str">
        <f>+Plant!B72</f>
        <v>FERRY COUNTY MEMORIAL HOSPITAL</v>
      </c>
      <c r="D77" s="6">
        <f>ROUND(+Plant!J72,0)</f>
        <v>47579</v>
      </c>
      <c r="E77" s="6">
        <f>ROUND(+Plant!F72,0)</f>
        <v>31581</v>
      </c>
      <c r="F77" s="7">
        <f t="shared" si="3"/>
        <v>1.51</v>
      </c>
      <c r="G77" s="6">
        <f>ROUND(+Plant!J172,0)</f>
        <v>37965</v>
      </c>
      <c r="H77" s="6">
        <f>ROUND(+Plant!F172,0)</f>
        <v>31581</v>
      </c>
      <c r="I77" s="7">
        <f t="shared" si="4"/>
        <v>1.2</v>
      </c>
      <c r="J77" s="7"/>
      <c r="K77" s="8">
        <f t="shared" si="5"/>
        <v>-0.2053</v>
      </c>
    </row>
    <row r="78" spans="2:11" ht="12">
      <c r="B78">
        <f>+Plant!A73</f>
        <v>168</v>
      </c>
      <c r="C78" t="str">
        <f>+Plant!B73</f>
        <v>CENTRAL WASHINGTON HOSPITAL</v>
      </c>
      <c r="D78" s="6">
        <f>ROUND(+Plant!J73,0)</f>
        <v>97273</v>
      </c>
      <c r="E78" s="6">
        <f>ROUND(+Plant!F73,0)</f>
        <v>236461</v>
      </c>
      <c r="F78" s="7">
        <f t="shared" si="3"/>
        <v>0.41</v>
      </c>
      <c r="G78" s="6">
        <f>ROUND(+Plant!J173,0)</f>
        <v>59225</v>
      </c>
      <c r="H78" s="6">
        <f>ROUND(+Plant!F173,0)</f>
        <v>236461</v>
      </c>
      <c r="I78" s="7">
        <f t="shared" si="4"/>
        <v>0.25</v>
      </c>
      <c r="J78" s="7"/>
      <c r="K78" s="8">
        <f t="shared" si="5"/>
        <v>-0.3902</v>
      </c>
    </row>
    <row r="79" spans="2:11" ht="12">
      <c r="B79">
        <f>+Plant!A74</f>
        <v>169</v>
      </c>
      <c r="C79" t="str">
        <f>+Plant!B74</f>
        <v>GROUP HEALTH EASTSIDE</v>
      </c>
      <c r="D79" s="6">
        <f>ROUND(+Plant!J74,0)</f>
        <v>0</v>
      </c>
      <c r="E79" s="6">
        <f>ROUND(+Plant!F74,0)</f>
        <v>117716</v>
      </c>
      <c r="F79" s="7">
        <f t="shared" si="3"/>
      </c>
      <c r="G79" s="6">
        <f>ROUND(+Plant!J174,0)</f>
        <v>0</v>
      </c>
      <c r="H79" s="6">
        <f>ROUND(+Plant!F174,0)</f>
        <v>0</v>
      </c>
      <c r="I79" s="7">
        <f t="shared" si="4"/>
      </c>
      <c r="J79" s="7"/>
      <c r="K79" s="8">
        <f t="shared" si="5"/>
      </c>
    </row>
    <row r="80" spans="2:11" ht="12">
      <c r="B80">
        <f>+Plant!A75</f>
        <v>170</v>
      </c>
      <c r="C80" t="str">
        <f>+Plant!B75</f>
        <v>SOUTHWEST WASHINGTON MEDICAL CENTER</v>
      </c>
      <c r="D80" s="6">
        <f>ROUND(+Plant!J75,0)</f>
        <v>426028</v>
      </c>
      <c r="E80" s="6">
        <f>ROUND(+Plant!F75,0)</f>
        <v>699085</v>
      </c>
      <c r="F80" s="7">
        <f t="shared" si="3"/>
        <v>0.61</v>
      </c>
      <c r="G80" s="6">
        <f>ROUND(+Plant!J175,0)</f>
        <v>425051</v>
      </c>
      <c r="H80" s="6">
        <f>ROUND(+Plant!F175,0)</f>
        <v>699085</v>
      </c>
      <c r="I80" s="7">
        <f t="shared" si="4"/>
        <v>0.61</v>
      </c>
      <c r="J80" s="7"/>
      <c r="K80" s="8">
        <f t="shared" si="5"/>
        <v>0</v>
      </c>
    </row>
    <row r="81" spans="2:11" ht="12">
      <c r="B81">
        <f>+Plant!A76</f>
        <v>172</v>
      </c>
      <c r="C81" t="str">
        <f>+Plant!B76</f>
        <v>PULLMAN REGIONAL HOSPITAL</v>
      </c>
      <c r="D81" s="6">
        <f>ROUND(+Plant!J76,0)</f>
        <v>14161</v>
      </c>
      <c r="E81" s="6">
        <f>ROUND(+Plant!F76,0)</f>
        <v>110397</v>
      </c>
      <c r="F81" s="7">
        <f t="shared" si="3"/>
        <v>0.13</v>
      </c>
      <c r="G81" s="6">
        <f>ROUND(+Plant!J176,0)</f>
        <v>11840</v>
      </c>
      <c r="H81" s="6">
        <f>ROUND(+Plant!F176,0)</f>
        <v>110397</v>
      </c>
      <c r="I81" s="7">
        <f t="shared" si="4"/>
        <v>0.11</v>
      </c>
      <c r="J81" s="7"/>
      <c r="K81" s="8">
        <f t="shared" si="5"/>
        <v>-0.1538</v>
      </c>
    </row>
    <row r="82" spans="2:11" ht="12">
      <c r="B82">
        <f>+Plant!A77</f>
        <v>173</v>
      </c>
      <c r="C82" t="str">
        <f>+Plant!B77</f>
        <v>MORTON GENERAL HOSPITAL</v>
      </c>
      <c r="D82" s="6">
        <f>ROUND(+Plant!J77,0)</f>
        <v>18004</v>
      </c>
      <c r="E82" s="6">
        <f>ROUND(+Plant!F77,0)</f>
        <v>60704</v>
      </c>
      <c r="F82" s="7">
        <f t="shared" si="3"/>
        <v>0.3</v>
      </c>
      <c r="G82" s="6">
        <f>ROUND(+Plant!J177,0)</f>
        <v>18748</v>
      </c>
      <c r="H82" s="6">
        <f>ROUND(+Plant!F177,0)</f>
        <v>60704</v>
      </c>
      <c r="I82" s="7">
        <f t="shared" si="4"/>
        <v>0.31</v>
      </c>
      <c r="J82" s="7"/>
      <c r="K82" s="8">
        <f t="shared" si="5"/>
        <v>0.0333</v>
      </c>
    </row>
    <row r="83" spans="2:11" ht="12">
      <c r="B83">
        <f>+Plant!A78</f>
        <v>175</v>
      </c>
      <c r="C83" t="str">
        <f>+Plant!B78</f>
        <v>MARY BRIDGE CHILDRENS HEALTH CENTER</v>
      </c>
      <c r="D83" s="6">
        <f>ROUND(+Plant!J78,0)</f>
        <v>28810</v>
      </c>
      <c r="E83" s="6">
        <f>ROUND(+Plant!F78,0)</f>
        <v>125756</v>
      </c>
      <c r="F83" s="7">
        <f t="shared" si="3"/>
        <v>0.23</v>
      </c>
      <c r="G83" s="6">
        <f>ROUND(+Plant!J178,0)</f>
        <v>58024</v>
      </c>
      <c r="H83" s="6">
        <f>ROUND(+Plant!F178,0)</f>
        <v>125756</v>
      </c>
      <c r="I83" s="7">
        <f t="shared" si="4"/>
        <v>0.46</v>
      </c>
      <c r="J83" s="7"/>
      <c r="K83" s="8">
        <f t="shared" si="5"/>
        <v>1</v>
      </c>
    </row>
    <row r="84" spans="2:11" ht="12">
      <c r="B84">
        <f>+Plant!A79</f>
        <v>176</v>
      </c>
      <c r="C84" t="str">
        <f>+Plant!B79</f>
        <v>TACOMA GENERAL ALLENMORE HOSPITAL</v>
      </c>
      <c r="D84" s="6">
        <f>ROUND(+Plant!J79,0)</f>
        <v>104505</v>
      </c>
      <c r="E84" s="6">
        <f>ROUND(+Plant!F79,0)</f>
        <v>1009847</v>
      </c>
      <c r="F84" s="7">
        <f t="shared" si="3"/>
        <v>0.1</v>
      </c>
      <c r="G84" s="6">
        <f>ROUND(+Plant!J179,0)</f>
        <v>209067</v>
      </c>
      <c r="H84" s="6">
        <f>ROUND(+Plant!F179,0)</f>
        <v>1009847</v>
      </c>
      <c r="I84" s="7">
        <f t="shared" si="4"/>
        <v>0.21</v>
      </c>
      <c r="J84" s="7"/>
      <c r="K84" s="8">
        <f t="shared" si="5"/>
        <v>1.1</v>
      </c>
    </row>
    <row r="85" spans="2:11" ht="12">
      <c r="B85">
        <f>+Plant!A80</f>
        <v>178</v>
      </c>
      <c r="C85" t="str">
        <f>+Plant!B80</f>
        <v>DEER PARK HOSPITAL</v>
      </c>
      <c r="D85" s="6">
        <f>ROUND(+Plant!J80,0)</f>
        <v>12818</v>
      </c>
      <c r="E85" s="6">
        <f>ROUND(+Plant!F80,0)</f>
        <v>23478</v>
      </c>
      <c r="F85" s="7">
        <f t="shared" si="3"/>
        <v>0.55</v>
      </c>
      <c r="G85" s="6">
        <f>ROUND(+Plant!J180,0)</f>
        <v>0</v>
      </c>
      <c r="H85" s="6">
        <f>ROUND(+Plant!F180,0)</f>
        <v>0</v>
      </c>
      <c r="I85" s="7">
        <f t="shared" si="4"/>
      </c>
      <c r="J85" s="7"/>
      <c r="K85" s="8">
        <f t="shared" si="5"/>
      </c>
    </row>
    <row r="86" spans="2:11" ht="12">
      <c r="B86">
        <f>+Plant!A81</f>
        <v>180</v>
      </c>
      <c r="C86" t="str">
        <f>+Plant!B81</f>
        <v>VALLEY HOSPITAL AND MEDICAL CENTER</v>
      </c>
      <c r="D86" s="6">
        <f>ROUND(+Plant!J81,0)</f>
        <v>64455</v>
      </c>
      <c r="E86" s="6">
        <f>ROUND(+Plant!F81,0)</f>
        <v>161120</v>
      </c>
      <c r="F86" s="7">
        <f t="shared" si="3"/>
        <v>0.4</v>
      </c>
      <c r="G86" s="6">
        <f>ROUND(+Plant!J181,0)</f>
        <v>52649</v>
      </c>
      <c r="H86" s="6">
        <f>ROUND(+Plant!F181,0)</f>
        <v>202602</v>
      </c>
      <c r="I86" s="7">
        <f t="shared" si="4"/>
        <v>0.26</v>
      </c>
      <c r="J86" s="7"/>
      <c r="K86" s="8">
        <f t="shared" si="5"/>
        <v>-0.35</v>
      </c>
    </row>
    <row r="87" spans="2:11" ht="12">
      <c r="B87">
        <f>+Plant!A82</f>
        <v>183</v>
      </c>
      <c r="C87" t="str">
        <f>+Plant!B82</f>
        <v>AUBURN REGIONAL MEDICAL CENTER</v>
      </c>
      <c r="D87" s="6">
        <f>ROUND(+Plant!J82,0)</f>
        <v>82612</v>
      </c>
      <c r="E87" s="6">
        <f>ROUND(+Plant!F82,0)</f>
        <v>244080</v>
      </c>
      <c r="F87" s="7">
        <f t="shared" si="3"/>
        <v>0.34</v>
      </c>
      <c r="G87" s="6">
        <f>ROUND(+Plant!J182,0)</f>
        <v>17209</v>
      </c>
      <c r="H87" s="6">
        <f>ROUND(+Plant!F182,0)</f>
        <v>186810</v>
      </c>
      <c r="I87" s="7">
        <f t="shared" si="4"/>
        <v>0.09</v>
      </c>
      <c r="J87" s="7"/>
      <c r="K87" s="8">
        <f t="shared" si="5"/>
        <v>-0.7353</v>
      </c>
    </row>
    <row r="88" spans="2:11" ht="12">
      <c r="B88">
        <f>+Plant!A83</f>
        <v>186</v>
      </c>
      <c r="C88" t="str">
        <f>+Plant!B83</f>
        <v>MARK REED HOSPITAL</v>
      </c>
      <c r="D88" s="6">
        <f>ROUND(+Plant!J83,0)</f>
        <v>9347</v>
      </c>
      <c r="E88" s="6">
        <f>ROUND(+Plant!F83,0)</f>
        <v>10780</v>
      </c>
      <c r="F88" s="7">
        <f t="shared" si="3"/>
        <v>0.87</v>
      </c>
      <c r="G88" s="6">
        <f>ROUND(+Plant!J183,0)</f>
        <v>10859</v>
      </c>
      <c r="H88" s="6">
        <f>ROUND(+Plant!F183,0)</f>
        <v>11682</v>
      </c>
      <c r="I88" s="7">
        <f t="shared" si="4"/>
        <v>0.93</v>
      </c>
      <c r="J88" s="7"/>
      <c r="K88" s="8">
        <f t="shared" si="5"/>
        <v>0.069</v>
      </c>
    </row>
    <row r="89" spans="2:11" ht="12">
      <c r="B89">
        <f>+Plant!A84</f>
        <v>191</v>
      </c>
      <c r="C89" t="str">
        <f>+Plant!B84</f>
        <v>PROVIDENCE CENTRALIA HOSPITAL</v>
      </c>
      <c r="D89" s="6">
        <f>ROUND(+Plant!J84,0)</f>
        <v>132428</v>
      </c>
      <c r="E89" s="6">
        <f>ROUND(+Plant!F84,0)</f>
        <v>212794</v>
      </c>
      <c r="F89" s="7">
        <f t="shared" si="3"/>
        <v>0.62</v>
      </c>
      <c r="G89" s="6">
        <f>ROUND(+Plant!J184,0)</f>
        <v>165977</v>
      </c>
      <c r="H89" s="6">
        <f>ROUND(+Plant!F184,0)</f>
        <v>212794</v>
      </c>
      <c r="I89" s="7">
        <f t="shared" si="4"/>
        <v>0.78</v>
      </c>
      <c r="J89" s="7"/>
      <c r="K89" s="8">
        <f t="shared" si="5"/>
        <v>0.2581</v>
      </c>
    </row>
    <row r="90" spans="2:11" ht="12">
      <c r="B90">
        <f>+Plant!A85</f>
        <v>193</v>
      </c>
      <c r="C90" t="str">
        <f>+Plant!B85</f>
        <v>PROVIDENCE MOUNT CARMEL HOSPITAL</v>
      </c>
      <c r="D90" s="6">
        <f>ROUND(+Plant!J85,0)</f>
        <v>31221</v>
      </c>
      <c r="E90" s="6">
        <f>ROUND(+Plant!F85,0)</f>
        <v>74299</v>
      </c>
      <c r="F90" s="7">
        <f t="shared" si="3"/>
        <v>0.42</v>
      </c>
      <c r="G90" s="6">
        <f>ROUND(+Plant!J185,0)</f>
        <v>31451</v>
      </c>
      <c r="H90" s="6">
        <f>ROUND(+Plant!F185,0)</f>
        <v>109533</v>
      </c>
      <c r="I90" s="7">
        <f t="shared" si="4"/>
        <v>0.29</v>
      </c>
      <c r="J90" s="7"/>
      <c r="K90" s="8">
        <f t="shared" si="5"/>
        <v>-0.3095</v>
      </c>
    </row>
    <row r="91" spans="2:11" ht="12">
      <c r="B91">
        <f>+Plant!A86</f>
        <v>194</v>
      </c>
      <c r="C91" t="str">
        <f>+Plant!B86</f>
        <v>PROVIDENCE SAINT JOSEPHS HOSPITAL</v>
      </c>
      <c r="D91" s="6">
        <f>ROUND(+Plant!J86,0)</f>
        <v>129491</v>
      </c>
      <c r="E91" s="6">
        <f>ROUND(+Plant!F86,0)</f>
        <v>43736</v>
      </c>
      <c r="F91" s="7">
        <f t="shared" si="3"/>
        <v>2.96</v>
      </c>
      <c r="G91" s="6">
        <f>ROUND(+Plant!J186,0)</f>
        <v>83743</v>
      </c>
      <c r="H91" s="6">
        <f>ROUND(+Plant!F186,0)</f>
        <v>43736</v>
      </c>
      <c r="I91" s="7">
        <f t="shared" si="4"/>
        <v>1.91</v>
      </c>
      <c r="J91" s="7"/>
      <c r="K91" s="8">
        <f t="shared" si="5"/>
        <v>-0.3547</v>
      </c>
    </row>
    <row r="92" spans="2:11" ht="12">
      <c r="B92">
        <f>+Plant!A87</f>
        <v>195</v>
      </c>
      <c r="C92" t="str">
        <f>+Plant!B87</f>
        <v>SNOQUALMIE VALLEY HOSPITAL</v>
      </c>
      <c r="D92" s="6">
        <f>ROUND(+Plant!J87,0)</f>
        <v>57576</v>
      </c>
      <c r="E92" s="6">
        <f>ROUND(+Plant!F87,0)</f>
        <v>25013</v>
      </c>
      <c r="F92" s="7">
        <f t="shared" si="3"/>
        <v>2.3</v>
      </c>
      <c r="G92" s="6">
        <f>ROUND(+Plant!J187,0)</f>
        <v>63721</v>
      </c>
      <c r="H92" s="6">
        <f>ROUND(+Plant!F187,0)</f>
        <v>25013</v>
      </c>
      <c r="I92" s="7">
        <f t="shared" si="4"/>
        <v>2.55</v>
      </c>
      <c r="J92" s="7"/>
      <c r="K92" s="8">
        <f t="shared" si="5"/>
        <v>0.1087</v>
      </c>
    </row>
    <row r="93" spans="2:11" ht="12">
      <c r="B93">
        <f>+Plant!A88</f>
        <v>197</v>
      </c>
      <c r="C93" t="str">
        <f>+Plant!B88</f>
        <v>CAPITAL MEDICAL CENTER</v>
      </c>
      <c r="D93" s="6">
        <f>ROUND(+Plant!J88,0)</f>
        <v>12892</v>
      </c>
      <c r="E93" s="6">
        <f>ROUND(+Plant!F88,0)</f>
        <v>145511</v>
      </c>
      <c r="F93" s="7">
        <f t="shared" si="3"/>
        <v>0.09</v>
      </c>
      <c r="G93" s="6">
        <f>ROUND(+Plant!J188,0)</f>
        <v>41626</v>
      </c>
      <c r="H93" s="6">
        <f>ROUND(+Plant!F188,0)</f>
        <v>145511</v>
      </c>
      <c r="I93" s="7">
        <f t="shared" si="4"/>
        <v>0.29</v>
      </c>
      <c r="J93" s="7"/>
      <c r="K93" s="8">
        <f t="shared" si="5"/>
        <v>2.2222</v>
      </c>
    </row>
    <row r="94" spans="2:11" ht="12">
      <c r="B94">
        <f>+Plant!A89</f>
        <v>198</v>
      </c>
      <c r="C94" t="str">
        <f>+Plant!B89</f>
        <v>SUNNYSIDE COMMUNITY HOSPITAL</v>
      </c>
      <c r="D94" s="6">
        <f>ROUND(+Plant!J89,0)</f>
        <v>18526</v>
      </c>
      <c r="E94" s="6">
        <f>ROUND(+Plant!F89,0)</f>
        <v>82573</v>
      </c>
      <c r="F94" s="7">
        <f t="shared" si="3"/>
        <v>0.22</v>
      </c>
      <c r="G94" s="6">
        <f>ROUND(+Plant!J189,0)</f>
        <v>8695</v>
      </c>
      <c r="H94" s="6">
        <f>ROUND(+Plant!F189,0)</f>
        <v>82573</v>
      </c>
      <c r="I94" s="7">
        <f t="shared" si="4"/>
        <v>0.11</v>
      </c>
      <c r="J94" s="7"/>
      <c r="K94" s="8">
        <f t="shared" si="5"/>
        <v>-0.5</v>
      </c>
    </row>
    <row r="95" spans="2:11" ht="12">
      <c r="B95">
        <f>+Plant!A90</f>
        <v>199</v>
      </c>
      <c r="C95" t="str">
        <f>+Plant!B90</f>
        <v>TOPPENISH COMMUNITY HOSPITAL</v>
      </c>
      <c r="D95" s="6">
        <f>ROUND(+Plant!J90,0)</f>
        <v>11615</v>
      </c>
      <c r="E95" s="6">
        <f>ROUND(+Plant!F90,0)</f>
        <v>67629</v>
      </c>
      <c r="F95" s="7">
        <f t="shared" si="3"/>
        <v>0.17</v>
      </c>
      <c r="G95" s="6">
        <f>ROUND(+Plant!J190,0)</f>
        <v>11024</v>
      </c>
      <c r="H95" s="6">
        <f>ROUND(+Plant!F190,0)</f>
        <v>67629</v>
      </c>
      <c r="I95" s="7">
        <f t="shared" si="4"/>
        <v>0.16</v>
      </c>
      <c r="J95" s="7"/>
      <c r="K95" s="8">
        <f t="shared" si="5"/>
        <v>-0.0588</v>
      </c>
    </row>
    <row r="96" spans="2:11" ht="12">
      <c r="B96">
        <f>+Plant!A91</f>
        <v>201</v>
      </c>
      <c r="C96" t="str">
        <f>+Plant!B91</f>
        <v>SAINT FRANCIS COMMUNITY HOSPITAL</v>
      </c>
      <c r="D96" s="6">
        <f>ROUND(+Plant!J91,0)</f>
        <v>265463</v>
      </c>
      <c r="E96" s="6">
        <f>ROUND(+Plant!F91,0)</f>
        <v>210878</v>
      </c>
      <c r="F96" s="7">
        <f t="shared" si="3"/>
        <v>1.26</v>
      </c>
      <c r="G96" s="6">
        <f>ROUND(+Plant!J191,0)</f>
        <v>212848</v>
      </c>
      <c r="H96" s="6">
        <f>ROUND(+Plant!F191,0)</f>
        <v>230873</v>
      </c>
      <c r="I96" s="7">
        <f t="shared" si="4"/>
        <v>0.92</v>
      </c>
      <c r="J96" s="7"/>
      <c r="K96" s="8">
        <f t="shared" si="5"/>
        <v>-0.2698</v>
      </c>
    </row>
    <row r="97" spans="2:11" ht="12">
      <c r="B97">
        <f>+Plant!A92</f>
        <v>202</v>
      </c>
      <c r="C97" t="str">
        <f>+Plant!B92</f>
        <v>REGIONAL HOSP. FOR RESP. &amp; COMPLEX CARE</v>
      </c>
      <c r="D97" s="6">
        <f>ROUND(+Plant!J92,0)</f>
        <v>0</v>
      </c>
      <c r="E97" s="6">
        <f>ROUND(+Plant!F92,0)</f>
        <v>8566</v>
      </c>
      <c r="F97" s="7">
        <f t="shared" si="3"/>
      </c>
      <c r="G97" s="6">
        <f>ROUND(+Plant!J192,0)</f>
        <v>0</v>
      </c>
      <c r="H97" s="6">
        <f>ROUND(+Plant!F192,0)</f>
        <v>8566</v>
      </c>
      <c r="I97" s="7">
        <f t="shared" si="4"/>
      </c>
      <c r="J97" s="7"/>
      <c r="K97" s="8">
        <f t="shared" si="5"/>
      </c>
    </row>
    <row r="98" spans="2:11" ht="12">
      <c r="B98">
        <f>+Plant!A93</f>
        <v>204</v>
      </c>
      <c r="C98" t="str">
        <f>+Plant!B93</f>
        <v>SEATTLE CANCER CARE ALLIANCE</v>
      </c>
      <c r="D98" s="6">
        <f>ROUND(+Plant!J93,0)</f>
        <v>297987</v>
      </c>
      <c r="E98" s="6">
        <f>ROUND(+Plant!F93,0)</f>
        <v>231494</v>
      </c>
      <c r="F98" s="7">
        <f t="shared" si="3"/>
        <v>1.29</v>
      </c>
      <c r="G98" s="6">
        <f>ROUND(+Plant!J193,0)</f>
        <v>233311</v>
      </c>
      <c r="H98" s="6">
        <f>ROUND(+Plant!F193,0)</f>
        <v>235598</v>
      </c>
      <c r="I98" s="7">
        <f t="shared" si="4"/>
        <v>0.99</v>
      </c>
      <c r="J98" s="7"/>
      <c r="K98" s="8">
        <f t="shared" si="5"/>
        <v>-0.2326</v>
      </c>
    </row>
    <row r="99" spans="2:11" ht="12">
      <c r="B99">
        <f>+Plant!A94</f>
        <v>205</v>
      </c>
      <c r="C99" t="str">
        <f>+Plant!B94</f>
        <v>WENATCHEE VALLEY MEDICAL CENTER</v>
      </c>
      <c r="D99" s="6">
        <f>ROUND(+Plant!J94,0)</f>
        <v>16938</v>
      </c>
      <c r="E99" s="6">
        <f>ROUND(+Plant!F94,0)</f>
        <v>93061</v>
      </c>
      <c r="F99" s="7">
        <f t="shared" si="3"/>
        <v>0.18</v>
      </c>
      <c r="G99" s="6">
        <f>ROUND(+Plant!J194,0)</f>
        <v>16224</v>
      </c>
      <c r="H99" s="6">
        <f>ROUND(+Plant!F194,0)</f>
        <v>108665</v>
      </c>
      <c r="I99" s="7">
        <f t="shared" si="4"/>
        <v>0.15</v>
      </c>
      <c r="J99" s="7"/>
      <c r="K99" s="8">
        <f t="shared" si="5"/>
        <v>-0.1667</v>
      </c>
    </row>
    <row r="100" spans="2:11" ht="12">
      <c r="B100">
        <f>+Plant!A95</f>
        <v>206</v>
      </c>
      <c r="C100" t="str">
        <f>+Plant!B95</f>
        <v>UNITED GENERAL HOSPITAL</v>
      </c>
      <c r="D100" s="6">
        <f>ROUND(+Plant!J95,0)</f>
        <v>63591</v>
      </c>
      <c r="E100" s="6">
        <f>ROUND(+Plant!F95,0)</f>
        <v>147375</v>
      </c>
      <c r="F100" s="7">
        <f t="shared" si="3"/>
        <v>0.43</v>
      </c>
      <c r="G100" s="6">
        <f>ROUND(+Plant!J195,0)</f>
        <v>65203</v>
      </c>
      <c r="H100" s="6">
        <f>ROUND(+Plant!F195,0)</f>
        <v>147315</v>
      </c>
      <c r="I100" s="7">
        <f t="shared" si="4"/>
        <v>0.44</v>
      </c>
      <c r="J100" s="7"/>
      <c r="K100" s="8">
        <f t="shared" si="5"/>
        <v>0.0233</v>
      </c>
    </row>
    <row r="101" spans="2:11" ht="12">
      <c r="B101">
        <f>+Plant!A96</f>
        <v>207</v>
      </c>
      <c r="C101" t="str">
        <f>+Plant!B96</f>
        <v>SKAGIT VALLEY HOSPITAL</v>
      </c>
      <c r="D101" s="6">
        <f>ROUND(+Plant!J96,0)</f>
        <v>205177</v>
      </c>
      <c r="E101" s="6">
        <f>ROUND(+Plant!F96,0)</f>
        <v>407189</v>
      </c>
      <c r="F101" s="7">
        <f t="shared" si="3"/>
        <v>0.5</v>
      </c>
      <c r="G101" s="6">
        <f>ROUND(+Plant!J196,0)</f>
        <v>231210</v>
      </c>
      <c r="H101" s="6">
        <f>ROUND(+Plant!F196,0)</f>
        <v>407189</v>
      </c>
      <c r="I101" s="7">
        <f t="shared" si="4"/>
        <v>0.57</v>
      </c>
      <c r="J101" s="7"/>
      <c r="K101" s="8">
        <f t="shared" si="5"/>
        <v>0.14</v>
      </c>
    </row>
    <row r="102" spans="2:11" ht="12">
      <c r="B102">
        <f>+Plant!A97</f>
        <v>208</v>
      </c>
      <c r="C102" t="str">
        <f>+Plant!B97</f>
        <v>LEGACY SALMON CREEK HOSPITAL</v>
      </c>
      <c r="D102" s="6">
        <f>ROUND(+Plant!J97,0)</f>
        <v>302634</v>
      </c>
      <c r="E102" s="6">
        <f>ROUND(+Plant!F97,0)</f>
        <v>282348</v>
      </c>
      <c r="F102" s="7">
        <f t="shared" si="3"/>
        <v>1.07</v>
      </c>
      <c r="G102" s="6">
        <f>ROUND(+Plant!J197,0)</f>
        <v>312430</v>
      </c>
      <c r="H102" s="6">
        <f>ROUND(+Plant!F197,0)</f>
        <v>282348</v>
      </c>
      <c r="I102" s="7">
        <f t="shared" si="4"/>
        <v>1.11</v>
      </c>
      <c r="J102" s="7"/>
      <c r="K102" s="8">
        <f t="shared" si="5"/>
        <v>0.0374</v>
      </c>
    </row>
    <row r="103" spans="2:11" ht="12">
      <c r="B103">
        <f>+Plant!A98</f>
        <v>209</v>
      </c>
      <c r="C103" t="str">
        <f>+Plant!B98</f>
        <v>SAINT ANTHONY HOSPITAL</v>
      </c>
      <c r="D103" s="6">
        <f>ROUND(+Plant!J98,0)</f>
        <v>0</v>
      </c>
      <c r="E103" s="6">
        <f>ROUND(+Plant!F98,0)</f>
        <v>0</v>
      </c>
      <c r="F103" s="7">
        <f t="shared" si="3"/>
      </c>
      <c r="G103" s="6">
        <f>ROUND(+Plant!J198,0)</f>
        <v>16952</v>
      </c>
      <c r="H103" s="6">
        <f>ROUND(+Plant!F198,0)</f>
        <v>265850</v>
      </c>
      <c r="I103" s="7">
        <f t="shared" si="4"/>
        <v>0.06</v>
      </c>
      <c r="J103" s="7"/>
      <c r="K103" s="8">
        <f t="shared" si="5"/>
      </c>
    </row>
    <row r="104" spans="2:11" ht="12">
      <c r="B104">
        <f>+Plant!A99</f>
        <v>904</v>
      </c>
      <c r="C104" t="str">
        <f>+Plant!B99</f>
        <v>BHC FAIRFAX HOSPITAL</v>
      </c>
      <c r="D104" s="6">
        <f>ROUND(+Plant!J99,0)</f>
        <v>36531</v>
      </c>
      <c r="E104" s="6">
        <f>ROUND(+Plant!F99,0)</f>
        <v>45781</v>
      </c>
      <c r="F104" s="7">
        <f t="shared" si="3"/>
        <v>0.8</v>
      </c>
      <c r="G104" s="6">
        <f>ROUND(+Plant!J199,0)</f>
        <v>33366</v>
      </c>
      <c r="H104" s="6">
        <f>ROUND(+Plant!F199,0)</f>
        <v>45781</v>
      </c>
      <c r="I104" s="7">
        <f t="shared" si="4"/>
        <v>0.73</v>
      </c>
      <c r="J104" s="7"/>
      <c r="K104" s="8">
        <f t="shared" si="5"/>
        <v>-0.0875</v>
      </c>
    </row>
    <row r="105" spans="2:11" ht="12">
      <c r="B105">
        <f>+Plant!A100</f>
        <v>915</v>
      </c>
      <c r="C105" t="str">
        <f>+Plant!B100</f>
        <v>LOURDES COUNSELING CENTER</v>
      </c>
      <c r="D105" s="6">
        <f>ROUND(+Plant!J100,0)</f>
        <v>67316</v>
      </c>
      <c r="E105" s="6">
        <f>ROUND(+Plant!F100,0)</f>
        <v>48126</v>
      </c>
      <c r="F105" s="7">
        <f t="shared" si="3"/>
        <v>1.4</v>
      </c>
      <c r="G105" s="6">
        <f>ROUND(+Plant!J200,0)</f>
        <v>51002</v>
      </c>
      <c r="H105" s="6">
        <f>ROUND(+Plant!F200,0)</f>
        <v>48770</v>
      </c>
      <c r="I105" s="7">
        <f t="shared" si="4"/>
        <v>1.05</v>
      </c>
      <c r="J105" s="7"/>
      <c r="K105" s="8">
        <f t="shared" si="5"/>
        <v>-0.25</v>
      </c>
    </row>
    <row r="106" spans="2:11" ht="12">
      <c r="B106">
        <f>+Plant!A101</f>
        <v>919</v>
      </c>
      <c r="C106" t="str">
        <f>+Plant!B101</f>
        <v>NAVOS</v>
      </c>
      <c r="D106" s="6">
        <f>ROUND(+Plant!J101,0)</f>
        <v>8704</v>
      </c>
      <c r="E106" s="6">
        <f>ROUND(+Plant!F101,0)</f>
        <v>42500</v>
      </c>
      <c r="F106" s="7">
        <f t="shared" si="3"/>
        <v>0.2</v>
      </c>
      <c r="G106" s="6">
        <f>ROUND(+Plant!J201,0)</f>
        <v>13221</v>
      </c>
      <c r="H106" s="6">
        <f>ROUND(+Plant!F201,0)</f>
        <v>42500</v>
      </c>
      <c r="I106" s="7">
        <f t="shared" si="4"/>
        <v>0.31</v>
      </c>
      <c r="J106" s="7"/>
      <c r="K106" s="8">
        <f t="shared" si="5"/>
        <v>0.55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6"/>
  <sheetViews>
    <sheetView zoomScale="75" zoomScaleNormal="75" zoomScalePageLayoutView="0" workbookViewId="0" topLeftCell="A1">
      <selection activeCell="B10" sqref="B10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4" width="11.50390625" style="0" bestFit="1" customWidth="1"/>
    <col min="5" max="5" width="9.875" style="0" bestFit="1" customWidth="1"/>
    <col min="6" max="6" width="5.875" style="0" bestFit="1" customWidth="1"/>
    <col min="7" max="7" width="11.50390625" style="0" bestFit="1" customWidth="1"/>
    <col min="8" max="8" width="7.875" style="0" bestFit="1" customWidth="1"/>
    <col min="9" max="9" width="5.875" style="0" bestFit="1" customWidth="1"/>
    <col min="10" max="10" width="2.625" style="0" customWidth="1"/>
    <col min="11" max="11" width="8.125" style="0" bestFit="1" customWidth="1"/>
  </cols>
  <sheetData>
    <row r="1" spans="1:10" ht="12">
      <c r="A1" s="3" t="s">
        <v>15</v>
      </c>
      <c r="B1" s="4"/>
      <c r="C1" s="4"/>
      <c r="D1" s="4"/>
      <c r="E1" s="4"/>
      <c r="F1" s="4"/>
      <c r="G1" s="4"/>
      <c r="H1" s="4"/>
      <c r="I1" s="4"/>
      <c r="J1" s="4"/>
    </row>
    <row r="2" spans="1:11" ht="1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ht="12">
      <c r="A3" s="4"/>
      <c r="B3" s="4"/>
      <c r="C3" s="4"/>
      <c r="D3" s="4"/>
      <c r="E3" s="4"/>
      <c r="F3" s="3"/>
      <c r="G3" s="4"/>
      <c r="H3" s="4"/>
      <c r="I3" s="4"/>
      <c r="J3" s="4"/>
      <c r="K3">
        <v>430</v>
      </c>
    </row>
    <row r="4" spans="1:10" ht="1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0" ht="12">
      <c r="A5" s="3" t="s">
        <v>39</v>
      </c>
      <c r="B5" s="4"/>
      <c r="C5" s="4"/>
      <c r="D5" s="4"/>
      <c r="E5" s="4"/>
      <c r="F5" s="4"/>
      <c r="G5" s="4"/>
      <c r="H5" s="4"/>
      <c r="I5" s="4"/>
      <c r="J5" s="4"/>
    </row>
    <row r="7" spans="5:9" ht="12">
      <c r="E7" s="14">
        <f>ROUND(+Plant!D5,0)</f>
        <v>2008</v>
      </c>
      <c r="F7" s="2">
        <f>+E7</f>
        <v>2008</v>
      </c>
      <c r="H7" s="1">
        <f>+F7+1</f>
        <v>2009</v>
      </c>
      <c r="I7" s="2">
        <f>+H7</f>
        <v>2009</v>
      </c>
    </row>
    <row r="8" spans="1:11" ht="12">
      <c r="A8" s="2"/>
      <c r="B8" s="2"/>
      <c r="C8" s="2"/>
      <c r="D8" s="1" t="s">
        <v>16</v>
      </c>
      <c r="F8" s="1" t="s">
        <v>2</v>
      </c>
      <c r="G8" s="1" t="s">
        <v>16</v>
      </c>
      <c r="I8" s="1" t="s">
        <v>2</v>
      </c>
      <c r="J8" s="1"/>
      <c r="K8" s="2" t="s">
        <v>45</v>
      </c>
    </row>
    <row r="9" spans="1:11" ht="12">
      <c r="A9" s="2"/>
      <c r="B9" s="2" t="s">
        <v>30</v>
      </c>
      <c r="C9" s="2" t="s">
        <v>31</v>
      </c>
      <c r="D9" s="1" t="s">
        <v>17</v>
      </c>
      <c r="E9" s="1" t="s">
        <v>4</v>
      </c>
      <c r="F9" s="1" t="s">
        <v>4</v>
      </c>
      <c r="G9" s="1" t="s">
        <v>17</v>
      </c>
      <c r="H9" s="1" t="s">
        <v>4</v>
      </c>
      <c r="I9" s="1" t="s">
        <v>4</v>
      </c>
      <c r="J9" s="1"/>
      <c r="K9" s="2" t="s">
        <v>46</v>
      </c>
    </row>
    <row r="10" spans="2:11" ht="12">
      <c r="B10">
        <f>+Plant!A5</f>
        <v>1</v>
      </c>
      <c r="C10" t="str">
        <f>+Plant!B5</f>
        <v>SWEDISH HEALTH SERVICES</v>
      </c>
      <c r="D10" s="6">
        <f>ROUND(SUM(Plant!K5:L5),0)</f>
        <v>10971017</v>
      </c>
      <c r="E10" s="6">
        <f>ROUND(+Plant!F5,0)</f>
        <v>3508958</v>
      </c>
      <c r="F10" s="7">
        <f>IF(D10=0,"",IF(E10=0,"",ROUND(D10/E10,2)))</f>
        <v>3.13</v>
      </c>
      <c r="G10" s="6">
        <f>ROUND(SUM(Plant!K105:L105),0)</f>
        <v>10021275</v>
      </c>
      <c r="H10" s="6">
        <f>ROUND(+Plant!F105,0)</f>
        <v>3508958</v>
      </c>
      <c r="I10" s="7">
        <f>IF(G10=0,"",IF(H10=0,"",ROUND(G10/H10,2)))</f>
        <v>2.86</v>
      </c>
      <c r="J10" s="7"/>
      <c r="K10" s="8">
        <f>IF(D10=0,"",IF(E10=0,"",IF(G10=0,"",IF(H10=0,"",ROUND(I10/F10-1,4)))))</f>
        <v>-0.0863</v>
      </c>
    </row>
    <row r="11" spans="2:11" ht="12">
      <c r="B11">
        <f>+Plant!A6</f>
        <v>3</v>
      </c>
      <c r="C11" t="str">
        <f>+Plant!B6</f>
        <v>SWEDISH MEDICAL CENTER CHERRY HILL</v>
      </c>
      <c r="D11" s="6">
        <f>ROUND(SUM(Plant!K6:L6),0)</f>
        <v>3260939</v>
      </c>
      <c r="E11" s="6">
        <f>ROUND(+Plant!F6,0)</f>
        <v>568261</v>
      </c>
      <c r="F11" s="7">
        <f aca="true" t="shared" si="0" ref="F11:F74">IF(D11=0,"",IF(E11=0,"",ROUND(D11/E11,2)))</f>
        <v>5.74</v>
      </c>
      <c r="G11" s="6">
        <f>ROUND(SUM(Plant!K106:L106),0)</f>
        <v>2883292</v>
      </c>
      <c r="H11" s="6">
        <f>ROUND(+Plant!F106,0)</f>
        <v>568261</v>
      </c>
      <c r="I11" s="7">
        <f aca="true" t="shared" si="1" ref="I11:I74">IF(G11=0,"",IF(H11=0,"",ROUND(G11/H11,2)))</f>
        <v>5.07</v>
      </c>
      <c r="J11" s="7"/>
      <c r="K11" s="8">
        <f aca="true" t="shared" si="2" ref="K11:K74">IF(D11=0,"",IF(E11=0,"",IF(G11=0,"",IF(H11=0,"",ROUND(I11/F11-1,4)))))</f>
        <v>-0.1167</v>
      </c>
    </row>
    <row r="12" spans="2:11" ht="12">
      <c r="B12">
        <f>+Plant!A7</f>
        <v>8</v>
      </c>
      <c r="C12" t="str">
        <f>+Plant!B7</f>
        <v>KLICKITAT VALLEY HOSPITAL</v>
      </c>
      <c r="D12" s="6">
        <f>ROUND(SUM(Plant!K7:L7),0)</f>
        <v>269483</v>
      </c>
      <c r="E12" s="6">
        <f>ROUND(+Plant!F7,0)</f>
        <v>42000</v>
      </c>
      <c r="F12" s="7">
        <f t="shared" si="0"/>
        <v>6.42</v>
      </c>
      <c r="G12" s="6">
        <f>ROUND(SUM(Plant!K107:L107),0)</f>
        <v>261123</v>
      </c>
      <c r="H12" s="6">
        <f>ROUND(+Plant!F107,0)</f>
        <v>42000</v>
      </c>
      <c r="I12" s="7">
        <f t="shared" si="1"/>
        <v>6.22</v>
      </c>
      <c r="J12" s="7"/>
      <c r="K12" s="8">
        <f t="shared" si="2"/>
        <v>-0.0312</v>
      </c>
    </row>
    <row r="13" spans="2:11" ht="12">
      <c r="B13">
        <f>+Plant!A8</f>
        <v>10</v>
      </c>
      <c r="C13" t="str">
        <f>+Plant!B8</f>
        <v>VIRGINIA MASON MEDICAL CENTER</v>
      </c>
      <c r="D13" s="6">
        <f>ROUND(SUM(Plant!K8:L8),0)</f>
        <v>5962411</v>
      </c>
      <c r="E13" s="6">
        <f>ROUND(+Plant!F8,0)</f>
        <v>860755</v>
      </c>
      <c r="F13" s="7">
        <f t="shared" si="0"/>
        <v>6.93</v>
      </c>
      <c r="G13" s="6">
        <f>ROUND(SUM(Plant!K108:L108),0)</f>
        <v>6225150</v>
      </c>
      <c r="H13" s="6">
        <f>ROUND(+Plant!F108,0)</f>
        <v>863252</v>
      </c>
      <c r="I13" s="7">
        <f t="shared" si="1"/>
        <v>7.21</v>
      </c>
      <c r="J13" s="7"/>
      <c r="K13" s="8">
        <f t="shared" si="2"/>
        <v>0.0404</v>
      </c>
    </row>
    <row r="14" spans="2:11" ht="12">
      <c r="B14">
        <f>+Plant!A9</f>
        <v>14</v>
      </c>
      <c r="C14" t="str">
        <f>+Plant!B9</f>
        <v>SEATTLE CHILDRENS HOSPITAL</v>
      </c>
      <c r="D14" s="6">
        <f>ROUND(SUM(Plant!K9:L9),0)</f>
        <v>11791122</v>
      </c>
      <c r="E14" s="6">
        <f>ROUND(+Plant!F9,0)</f>
        <v>1192302</v>
      </c>
      <c r="F14" s="7">
        <f t="shared" si="0"/>
        <v>9.89</v>
      </c>
      <c r="G14" s="6">
        <f>ROUND(SUM(Plant!K109:L109),0)</f>
        <v>5568694</v>
      </c>
      <c r="H14" s="6">
        <f>ROUND(+Plant!F109,0)</f>
        <v>1294410</v>
      </c>
      <c r="I14" s="7">
        <f t="shared" si="1"/>
        <v>4.3</v>
      </c>
      <c r="J14" s="7"/>
      <c r="K14" s="8">
        <f t="shared" si="2"/>
        <v>-0.5652</v>
      </c>
    </row>
    <row r="15" spans="2:11" ht="12">
      <c r="B15">
        <f>+Plant!A10</f>
        <v>20</v>
      </c>
      <c r="C15" t="str">
        <f>+Plant!B10</f>
        <v>GROUP HEALTH CENTRAL</v>
      </c>
      <c r="D15" s="6">
        <f>ROUND(SUM(Plant!K10:L10),0)</f>
        <v>0</v>
      </c>
      <c r="E15" s="6">
        <f>ROUND(+Plant!F10,0)</f>
        <v>153385</v>
      </c>
      <c r="F15" s="7">
        <f t="shared" si="0"/>
      </c>
      <c r="G15" s="6">
        <f>ROUND(SUM(Plant!K110:L110),0)</f>
        <v>0</v>
      </c>
      <c r="H15" s="6">
        <f>ROUND(+Plant!F110,0)</f>
        <v>153385</v>
      </c>
      <c r="I15" s="7">
        <f t="shared" si="1"/>
      </c>
      <c r="J15" s="7"/>
      <c r="K15" s="8">
        <f t="shared" si="2"/>
      </c>
    </row>
    <row r="16" spans="2:11" ht="12">
      <c r="B16">
        <f>+Plant!A11</f>
        <v>21</v>
      </c>
      <c r="C16" t="str">
        <f>+Plant!B11</f>
        <v>NEWPORT COMMUNITY HOSPITAL</v>
      </c>
      <c r="D16" s="6">
        <f>ROUND(SUM(Plant!K11:L11),0)</f>
        <v>311398</v>
      </c>
      <c r="E16" s="6">
        <f>ROUND(+Plant!F11,0)</f>
        <v>78690</v>
      </c>
      <c r="F16" s="7">
        <f t="shared" si="0"/>
        <v>3.96</v>
      </c>
      <c r="G16" s="6">
        <f>ROUND(SUM(Plant!K111:L111),0)</f>
        <v>322325</v>
      </c>
      <c r="H16" s="6">
        <f>ROUND(+Plant!F111,0)</f>
        <v>78694</v>
      </c>
      <c r="I16" s="7">
        <f t="shared" si="1"/>
        <v>4.1</v>
      </c>
      <c r="J16" s="7"/>
      <c r="K16" s="8">
        <f t="shared" si="2"/>
        <v>0.0354</v>
      </c>
    </row>
    <row r="17" spans="2:11" ht="12">
      <c r="B17">
        <f>+Plant!A12</f>
        <v>22</v>
      </c>
      <c r="C17" t="str">
        <f>+Plant!B12</f>
        <v>LOURDES MEDICAL CENTER</v>
      </c>
      <c r="D17" s="6">
        <f>ROUND(SUM(Plant!K12:L12),0)</f>
        <v>1629134</v>
      </c>
      <c r="E17" s="6">
        <f>ROUND(+Plant!F12,0)</f>
        <v>209005</v>
      </c>
      <c r="F17" s="7">
        <f t="shared" si="0"/>
        <v>7.79</v>
      </c>
      <c r="G17" s="6">
        <f>ROUND(SUM(Plant!K112:L112),0)</f>
        <v>1514097</v>
      </c>
      <c r="H17" s="6">
        <f>ROUND(+Plant!F112,0)</f>
        <v>211028</v>
      </c>
      <c r="I17" s="7">
        <f t="shared" si="1"/>
        <v>7.17</v>
      </c>
      <c r="J17" s="7"/>
      <c r="K17" s="8">
        <f t="shared" si="2"/>
        <v>-0.0796</v>
      </c>
    </row>
    <row r="18" spans="2:11" ht="12">
      <c r="B18">
        <f>+Plant!A13</f>
        <v>23</v>
      </c>
      <c r="C18" t="str">
        <f>+Plant!B13</f>
        <v>OKANOGAN-DOUGLAS DISTRICT HOSPITAL</v>
      </c>
      <c r="D18" s="6">
        <f>ROUND(SUM(Plant!K13:L13),0)</f>
        <v>108012</v>
      </c>
      <c r="E18" s="6">
        <f>ROUND(+Plant!F13,0)</f>
        <v>55785</v>
      </c>
      <c r="F18" s="7">
        <f t="shared" si="0"/>
        <v>1.94</v>
      </c>
      <c r="G18" s="6">
        <f>ROUND(SUM(Plant!K113:L113),0)</f>
        <v>102325</v>
      </c>
      <c r="H18" s="6">
        <f>ROUND(+Plant!F113,0)</f>
        <v>55785</v>
      </c>
      <c r="I18" s="7">
        <f t="shared" si="1"/>
        <v>1.83</v>
      </c>
      <c r="J18" s="7"/>
      <c r="K18" s="8">
        <f t="shared" si="2"/>
        <v>-0.0567</v>
      </c>
    </row>
    <row r="19" spans="2:11" ht="12">
      <c r="B19">
        <f>+Plant!A14</f>
        <v>26</v>
      </c>
      <c r="C19" t="str">
        <f>+Plant!B14</f>
        <v>PEACEHEALTH SAINT JOHN MEDICAL CENTER</v>
      </c>
      <c r="D19" s="6">
        <f>ROUND(SUM(Plant!K14:L14),0)</f>
        <v>5091172</v>
      </c>
      <c r="E19" s="6">
        <f>ROUND(+Plant!F14,0)</f>
        <v>812417</v>
      </c>
      <c r="F19" s="7">
        <f t="shared" si="0"/>
        <v>6.27</v>
      </c>
      <c r="G19" s="6">
        <f>ROUND(SUM(Plant!K114:L114),0)</f>
        <v>5073901</v>
      </c>
      <c r="H19" s="6">
        <f>ROUND(+Plant!F114,0)</f>
        <v>812174</v>
      </c>
      <c r="I19" s="7">
        <f t="shared" si="1"/>
        <v>6.25</v>
      </c>
      <c r="J19" s="7"/>
      <c r="K19" s="8">
        <f t="shared" si="2"/>
        <v>-0.0032</v>
      </c>
    </row>
    <row r="20" spans="2:11" ht="12">
      <c r="B20">
        <f>+Plant!A15</f>
        <v>29</v>
      </c>
      <c r="C20" t="str">
        <f>+Plant!B15</f>
        <v>HARBORVIEW MEDICAL CENTER</v>
      </c>
      <c r="D20" s="6">
        <f>ROUND(SUM(Plant!K15:L15),0)</f>
        <v>13268700</v>
      </c>
      <c r="E20" s="6">
        <f>ROUND(+Plant!F15,0)</f>
        <v>1087294</v>
      </c>
      <c r="F20" s="7">
        <f t="shared" si="0"/>
        <v>12.2</v>
      </c>
      <c r="G20" s="6">
        <f>ROUND(SUM(Plant!K115:L115),0)</f>
        <v>12701397</v>
      </c>
      <c r="H20" s="6">
        <f>ROUND(+Plant!F115,0)</f>
        <v>1622313</v>
      </c>
      <c r="I20" s="7">
        <f t="shared" si="1"/>
        <v>7.83</v>
      </c>
      <c r="J20" s="7"/>
      <c r="K20" s="8">
        <f t="shared" si="2"/>
        <v>-0.3582</v>
      </c>
    </row>
    <row r="21" spans="2:11" ht="12">
      <c r="B21">
        <f>+Plant!A16</f>
        <v>32</v>
      </c>
      <c r="C21" t="str">
        <f>+Plant!B16</f>
        <v>SAINT JOSEPH MEDICAL CENTER</v>
      </c>
      <c r="D21" s="6">
        <f>ROUND(SUM(Plant!K16:L16),0)</f>
        <v>11193506</v>
      </c>
      <c r="E21" s="6">
        <f>ROUND(+Plant!F16,0)</f>
        <v>885082</v>
      </c>
      <c r="F21" s="7">
        <f t="shared" si="0"/>
        <v>12.65</v>
      </c>
      <c r="G21" s="6">
        <f>ROUND(SUM(Plant!K116:L116),0)</f>
        <v>11539564</v>
      </c>
      <c r="H21" s="6">
        <f>ROUND(+Plant!F116,0)</f>
        <v>921785</v>
      </c>
      <c r="I21" s="7">
        <f t="shared" si="1"/>
        <v>12.52</v>
      </c>
      <c r="J21" s="7"/>
      <c r="K21" s="8">
        <f t="shared" si="2"/>
        <v>-0.0103</v>
      </c>
    </row>
    <row r="22" spans="2:11" ht="12">
      <c r="B22">
        <f>+Plant!A17</f>
        <v>35</v>
      </c>
      <c r="C22" t="str">
        <f>+Plant!B17</f>
        <v>ENUMCLAW REGIONAL HOSPITAL</v>
      </c>
      <c r="D22" s="6">
        <f>ROUND(SUM(Plant!K17:L17),0)</f>
        <v>407847</v>
      </c>
      <c r="E22" s="6">
        <f>ROUND(+Plant!F17,0)</f>
        <v>46874</v>
      </c>
      <c r="F22" s="7">
        <f t="shared" si="0"/>
        <v>8.7</v>
      </c>
      <c r="G22" s="6">
        <f>ROUND(SUM(Plant!K117:L117),0)</f>
        <v>600505</v>
      </c>
      <c r="H22" s="6">
        <f>ROUND(+Plant!F117,0)</f>
        <v>46874</v>
      </c>
      <c r="I22" s="7">
        <f t="shared" si="1"/>
        <v>12.81</v>
      </c>
      <c r="J22" s="7"/>
      <c r="K22" s="8">
        <f t="shared" si="2"/>
        <v>0.4724</v>
      </c>
    </row>
    <row r="23" spans="2:11" ht="12">
      <c r="B23">
        <f>+Plant!A18</f>
        <v>37</v>
      </c>
      <c r="C23" t="str">
        <f>+Plant!B18</f>
        <v>DEACONESS MEDICAL CENTER</v>
      </c>
      <c r="D23" s="6">
        <f>ROUND(SUM(Plant!K18:L18),0)</f>
        <v>2659473</v>
      </c>
      <c r="E23" s="6">
        <f>ROUND(+Plant!F18,0)</f>
        <v>367861</v>
      </c>
      <c r="F23" s="7">
        <f t="shared" si="0"/>
        <v>7.23</v>
      </c>
      <c r="G23" s="6">
        <f>ROUND(SUM(Plant!K118:L118),0)</f>
        <v>3524260</v>
      </c>
      <c r="H23" s="6">
        <f>ROUND(+Plant!F118,0)</f>
        <v>701825</v>
      </c>
      <c r="I23" s="7">
        <f t="shared" si="1"/>
        <v>5.02</v>
      </c>
      <c r="J23" s="7"/>
      <c r="K23" s="8">
        <f t="shared" si="2"/>
        <v>-0.3057</v>
      </c>
    </row>
    <row r="24" spans="2:11" ht="12">
      <c r="B24">
        <f>+Plant!A19</f>
        <v>38</v>
      </c>
      <c r="C24" t="str">
        <f>+Plant!B19</f>
        <v>OLYMPIC MEDICAL CENTER</v>
      </c>
      <c r="D24" s="6">
        <f>ROUND(SUM(Plant!K19:L19),0)</f>
        <v>1186637</v>
      </c>
      <c r="E24" s="6">
        <f>ROUND(+Plant!F19,0)</f>
        <v>301734</v>
      </c>
      <c r="F24" s="7">
        <f t="shared" si="0"/>
        <v>3.93</v>
      </c>
      <c r="G24" s="6">
        <f>ROUND(SUM(Plant!K119:L119),0)</f>
        <v>988425</v>
      </c>
      <c r="H24" s="6">
        <f>ROUND(+Plant!F119,0)</f>
        <v>301734</v>
      </c>
      <c r="I24" s="7">
        <f t="shared" si="1"/>
        <v>3.28</v>
      </c>
      <c r="J24" s="7"/>
      <c r="K24" s="8">
        <f t="shared" si="2"/>
        <v>-0.1654</v>
      </c>
    </row>
    <row r="25" spans="2:11" ht="12">
      <c r="B25">
        <f>+Plant!A20</f>
        <v>39</v>
      </c>
      <c r="C25" t="str">
        <f>+Plant!B20</f>
        <v>KENNEWICK GENERAL HOSPITAL</v>
      </c>
      <c r="D25" s="6">
        <f>ROUND(SUM(Plant!K20:L20),0)</f>
        <v>1649483</v>
      </c>
      <c r="E25" s="6">
        <f>ROUND(+Plant!F20,0)</f>
        <v>224896</v>
      </c>
      <c r="F25" s="7">
        <f t="shared" si="0"/>
        <v>7.33</v>
      </c>
      <c r="G25" s="6">
        <f>ROUND(SUM(Plant!K120:L120),0)</f>
        <v>1187445</v>
      </c>
      <c r="H25" s="6">
        <f>ROUND(+Plant!F120,0)</f>
        <v>347164</v>
      </c>
      <c r="I25" s="7">
        <f t="shared" si="1"/>
        <v>3.42</v>
      </c>
      <c r="J25" s="7"/>
      <c r="K25" s="8">
        <f t="shared" si="2"/>
        <v>-0.5334</v>
      </c>
    </row>
    <row r="26" spans="2:11" ht="12">
      <c r="B26">
        <f>+Plant!A21</f>
        <v>43</v>
      </c>
      <c r="C26" t="str">
        <f>+Plant!B21</f>
        <v>WALLA WALLA GENERAL HOSPITAL</v>
      </c>
      <c r="D26" s="6">
        <f>ROUND(SUM(Plant!K21:L21),0)</f>
        <v>926582</v>
      </c>
      <c r="E26" s="6">
        <f>ROUND(+Plant!F21,0)</f>
        <v>97683</v>
      </c>
      <c r="F26" s="7">
        <f t="shared" si="0"/>
        <v>9.49</v>
      </c>
      <c r="G26" s="6">
        <f>ROUND(SUM(Plant!K121:L121),0)</f>
        <v>1174896</v>
      </c>
      <c r="H26" s="6">
        <f>ROUND(+Plant!F121,0)</f>
        <v>97683</v>
      </c>
      <c r="I26" s="7">
        <f t="shared" si="1"/>
        <v>12.03</v>
      </c>
      <c r="J26" s="7"/>
      <c r="K26" s="8">
        <f t="shared" si="2"/>
        <v>0.2677</v>
      </c>
    </row>
    <row r="27" spans="2:11" ht="12">
      <c r="B27">
        <f>+Plant!A22</f>
        <v>45</v>
      </c>
      <c r="C27" t="str">
        <f>+Plant!B22</f>
        <v>COLUMBIA BASIN HOSPITAL</v>
      </c>
      <c r="D27" s="6">
        <f>ROUND(SUM(Plant!K22:L22),0)</f>
        <v>297766</v>
      </c>
      <c r="E27" s="6">
        <f>ROUND(+Plant!F22,0)</f>
        <v>69735</v>
      </c>
      <c r="F27" s="7">
        <f t="shared" si="0"/>
        <v>4.27</v>
      </c>
      <c r="G27" s="6">
        <f>ROUND(SUM(Plant!K122:L122),0)</f>
        <v>299020</v>
      </c>
      <c r="H27" s="6">
        <f>ROUND(+Plant!F122,0)</f>
        <v>69685</v>
      </c>
      <c r="I27" s="7">
        <f t="shared" si="1"/>
        <v>4.29</v>
      </c>
      <c r="J27" s="7"/>
      <c r="K27" s="8">
        <f t="shared" si="2"/>
        <v>0.0047</v>
      </c>
    </row>
    <row r="28" spans="2:11" ht="12">
      <c r="B28">
        <f>+Plant!A23</f>
        <v>46</v>
      </c>
      <c r="C28" t="str">
        <f>+Plant!B23</f>
        <v>PROSSER MEMORIAL HOSPITAL</v>
      </c>
      <c r="D28" s="6">
        <f>ROUND(SUM(Plant!K23:L23),0)</f>
        <v>287749</v>
      </c>
      <c r="E28" s="6">
        <f>ROUND(+Plant!F23,0)</f>
        <v>70400</v>
      </c>
      <c r="F28" s="7">
        <f t="shared" si="0"/>
        <v>4.09</v>
      </c>
      <c r="G28" s="6">
        <f>ROUND(SUM(Plant!K123:L123),0)</f>
        <v>320814</v>
      </c>
      <c r="H28" s="6">
        <f>ROUND(+Plant!F123,0)</f>
        <v>71170</v>
      </c>
      <c r="I28" s="7">
        <f t="shared" si="1"/>
        <v>4.51</v>
      </c>
      <c r="J28" s="7"/>
      <c r="K28" s="8">
        <f t="shared" si="2"/>
        <v>0.1027</v>
      </c>
    </row>
    <row r="29" spans="2:11" ht="12">
      <c r="B29">
        <f>+Plant!A24</f>
        <v>50</v>
      </c>
      <c r="C29" t="str">
        <f>+Plant!B24</f>
        <v>PROVIDENCE SAINT MARY MEDICAL CENTER</v>
      </c>
      <c r="D29" s="6">
        <f>ROUND(SUM(Plant!K24:L24),0)</f>
        <v>1367437</v>
      </c>
      <c r="E29" s="6">
        <f>ROUND(+Plant!F24,0)</f>
        <v>307557</v>
      </c>
      <c r="F29" s="7">
        <f t="shared" si="0"/>
        <v>4.45</v>
      </c>
      <c r="G29" s="6">
        <f>ROUND(SUM(Plant!K124:L124),0)</f>
        <v>1607325</v>
      </c>
      <c r="H29" s="6">
        <f>ROUND(+Plant!F124,0)</f>
        <v>308055</v>
      </c>
      <c r="I29" s="7">
        <f t="shared" si="1"/>
        <v>5.22</v>
      </c>
      <c r="J29" s="7"/>
      <c r="K29" s="8">
        <f t="shared" si="2"/>
        <v>0.173</v>
      </c>
    </row>
    <row r="30" spans="2:11" ht="12">
      <c r="B30">
        <f>+Plant!A25</f>
        <v>54</v>
      </c>
      <c r="C30" t="str">
        <f>+Plant!B25</f>
        <v>FORKS COMMUNITY HOSPITAL</v>
      </c>
      <c r="D30" s="6">
        <f>ROUND(SUM(Plant!K25:L25),0)</f>
        <v>442866</v>
      </c>
      <c r="E30" s="6">
        <f>ROUND(+Plant!F25,0)</f>
        <v>44140</v>
      </c>
      <c r="F30" s="7">
        <f t="shared" si="0"/>
        <v>10.03</v>
      </c>
      <c r="G30" s="6">
        <f>ROUND(SUM(Plant!K125:L125),0)</f>
        <v>345784</v>
      </c>
      <c r="H30" s="6">
        <f>ROUND(+Plant!F125,0)</f>
        <v>44140</v>
      </c>
      <c r="I30" s="7">
        <f t="shared" si="1"/>
        <v>7.83</v>
      </c>
      <c r="J30" s="7"/>
      <c r="K30" s="8">
        <f t="shared" si="2"/>
        <v>-0.2193</v>
      </c>
    </row>
    <row r="31" spans="2:11" ht="12">
      <c r="B31">
        <f>+Plant!A26</f>
        <v>56</v>
      </c>
      <c r="C31" t="str">
        <f>+Plant!B26</f>
        <v>WILLAPA HARBOR HOSPITAL</v>
      </c>
      <c r="D31" s="6">
        <f>ROUND(SUM(Plant!K26:L26),0)</f>
        <v>286352</v>
      </c>
      <c r="E31" s="6">
        <f>ROUND(+Plant!F26,0)</f>
        <v>36692</v>
      </c>
      <c r="F31" s="7">
        <f t="shared" si="0"/>
        <v>7.8</v>
      </c>
      <c r="G31" s="6">
        <f>ROUND(SUM(Plant!K126:L126),0)</f>
        <v>276183</v>
      </c>
      <c r="H31" s="6">
        <f>ROUND(+Plant!F126,0)</f>
        <v>36692</v>
      </c>
      <c r="I31" s="7">
        <f t="shared" si="1"/>
        <v>7.53</v>
      </c>
      <c r="J31" s="7"/>
      <c r="K31" s="8">
        <f t="shared" si="2"/>
        <v>-0.0346</v>
      </c>
    </row>
    <row r="32" spans="2:11" ht="12">
      <c r="B32">
        <f>+Plant!A27</f>
        <v>58</v>
      </c>
      <c r="C32" t="str">
        <f>+Plant!B27</f>
        <v>YAKIMA VALLEY MEMORIAL HOSPITAL</v>
      </c>
      <c r="D32" s="6">
        <f>ROUND(SUM(Plant!K27:L27),0)</f>
        <v>2180479</v>
      </c>
      <c r="E32" s="6">
        <f>ROUND(+Plant!F27,0)</f>
        <v>468762</v>
      </c>
      <c r="F32" s="7">
        <f t="shared" si="0"/>
        <v>4.65</v>
      </c>
      <c r="G32" s="6">
        <f>ROUND(SUM(Plant!K127:L127),0)</f>
        <v>2623348</v>
      </c>
      <c r="H32" s="6">
        <f>ROUND(+Plant!F127,0)</f>
        <v>470098</v>
      </c>
      <c r="I32" s="7">
        <f t="shared" si="1"/>
        <v>5.58</v>
      </c>
      <c r="J32" s="7"/>
      <c r="K32" s="8">
        <f t="shared" si="2"/>
        <v>0.2</v>
      </c>
    </row>
    <row r="33" spans="2:11" ht="12">
      <c r="B33">
        <f>+Plant!A28</f>
        <v>63</v>
      </c>
      <c r="C33" t="str">
        <f>+Plant!B28</f>
        <v>GRAYS HARBOR COMMUNITY HOSPITAL</v>
      </c>
      <c r="D33" s="6">
        <f>ROUND(SUM(Plant!K28:L28),0)</f>
        <v>1171584</v>
      </c>
      <c r="E33" s="6">
        <f>ROUND(+Plant!F28,0)</f>
        <v>285415</v>
      </c>
      <c r="F33" s="7">
        <f t="shared" si="0"/>
        <v>4.1</v>
      </c>
      <c r="G33" s="6">
        <f>ROUND(SUM(Plant!K128:L128),0)</f>
        <v>1199109</v>
      </c>
      <c r="H33" s="6">
        <f>ROUND(+Plant!F128,0)</f>
        <v>285415</v>
      </c>
      <c r="I33" s="7">
        <f t="shared" si="1"/>
        <v>4.2</v>
      </c>
      <c r="J33" s="7"/>
      <c r="K33" s="8">
        <f t="shared" si="2"/>
        <v>0.0244</v>
      </c>
    </row>
    <row r="34" spans="2:11" ht="12">
      <c r="B34">
        <f>+Plant!A29</f>
        <v>78</v>
      </c>
      <c r="C34" t="str">
        <f>+Plant!B29</f>
        <v>SAMARITAN HOSPITAL</v>
      </c>
      <c r="D34" s="6">
        <f>ROUND(SUM(Plant!K29:L29),0)</f>
        <v>933541</v>
      </c>
      <c r="E34" s="6">
        <f>ROUND(+Plant!F29,0)</f>
        <v>193956</v>
      </c>
      <c r="F34" s="7">
        <f t="shared" si="0"/>
        <v>4.81</v>
      </c>
      <c r="G34" s="6">
        <f>ROUND(SUM(Plant!K129:L129),0)</f>
        <v>915663</v>
      </c>
      <c r="H34" s="6">
        <f>ROUND(+Plant!F129,0)</f>
        <v>182459</v>
      </c>
      <c r="I34" s="7">
        <f t="shared" si="1"/>
        <v>5.02</v>
      </c>
      <c r="J34" s="7"/>
      <c r="K34" s="8">
        <f t="shared" si="2"/>
        <v>0.0437</v>
      </c>
    </row>
    <row r="35" spans="2:11" ht="12">
      <c r="B35">
        <f>+Plant!A30</f>
        <v>79</v>
      </c>
      <c r="C35" t="str">
        <f>+Plant!B30</f>
        <v>OCEAN BEACH HOSPITAL</v>
      </c>
      <c r="D35" s="6">
        <f>ROUND(SUM(Plant!K30:L30),0)</f>
        <v>440261</v>
      </c>
      <c r="E35" s="6">
        <f>ROUND(+Plant!F30,0)</f>
        <v>47326</v>
      </c>
      <c r="F35" s="7">
        <f t="shared" si="0"/>
        <v>9.3</v>
      </c>
      <c r="G35" s="6">
        <f>ROUND(SUM(Plant!K130:L130),0)</f>
        <v>501087</v>
      </c>
      <c r="H35" s="6">
        <f>ROUND(+Plant!F130,0)</f>
        <v>47326</v>
      </c>
      <c r="I35" s="7">
        <f t="shared" si="1"/>
        <v>10.59</v>
      </c>
      <c r="J35" s="7"/>
      <c r="K35" s="8">
        <f t="shared" si="2"/>
        <v>0.1387</v>
      </c>
    </row>
    <row r="36" spans="2:11" ht="12">
      <c r="B36">
        <f>+Plant!A31</f>
        <v>80</v>
      </c>
      <c r="C36" t="str">
        <f>+Plant!B31</f>
        <v>ODESSA MEMORIAL HOSPITAL</v>
      </c>
      <c r="D36" s="6">
        <f>ROUND(SUM(Plant!K31:L31),0)</f>
        <v>150764</v>
      </c>
      <c r="E36" s="6">
        <f>ROUND(+Plant!F31,0)</f>
        <v>32944</v>
      </c>
      <c r="F36" s="7">
        <f t="shared" si="0"/>
        <v>4.58</v>
      </c>
      <c r="G36" s="6">
        <f>ROUND(SUM(Plant!K131:L131),0)</f>
        <v>157771</v>
      </c>
      <c r="H36" s="6">
        <f>ROUND(+Plant!F131,0)</f>
        <v>32944</v>
      </c>
      <c r="I36" s="7">
        <f t="shared" si="1"/>
        <v>4.79</v>
      </c>
      <c r="J36" s="7"/>
      <c r="K36" s="8">
        <f t="shared" si="2"/>
        <v>0.0459</v>
      </c>
    </row>
    <row r="37" spans="2:11" ht="12">
      <c r="B37">
        <f>+Plant!A32</f>
        <v>81</v>
      </c>
      <c r="C37" t="str">
        <f>+Plant!B32</f>
        <v>GOOD SAMARITAN HOSPITAL</v>
      </c>
      <c r="D37" s="6">
        <f>ROUND(SUM(Plant!K32:L32),0)</f>
        <v>1190957</v>
      </c>
      <c r="E37" s="6">
        <f>ROUND(+Plant!F32,0)</f>
        <v>417518</v>
      </c>
      <c r="F37" s="7">
        <f t="shared" si="0"/>
        <v>2.85</v>
      </c>
      <c r="G37" s="6">
        <f>ROUND(SUM(Plant!K132:L132),0)</f>
        <v>5626401</v>
      </c>
      <c r="H37" s="6">
        <f>ROUND(+Plant!F132,0)</f>
        <v>417518</v>
      </c>
      <c r="I37" s="7">
        <f t="shared" si="1"/>
        <v>13.48</v>
      </c>
      <c r="J37" s="7"/>
      <c r="K37" s="8">
        <f t="shared" si="2"/>
        <v>3.7298</v>
      </c>
    </row>
    <row r="38" spans="2:11" ht="12">
      <c r="B38">
        <f>+Plant!A33</f>
        <v>82</v>
      </c>
      <c r="C38" t="str">
        <f>+Plant!B33</f>
        <v>GARFIELD COUNTY MEMORIAL HOSPITAL</v>
      </c>
      <c r="D38" s="6">
        <f>ROUND(SUM(Plant!K33:L33),0)</f>
        <v>155476</v>
      </c>
      <c r="E38" s="6">
        <f>ROUND(+Plant!F33,0)</f>
        <v>19316</v>
      </c>
      <c r="F38" s="7">
        <f t="shared" si="0"/>
        <v>8.05</v>
      </c>
      <c r="G38" s="6">
        <f>ROUND(SUM(Plant!K133:L133),0)</f>
        <v>174863</v>
      </c>
      <c r="H38" s="6">
        <f>ROUND(+Plant!F133,0)</f>
        <v>19316</v>
      </c>
      <c r="I38" s="7">
        <f t="shared" si="1"/>
        <v>9.05</v>
      </c>
      <c r="J38" s="7"/>
      <c r="K38" s="8">
        <f t="shared" si="2"/>
        <v>0.1242</v>
      </c>
    </row>
    <row r="39" spans="2:11" ht="12">
      <c r="B39">
        <f>+Plant!A34</f>
        <v>84</v>
      </c>
      <c r="C39" t="str">
        <f>+Plant!B34</f>
        <v>PROVIDENCE REGIONAL MEDICAL CENTER EVERETT</v>
      </c>
      <c r="D39" s="6">
        <f>ROUND(SUM(Plant!K34:L34),0)</f>
        <v>5238622</v>
      </c>
      <c r="E39" s="6">
        <f>ROUND(+Plant!F34,0)</f>
        <v>864641</v>
      </c>
      <c r="F39" s="7">
        <f t="shared" si="0"/>
        <v>6.06</v>
      </c>
      <c r="G39" s="6">
        <f>ROUND(SUM(Plant!K134:L134),0)</f>
        <v>5780844</v>
      </c>
      <c r="H39" s="6">
        <f>ROUND(+Plant!F134,0)</f>
        <v>860889</v>
      </c>
      <c r="I39" s="7">
        <f t="shared" si="1"/>
        <v>6.71</v>
      </c>
      <c r="J39" s="7"/>
      <c r="K39" s="8">
        <f t="shared" si="2"/>
        <v>0.1073</v>
      </c>
    </row>
    <row r="40" spans="2:11" ht="12">
      <c r="B40">
        <f>+Plant!A35</f>
        <v>85</v>
      </c>
      <c r="C40" t="str">
        <f>+Plant!B35</f>
        <v>JEFFERSON HEALTHCARE HOSPITAL</v>
      </c>
      <c r="D40" s="6">
        <f>ROUND(SUM(Plant!K35:L35),0)</f>
        <v>925459</v>
      </c>
      <c r="E40" s="6">
        <f>ROUND(+Plant!F35,0)</f>
        <v>109111</v>
      </c>
      <c r="F40" s="7">
        <f t="shared" si="0"/>
        <v>8.48</v>
      </c>
      <c r="G40" s="6">
        <f>ROUND(SUM(Plant!K135:L135),0)</f>
        <v>678755</v>
      </c>
      <c r="H40" s="6">
        <f>ROUND(+Plant!F135,0)</f>
        <v>106825</v>
      </c>
      <c r="I40" s="7">
        <f t="shared" si="1"/>
        <v>6.35</v>
      </c>
      <c r="J40" s="7"/>
      <c r="K40" s="8">
        <f t="shared" si="2"/>
        <v>-0.2512</v>
      </c>
    </row>
    <row r="41" spans="2:11" ht="12">
      <c r="B41">
        <f>+Plant!A36</f>
        <v>96</v>
      </c>
      <c r="C41" t="str">
        <f>+Plant!B36</f>
        <v>SKYLINE HOSPITAL</v>
      </c>
      <c r="D41" s="6">
        <f>ROUND(SUM(Plant!K36:L36),0)</f>
        <v>202282</v>
      </c>
      <c r="E41" s="6">
        <f>ROUND(+Plant!F36,0)</f>
        <v>38690</v>
      </c>
      <c r="F41" s="7">
        <f t="shared" si="0"/>
        <v>5.23</v>
      </c>
      <c r="G41" s="6">
        <f>ROUND(SUM(Plant!K136:L136),0)</f>
        <v>223143</v>
      </c>
      <c r="H41" s="6">
        <f>ROUND(+Plant!F136,0)</f>
        <v>41834</v>
      </c>
      <c r="I41" s="7">
        <f t="shared" si="1"/>
        <v>5.33</v>
      </c>
      <c r="J41" s="7"/>
      <c r="K41" s="8">
        <f t="shared" si="2"/>
        <v>0.0191</v>
      </c>
    </row>
    <row r="42" spans="2:11" ht="12">
      <c r="B42">
        <f>+Plant!A37</f>
        <v>102</v>
      </c>
      <c r="C42" t="str">
        <f>+Plant!B37</f>
        <v>YAKIMA REGIONAL MEDICAL AND CARDIAC CENTER</v>
      </c>
      <c r="D42" s="6">
        <f>ROUND(SUM(Plant!K37:L37),0)</f>
        <v>1555748</v>
      </c>
      <c r="E42" s="6">
        <f>ROUND(+Plant!F37,0)</f>
        <v>359152</v>
      </c>
      <c r="F42" s="7">
        <f t="shared" si="0"/>
        <v>4.33</v>
      </c>
      <c r="G42" s="6">
        <f>ROUND(SUM(Plant!K137:L137),0)</f>
        <v>1666440</v>
      </c>
      <c r="H42" s="6">
        <f>ROUND(+Plant!F137,0)</f>
        <v>359522</v>
      </c>
      <c r="I42" s="7">
        <f t="shared" si="1"/>
        <v>4.64</v>
      </c>
      <c r="J42" s="7"/>
      <c r="K42" s="8">
        <f t="shared" si="2"/>
        <v>0.0716</v>
      </c>
    </row>
    <row r="43" spans="2:11" ht="12">
      <c r="B43">
        <f>+Plant!A38</f>
        <v>104</v>
      </c>
      <c r="C43" t="str">
        <f>+Plant!B38</f>
        <v>VALLEY GENERAL HOSPITAL</v>
      </c>
      <c r="D43" s="6">
        <f>ROUND(SUM(Plant!K38:L38),0)</f>
        <v>821724</v>
      </c>
      <c r="E43" s="6">
        <f>ROUND(+Plant!F38,0)</f>
        <v>112822</v>
      </c>
      <c r="F43" s="7">
        <f t="shared" si="0"/>
        <v>7.28</v>
      </c>
      <c r="G43" s="6">
        <f>ROUND(SUM(Plant!K138:L138),0)</f>
        <v>967659</v>
      </c>
      <c r="H43" s="6">
        <f>ROUND(+Plant!F138,0)</f>
        <v>112822</v>
      </c>
      <c r="I43" s="7">
        <f t="shared" si="1"/>
        <v>8.58</v>
      </c>
      <c r="J43" s="7"/>
      <c r="K43" s="8">
        <f t="shared" si="2"/>
        <v>0.1786</v>
      </c>
    </row>
    <row r="44" spans="2:11" ht="12">
      <c r="B44">
        <f>+Plant!A39</f>
        <v>106</v>
      </c>
      <c r="C44" t="str">
        <f>+Plant!B39</f>
        <v>CASCADE VALLEY HOSPITAL</v>
      </c>
      <c r="D44" s="6">
        <f>ROUND(SUM(Plant!K39:L39),0)</f>
        <v>651423</v>
      </c>
      <c r="E44" s="6">
        <f>ROUND(+Plant!F39,0)</f>
        <v>82921</v>
      </c>
      <c r="F44" s="7">
        <f t="shared" si="0"/>
        <v>7.86</v>
      </c>
      <c r="G44" s="6">
        <f>ROUND(SUM(Plant!K139:L139),0)</f>
        <v>694909</v>
      </c>
      <c r="H44" s="6">
        <f>ROUND(+Plant!F139,0)</f>
        <v>82921</v>
      </c>
      <c r="I44" s="7">
        <f t="shared" si="1"/>
        <v>8.38</v>
      </c>
      <c r="J44" s="7"/>
      <c r="K44" s="8">
        <f t="shared" si="2"/>
        <v>0.0662</v>
      </c>
    </row>
    <row r="45" spans="2:11" ht="12">
      <c r="B45">
        <f>+Plant!A40</f>
        <v>107</v>
      </c>
      <c r="C45" t="str">
        <f>+Plant!B40</f>
        <v>NORTH VALLEY HOSPITAL</v>
      </c>
      <c r="D45" s="6">
        <f>ROUND(SUM(Plant!K40:L40),0)</f>
        <v>200372</v>
      </c>
      <c r="E45" s="6">
        <f>ROUND(+Plant!F40,0)</f>
        <v>81212</v>
      </c>
      <c r="F45" s="7">
        <f t="shared" si="0"/>
        <v>2.47</v>
      </c>
      <c r="G45" s="6">
        <f>ROUND(SUM(Plant!K140:L140),0)</f>
        <v>239076</v>
      </c>
      <c r="H45" s="6">
        <f>ROUND(+Plant!F140,0)</f>
        <v>84783</v>
      </c>
      <c r="I45" s="7">
        <f t="shared" si="1"/>
        <v>2.82</v>
      </c>
      <c r="J45" s="7"/>
      <c r="K45" s="8">
        <f t="shared" si="2"/>
        <v>0.1417</v>
      </c>
    </row>
    <row r="46" spans="2:11" ht="12">
      <c r="B46">
        <f>+Plant!A41</f>
        <v>108</v>
      </c>
      <c r="C46" t="str">
        <f>+Plant!B41</f>
        <v>TRI-STATE MEMORIAL HOSPITAL</v>
      </c>
      <c r="D46" s="6">
        <f>ROUND(SUM(Plant!K41:L41),0)</f>
        <v>648348</v>
      </c>
      <c r="E46" s="6">
        <f>ROUND(+Plant!F41,0)</f>
        <v>106138</v>
      </c>
      <c r="F46" s="7">
        <f t="shared" si="0"/>
        <v>6.11</v>
      </c>
      <c r="G46" s="6">
        <f>ROUND(SUM(Plant!K141:L141),0)</f>
        <v>0</v>
      </c>
      <c r="H46" s="6">
        <f>ROUND(+Plant!F141,0)</f>
        <v>0</v>
      </c>
      <c r="I46" s="7">
        <f t="shared" si="1"/>
      </c>
      <c r="J46" s="7"/>
      <c r="K46" s="8">
        <f t="shared" si="2"/>
      </c>
    </row>
    <row r="47" spans="2:11" ht="12">
      <c r="B47">
        <f>+Plant!A42</f>
        <v>111</v>
      </c>
      <c r="C47" t="str">
        <f>+Plant!B42</f>
        <v>EAST ADAMS RURAL HOSPITAL</v>
      </c>
      <c r="D47" s="6">
        <f>ROUND(SUM(Plant!K42:L42),0)</f>
        <v>73643</v>
      </c>
      <c r="E47" s="6">
        <f>ROUND(+Plant!F42,0)</f>
        <v>19511</v>
      </c>
      <c r="F47" s="7">
        <f t="shared" si="0"/>
        <v>3.77</v>
      </c>
      <c r="G47" s="6">
        <f>ROUND(SUM(Plant!K142:L142),0)</f>
        <v>74167</v>
      </c>
      <c r="H47" s="6">
        <f>ROUND(+Plant!F142,0)</f>
        <v>19511</v>
      </c>
      <c r="I47" s="7">
        <f t="shared" si="1"/>
        <v>3.8</v>
      </c>
      <c r="J47" s="7"/>
      <c r="K47" s="8">
        <f t="shared" si="2"/>
        <v>0.008</v>
      </c>
    </row>
    <row r="48" spans="2:11" ht="12">
      <c r="B48">
        <f>+Plant!A43</f>
        <v>125</v>
      </c>
      <c r="C48" t="str">
        <f>+Plant!B43</f>
        <v>OTHELLO COMMUNITY HOSPITAL</v>
      </c>
      <c r="D48" s="6">
        <f>ROUND(SUM(Plant!K43:L43),0)</f>
        <v>340320</v>
      </c>
      <c r="E48" s="6">
        <f>ROUND(+Plant!F43,0)</f>
        <v>81778</v>
      </c>
      <c r="F48" s="7">
        <f t="shared" si="0"/>
        <v>4.16</v>
      </c>
      <c r="G48" s="6">
        <f>ROUND(SUM(Plant!K143:L143),0)</f>
        <v>409579</v>
      </c>
      <c r="H48" s="6">
        <f>ROUND(+Plant!F143,0)</f>
        <v>81778</v>
      </c>
      <c r="I48" s="7">
        <f t="shared" si="1"/>
        <v>5.01</v>
      </c>
      <c r="J48" s="7"/>
      <c r="K48" s="8">
        <f t="shared" si="2"/>
        <v>0.2043</v>
      </c>
    </row>
    <row r="49" spans="2:11" ht="12">
      <c r="B49">
        <f>+Plant!A44</f>
        <v>126</v>
      </c>
      <c r="C49" t="str">
        <f>+Plant!B44</f>
        <v>HIGHLINE MEDICAL CENTER</v>
      </c>
      <c r="D49" s="6">
        <f>ROUND(SUM(Plant!K44:L44),0)</f>
        <v>1592100</v>
      </c>
      <c r="E49" s="6">
        <f>ROUND(+Plant!F44,0)</f>
        <v>300978</v>
      </c>
      <c r="F49" s="7">
        <f t="shared" si="0"/>
        <v>5.29</v>
      </c>
      <c r="G49" s="6">
        <f>ROUND(SUM(Plant!K144:L144),0)</f>
        <v>1570550</v>
      </c>
      <c r="H49" s="6">
        <f>ROUND(+Plant!F144,0)</f>
        <v>257889</v>
      </c>
      <c r="I49" s="7">
        <f t="shared" si="1"/>
        <v>6.09</v>
      </c>
      <c r="J49" s="7"/>
      <c r="K49" s="8">
        <f t="shared" si="2"/>
        <v>0.1512</v>
      </c>
    </row>
    <row r="50" spans="2:11" ht="12">
      <c r="B50">
        <f>+Plant!A45</f>
        <v>128</v>
      </c>
      <c r="C50" t="str">
        <f>+Plant!B45</f>
        <v>UNIVERSITY OF WASHINGTON MEDICAL CENTER</v>
      </c>
      <c r="D50" s="6">
        <f>ROUND(SUM(Plant!K45:L45),0)</f>
        <v>9697984</v>
      </c>
      <c r="E50" s="6">
        <f>ROUND(+Plant!F45,0)</f>
        <v>704450</v>
      </c>
      <c r="F50" s="7">
        <f t="shared" si="0"/>
        <v>13.77</v>
      </c>
      <c r="G50" s="6">
        <f>ROUND(SUM(Plant!K145:L145),0)</f>
        <v>11541381</v>
      </c>
      <c r="H50" s="6">
        <f>ROUND(+Plant!F145,0)</f>
        <v>668684</v>
      </c>
      <c r="I50" s="7">
        <f t="shared" si="1"/>
        <v>17.26</v>
      </c>
      <c r="J50" s="7"/>
      <c r="K50" s="8">
        <f t="shared" si="2"/>
        <v>0.2534</v>
      </c>
    </row>
    <row r="51" spans="2:11" ht="12">
      <c r="B51">
        <f>+Plant!A46</f>
        <v>129</v>
      </c>
      <c r="C51" t="str">
        <f>+Plant!B46</f>
        <v>QUINCY VALLEY MEDICAL CENTER</v>
      </c>
      <c r="D51" s="6">
        <f>ROUND(SUM(Plant!K46:L46),0)</f>
        <v>153983</v>
      </c>
      <c r="E51" s="6">
        <f>ROUND(+Plant!F46,0)</f>
        <v>28753</v>
      </c>
      <c r="F51" s="7">
        <f t="shared" si="0"/>
        <v>5.36</v>
      </c>
      <c r="G51" s="6">
        <f>ROUND(SUM(Plant!K146:L146),0)</f>
        <v>181241</v>
      </c>
      <c r="H51" s="6">
        <f>ROUND(+Plant!F146,0)</f>
        <v>28753</v>
      </c>
      <c r="I51" s="7">
        <f t="shared" si="1"/>
        <v>6.3</v>
      </c>
      <c r="J51" s="7"/>
      <c r="K51" s="8">
        <f t="shared" si="2"/>
        <v>0.1754</v>
      </c>
    </row>
    <row r="52" spans="2:11" ht="12">
      <c r="B52">
        <f>+Plant!A47</f>
        <v>130</v>
      </c>
      <c r="C52" t="str">
        <f>+Plant!B47</f>
        <v>NORTHWEST HOSPITAL &amp; MEDICAL CENTER</v>
      </c>
      <c r="D52" s="6">
        <f>ROUND(SUM(Plant!K47:L47),0)</f>
        <v>2653322</v>
      </c>
      <c r="E52" s="6">
        <f>ROUND(+Plant!F47,0)</f>
        <v>7683399</v>
      </c>
      <c r="F52" s="7">
        <f t="shared" si="0"/>
        <v>0.35</v>
      </c>
      <c r="G52" s="6">
        <f>ROUND(SUM(Plant!K147:L147),0)</f>
        <v>2289149</v>
      </c>
      <c r="H52" s="6">
        <f>ROUND(+Plant!F147,0)</f>
        <v>7163</v>
      </c>
      <c r="I52" s="7">
        <f t="shared" si="1"/>
        <v>319.58</v>
      </c>
      <c r="J52" s="7"/>
      <c r="K52" s="8">
        <f t="shared" si="2"/>
        <v>912.0857</v>
      </c>
    </row>
    <row r="53" spans="2:11" ht="12">
      <c r="B53">
        <f>+Plant!A48</f>
        <v>131</v>
      </c>
      <c r="C53" t="str">
        <f>+Plant!B48</f>
        <v>OVERLAKE HOSPITAL MEDICAL CENTER</v>
      </c>
      <c r="D53" s="6">
        <f>ROUND(SUM(Plant!K48:L48),0)</f>
        <v>4020156</v>
      </c>
      <c r="E53" s="6">
        <f>ROUND(+Plant!F48,0)</f>
        <v>498470</v>
      </c>
      <c r="F53" s="7">
        <f t="shared" si="0"/>
        <v>8.06</v>
      </c>
      <c r="G53" s="6">
        <f>ROUND(SUM(Plant!K148:L148),0)</f>
        <v>4712215</v>
      </c>
      <c r="H53" s="6">
        <f>ROUND(+Plant!F148,0)</f>
        <v>559010</v>
      </c>
      <c r="I53" s="7">
        <f t="shared" si="1"/>
        <v>8.43</v>
      </c>
      <c r="J53" s="7"/>
      <c r="K53" s="8">
        <f t="shared" si="2"/>
        <v>0.0459</v>
      </c>
    </row>
    <row r="54" spans="2:11" ht="12">
      <c r="B54">
        <f>+Plant!A49</f>
        <v>132</v>
      </c>
      <c r="C54" t="str">
        <f>+Plant!B49</f>
        <v>SAINT CLARE HOSPITAL</v>
      </c>
      <c r="D54" s="6">
        <f>ROUND(SUM(Plant!K49:L49),0)</f>
        <v>2546557</v>
      </c>
      <c r="E54" s="6">
        <f>ROUND(+Plant!F49,0)</f>
        <v>144052</v>
      </c>
      <c r="F54" s="7">
        <f t="shared" si="0"/>
        <v>17.68</v>
      </c>
      <c r="G54" s="6">
        <f>ROUND(SUM(Plant!K149:L149),0)</f>
        <v>2548986</v>
      </c>
      <c r="H54" s="6">
        <f>ROUND(+Plant!F149,0)</f>
        <v>144860</v>
      </c>
      <c r="I54" s="7">
        <f t="shared" si="1"/>
        <v>17.6</v>
      </c>
      <c r="J54" s="7"/>
      <c r="K54" s="8">
        <f t="shared" si="2"/>
        <v>-0.0045</v>
      </c>
    </row>
    <row r="55" spans="2:11" ht="12">
      <c r="B55">
        <f>+Plant!A50</f>
        <v>134</v>
      </c>
      <c r="C55" t="str">
        <f>+Plant!B50</f>
        <v>ISLAND HOSPITAL</v>
      </c>
      <c r="D55" s="6">
        <f>ROUND(SUM(Plant!K50:L50),0)</f>
        <v>968185</v>
      </c>
      <c r="E55" s="6">
        <f>ROUND(+Plant!F50,0)</f>
        <v>181809</v>
      </c>
      <c r="F55" s="7">
        <f t="shared" si="0"/>
        <v>5.33</v>
      </c>
      <c r="G55" s="6">
        <f>ROUND(SUM(Plant!K150:L150),0)</f>
        <v>898424</v>
      </c>
      <c r="H55" s="6">
        <f>ROUND(+Plant!F150,0)</f>
        <v>183585</v>
      </c>
      <c r="I55" s="7">
        <f t="shared" si="1"/>
        <v>4.89</v>
      </c>
      <c r="J55" s="7"/>
      <c r="K55" s="8">
        <f t="shared" si="2"/>
        <v>-0.0826</v>
      </c>
    </row>
    <row r="56" spans="2:11" ht="12">
      <c r="B56">
        <f>+Plant!A51</f>
        <v>137</v>
      </c>
      <c r="C56" t="str">
        <f>+Plant!B51</f>
        <v>LINCOLN HOSPITAL</v>
      </c>
      <c r="D56" s="6">
        <f>ROUND(SUM(Plant!K51:L51),0)</f>
        <v>318841</v>
      </c>
      <c r="E56" s="6">
        <f>ROUND(+Plant!F51,0)</f>
        <v>50541</v>
      </c>
      <c r="F56" s="7">
        <f t="shared" si="0"/>
        <v>6.31</v>
      </c>
      <c r="G56" s="6">
        <f>ROUND(SUM(Plant!K151:L151),0)</f>
        <v>339057</v>
      </c>
      <c r="H56" s="6">
        <f>ROUND(+Plant!F151,0)</f>
        <v>50541</v>
      </c>
      <c r="I56" s="7">
        <f t="shared" si="1"/>
        <v>6.71</v>
      </c>
      <c r="J56" s="7"/>
      <c r="K56" s="8">
        <f t="shared" si="2"/>
        <v>0.0634</v>
      </c>
    </row>
    <row r="57" spans="2:11" ht="12">
      <c r="B57">
        <f>+Plant!A52</f>
        <v>138</v>
      </c>
      <c r="C57" t="str">
        <f>+Plant!B52</f>
        <v>SWEDISH EDMONDS</v>
      </c>
      <c r="D57" s="6">
        <f>ROUND(SUM(Plant!K52:L52),0)</f>
        <v>1957679</v>
      </c>
      <c r="E57" s="6">
        <f>ROUND(+Plant!F52,0)</f>
        <v>272986</v>
      </c>
      <c r="F57" s="7">
        <f t="shared" si="0"/>
        <v>7.17</v>
      </c>
      <c r="G57" s="6">
        <f>ROUND(SUM(Plant!K152:L152),0)</f>
        <v>1933303</v>
      </c>
      <c r="H57" s="6">
        <f>ROUND(+Plant!F152,0)</f>
        <v>272986</v>
      </c>
      <c r="I57" s="7">
        <f t="shared" si="1"/>
        <v>7.08</v>
      </c>
      <c r="J57" s="7"/>
      <c r="K57" s="8">
        <f t="shared" si="2"/>
        <v>-0.0126</v>
      </c>
    </row>
    <row r="58" spans="2:11" ht="12">
      <c r="B58">
        <f>+Plant!A53</f>
        <v>139</v>
      </c>
      <c r="C58" t="str">
        <f>+Plant!B53</f>
        <v>PROVIDENCE HOLY FAMILY HOSPITAL</v>
      </c>
      <c r="D58" s="6">
        <f>ROUND(SUM(Plant!K53:L53),0)</f>
        <v>2262358</v>
      </c>
      <c r="E58" s="6">
        <f>ROUND(+Plant!F53,0)</f>
        <v>361825</v>
      </c>
      <c r="F58" s="7">
        <f t="shared" si="0"/>
        <v>6.25</v>
      </c>
      <c r="G58" s="6">
        <f>ROUND(SUM(Plant!K153:L153),0)</f>
        <v>2230132</v>
      </c>
      <c r="H58" s="6">
        <f>ROUND(+Plant!F153,0)</f>
        <v>361825</v>
      </c>
      <c r="I58" s="7">
        <f t="shared" si="1"/>
        <v>6.16</v>
      </c>
      <c r="J58" s="7"/>
      <c r="K58" s="8">
        <f t="shared" si="2"/>
        <v>-0.0144</v>
      </c>
    </row>
    <row r="59" spans="2:11" ht="12">
      <c r="B59">
        <f>+Plant!A54</f>
        <v>140</v>
      </c>
      <c r="C59" t="str">
        <f>+Plant!B54</f>
        <v>KITTITAS VALLEY HOSPITAL</v>
      </c>
      <c r="D59" s="6">
        <f>ROUND(SUM(Plant!K54:L54),0)</f>
        <v>841629</v>
      </c>
      <c r="E59" s="6">
        <f>ROUND(+Plant!F54,0)</f>
        <v>91533</v>
      </c>
      <c r="F59" s="7">
        <f t="shared" si="0"/>
        <v>9.19</v>
      </c>
      <c r="G59" s="6">
        <f>ROUND(SUM(Plant!K154:L154),0)</f>
        <v>915802</v>
      </c>
      <c r="H59" s="6">
        <f>ROUND(+Plant!F154,0)</f>
        <v>91533</v>
      </c>
      <c r="I59" s="7">
        <f t="shared" si="1"/>
        <v>10.01</v>
      </c>
      <c r="J59" s="7"/>
      <c r="K59" s="8">
        <f t="shared" si="2"/>
        <v>0.0892</v>
      </c>
    </row>
    <row r="60" spans="2:11" ht="12">
      <c r="B60">
        <f>+Plant!A55</f>
        <v>141</v>
      </c>
      <c r="C60" t="str">
        <f>+Plant!B55</f>
        <v>DAYTON GENERAL HOSPITAL</v>
      </c>
      <c r="D60" s="6">
        <f>ROUND(SUM(Plant!K55:L55),0)</f>
        <v>321195</v>
      </c>
      <c r="E60" s="6">
        <f>ROUND(+Plant!F55,0)</f>
        <v>67832</v>
      </c>
      <c r="F60" s="7">
        <f t="shared" si="0"/>
        <v>4.74</v>
      </c>
      <c r="G60" s="6">
        <f>ROUND(SUM(Plant!K155:L155),0)</f>
        <v>0</v>
      </c>
      <c r="H60" s="6">
        <f>ROUND(+Plant!F155,0)</f>
        <v>0</v>
      </c>
      <c r="I60" s="7">
        <f t="shared" si="1"/>
      </c>
      <c r="J60" s="7"/>
      <c r="K60" s="8">
        <f t="shared" si="2"/>
      </c>
    </row>
    <row r="61" spans="2:11" ht="12">
      <c r="B61">
        <f>+Plant!A56</f>
        <v>142</v>
      </c>
      <c r="C61" t="str">
        <f>+Plant!B56</f>
        <v>HARRISON MEDICAL CENTER</v>
      </c>
      <c r="D61" s="6">
        <f>ROUND(SUM(Plant!K56:L56),0)</f>
        <v>4259846</v>
      </c>
      <c r="E61" s="6">
        <f>ROUND(+Plant!F56,0)</f>
        <v>427141</v>
      </c>
      <c r="F61" s="7">
        <f t="shared" si="0"/>
        <v>9.97</v>
      </c>
      <c r="G61" s="6">
        <f>ROUND(SUM(Plant!K156:L156),0)</f>
        <v>4516935</v>
      </c>
      <c r="H61" s="6">
        <f>ROUND(+Plant!F156,0)</f>
        <v>432911</v>
      </c>
      <c r="I61" s="7">
        <f t="shared" si="1"/>
        <v>10.43</v>
      </c>
      <c r="J61" s="7"/>
      <c r="K61" s="8">
        <f t="shared" si="2"/>
        <v>0.0461</v>
      </c>
    </row>
    <row r="62" spans="2:11" ht="12">
      <c r="B62">
        <f>+Plant!A57</f>
        <v>145</v>
      </c>
      <c r="C62" t="str">
        <f>+Plant!B57</f>
        <v>PEACEHEALTH SAINT JOSEPH HOSPITAL</v>
      </c>
      <c r="D62" s="6">
        <f>ROUND(SUM(Plant!K57:L57),0)</f>
        <v>7356743</v>
      </c>
      <c r="E62" s="6">
        <f>ROUND(+Plant!F57,0)</f>
        <v>633636</v>
      </c>
      <c r="F62" s="7">
        <f t="shared" si="0"/>
        <v>11.61</v>
      </c>
      <c r="G62" s="6">
        <f>ROUND(SUM(Plant!K157:L157),0)</f>
        <v>7738575</v>
      </c>
      <c r="H62" s="6">
        <f>ROUND(+Plant!F157,0)</f>
        <v>850465</v>
      </c>
      <c r="I62" s="7">
        <f t="shared" si="1"/>
        <v>9.1</v>
      </c>
      <c r="J62" s="7"/>
      <c r="K62" s="8">
        <f t="shared" si="2"/>
        <v>-0.2162</v>
      </c>
    </row>
    <row r="63" spans="2:11" ht="12">
      <c r="B63">
        <f>+Plant!A58</f>
        <v>147</v>
      </c>
      <c r="C63" t="str">
        <f>+Plant!B58</f>
        <v>MID VALLEY HOSPITAL</v>
      </c>
      <c r="D63" s="6">
        <f>ROUND(SUM(Plant!K58:L58),0)</f>
        <v>383272</v>
      </c>
      <c r="E63" s="6">
        <f>ROUND(+Plant!F58,0)</f>
        <v>75247</v>
      </c>
      <c r="F63" s="7">
        <f t="shared" si="0"/>
        <v>5.09</v>
      </c>
      <c r="G63" s="6">
        <f>ROUND(SUM(Plant!K158:L158),0)</f>
        <v>366708</v>
      </c>
      <c r="H63" s="6">
        <f>ROUND(+Plant!F158,0)</f>
        <v>77518</v>
      </c>
      <c r="I63" s="7">
        <f t="shared" si="1"/>
        <v>4.73</v>
      </c>
      <c r="J63" s="7"/>
      <c r="K63" s="8">
        <f t="shared" si="2"/>
        <v>-0.0707</v>
      </c>
    </row>
    <row r="64" spans="2:11" ht="12">
      <c r="B64">
        <f>+Plant!A59</f>
        <v>148</v>
      </c>
      <c r="C64" t="str">
        <f>+Plant!B59</f>
        <v>KINDRED HOSPITAL - SEATTLE</v>
      </c>
      <c r="D64" s="6">
        <f>ROUND(SUM(Plant!K59:L59),0)</f>
        <v>253331</v>
      </c>
      <c r="E64" s="6">
        <f>ROUND(+Plant!F59,0)</f>
        <v>48274</v>
      </c>
      <c r="F64" s="7">
        <f t="shared" si="0"/>
        <v>5.25</v>
      </c>
      <c r="G64" s="6">
        <f>ROUND(SUM(Plant!K159:L159),0)</f>
        <v>260550</v>
      </c>
      <c r="H64" s="6">
        <f>ROUND(+Plant!F159,0)</f>
        <v>48274</v>
      </c>
      <c r="I64" s="7">
        <f t="shared" si="1"/>
        <v>5.4</v>
      </c>
      <c r="J64" s="7"/>
      <c r="K64" s="8">
        <f t="shared" si="2"/>
        <v>0.0286</v>
      </c>
    </row>
    <row r="65" spans="2:11" ht="12">
      <c r="B65">
        <f>+Plant!A60</f>
        <v>150</v>
      </c>
      <c r="C65" t="str">
        <f>+Plant!B60</f>
        <v>COULEE COMMUNITY HOSPITAL</v>
      </c>
      <c r="D65" s="6">
        <f>ROUND(SUM(Plant!K60:L60),0)</f>
        <v>85650</v>
      </c>
      <c r="E65" s="6">
        <f>ROUND(+Plant!F60,0)</f>
        <v>42653</v>
      </c>
      <c r="F65" s="7">
        <f t="shared" si="0"/>
        <v>2.01</v>
      </c>
      <c r="G65" s="6">
        <f>ROUND(SUM(Plant!K160:L160),0)</f>
        <v>114812</v>
      </c>
      <c r="H65" s="6">
        <f>ROUND(+Plant!F160,0)</f>
        <v>42653</v>
      </c>
      <c r="I65" s="7">
        <f t="shared" si="1"/>
        <v>2.69</v>
      </c>
      <c r="J65" s="7"/>
      <c r="K65" s="8">
        <f t="shared" si="2"/>
        <v>0.3383</v>
      </c>
    </row>
    <row r="66" spans="2:11" ht="12">
      <c r="B66">
        <f>+Plant!A61</f>
        <v>152</v>
      </c>
      <c r="C66" t="str">
        <f>+Plant!B61</f>
        <v>MASON GENERAL HOSPITAL</v>
      </c>
      <c r="D66" s="6">
        <f>ROUND(SUM(Plant!K61:L61),0)</f>
        <v>1070997</v>
      </c>
      <c r="E66" s="6">
        <f>ROUND(+Plant!F61,0)</f>
        <v>93704</v>
      </c>
      <c r="F66" s="7">
        <f t="shared" si="0"/>
        <v>11.43</v>
      </c>
      <c r="G66" s="6">
        <f>ROUND(SUM(Plant!K161:L161),0)</f>
        <v>763357</v>
      </c>
      <c r="H66" s="6">
        <f>ROUND(+Plant!F161,0)</f>
        <v>93704</v>
      </c>
      <c r="I66" s="7">
        <f t="shared" si="1"/>
        <v>8.15</v>
      </c>
      <c r="J66" s="7"/>
      <c r="K66" s="8">
        <f t="shared" si="2"/>
        <v>-0.287</v>
      </c>
    </row>
    <row r="67" spans="2:11" ht="12">
      <c r="B67">
        <f>+Plant!A62</f>
        <v>153</v>
      </c>
      <c r="C67" t="str">
        <f>+Plant!B62</f>
        <v>WHITMAN HOSPITAL AND MEDICAL CENTER</v>
      </c>
      <c r="D67" s="6">
        <f>ROUND(SUM(Plant!K62:L62),0)</f>
        <v>540975</v>
      </c>
      <c r="E67" s="6">
        <f>ROUND(+Plant!F62,0)</f>
        <v>85846</v>
      </c>
      <c r="F67" s="7">
        <f t="shared" si="0"/>
        <v>6.3</v>
      </c>
      <c r="G67" s="6">
        <f>ROUND(SUM(Plant!K162:L162),0)</f>
        <v>650785</v>
      </c>
      <c r="H67" s="6">
        <f>ROUND(+Plant!F162,0)</f>
        <v>113245</v>
      </c>
      <c r="I67" s="7">
        <f t="shared" si="1"/>
        <v>5.75</v>
      </c>
      <c r="J67" s="7"/>
      <c r="K67" s="8">
        <f t="shared" si="2"/>
        <v>-0.0873</v>
      </c>
    </row>
    <row r="68" spans="2:11" ht="12">
      <c r="B68">
        <f>+Plant!A63</f>
        <v>155</v>
      </c>
      <c r="C68" t="str">
        <f>+Plant!B63</f>
        <v>VALLEY MEDICAL CENTER</v>
      </c>
      <c r="D68" s="6">
        <f>ROUND(SUM(Plant!K63:L63),0)</f>
        <v>7002111</v>
      </c>
      <c r="E68" s="6">
        <f>ROUND(+Plant!F63,0)</f>
        <v>807794</v>
      </c>
      <c r="F68" s="7">
        <f t="shared" si="0"/>
        <v>8.67</v>
      </c>
      <c r="G68" s="6">
        <f>ROUND(SUM(Plant!K163:L163),0)</f>
        <v>9385780</v>
      </c>
      <c r="H68" s="6">
        <f>ROUND(+Plant!F163,0)</f>
        <v>802189</v>
      </c>
      <c r="I68" s="7">
        <f t="shared" si="1"/>
        <v>11.7</v>
      </c>
      <c r="J68" s="7"/>
      <c r="K68" s="8">
        <f t="shared" si="2"/>
        <v>0.3495</v>
      </c>
    </row>
    <row r="69" spans="2:11" ht="12">
      <c r="B69">
        <f>+Plant!A64</f>
        <v>156</v>
      </c>
      <c r="C69" t="str">
        <f>+Plant!B64</f>
        <v>WHIDBEY GENERAL HOSPITAL</v>
      </c>
      <c r="D69" s="6">
        <f>ROUND(SUM(Plant!K64:L64),0)</f>
        <v>965409</v>
      </c>
      <c r="E69" s="6">
        <f>ROUND(+Plant!F64,0)</f>
        <v>94266</v>
      </c>
      <c r="F69" s="7">
        <f t="shared" si="0"/>
        <v>10.24</v>
      </c>
      <c r="G69" s="6">
        <f>ROUND(SUM(Plant!K164:L164),0)</f>
        <v>1043568</v>
      </c>
      <c r="H69" s="6">
        <f>ROUND(+Plant!F164,0)</f>
        <v>94266</v>
      </c>
      <c r="I69" s="7">
        <f t="shared" si="1"/>
        <v>11.07</v>
      </c>
      <c r="J69" s="7"/>
      <c r="K69" s="8">
        <f t="shared" si="2"/>
        <v>0.0811</v>
      </c>
    </row>
    <row r="70" spans="2:11" ht="12">
      <c r="B70">
        <f>+Plant!A65</f>
        <v>157</v>
      </c>
      <c r="C70" t="str">
        <f>+Plant!B65</f>
        <v>SAINT LUKES REHABILIATION INSTITUTE</v>
      </c>
      <c r="D70" s="6">
        <f>ROUND(SUM(Plant!K65:L65),0)</f>
        <v>967549</v>
      </c>
      <c r="E70" s="6">
        <f>ROUND(+Plant!F65,0)</f>
        <v>130040</v>
      </c>
      <c r="F70" s="7">
        <f t="shared" si="0"/>
        <v>7.44</v>
      </c>
      <c r="G70" s="6">
        <f>ROUND(SUM(Plant!K165:L165),0)</f>
        <v>804900</v>
      </c>
      <c r="H70" s="6">
        <f>ROUND(+Plant!F165,0)</f>
        <v>130040</v>
      </c>
      <c r="I70" s="7">
        <f t="shared" si="1"/>
        <v>6.19</v>
      </c>
      <c r="J70" s="7"/>
      <c r="K70" s="8">
        <f t="shared" si="2"/>
        <v>-0.168</v>
      </c>
    </row>
    <row r="71" spans="2:11" ht="12">
      <c r="B71">
        <f>+Plant!A66</f>
        <v>158</v>
      </c>
      <c r="C71" t="str">
        <f>+Plant!B66</f>
        <v>CASCADE MEDICAL CENTER</v>
      </c>
      <c r="D71" s="6">
        <f>ROUND(SUM(Plant!K66:L66),0)</f>
        <v>100217</v>
      </c>
      <c r="E71" s="6">
        <f>ROUND(+Plant!F66,0)</f>
        <v>20964</v>
      </c>
      <c r="F71" s="7">
        <f t="shared" si="0"/>
        <v>4.78</v>
      </c>
      <c r="G71" s="6">
        <f>ROUND(SUM(Plant!K166:L166),0)</f>
        <v>110356</v>
      </c>
      <c r="H71" s="6">
        <f>ROUND(+Plant!F166,0)</f>
        <v>21700</v>
      </c>
      <c r="I71" s="7">
        <f t="shared" si="1"/>
        <v>5.09</v>
      </c>
      <c r="J71" s="7"/>
      <c r="K71" s="8">
        <f t="shared" si="2"/>
        <v>0.0649</v>
      </c>
    </row>
    <row r="72" spans="2:11" ht="12">
      <c r="B72">
        <f>+Plant!A67</f>
        <v>159</v>
      </c>
      <c r="C72" t="str">
        <f>+Plant!B67</f>
        <v>PROVIDENCE SAINT PETER HOSPITAL</v>
      </c>
      <c r="D72" s="6">
        <f>ROUND(SUM(Plant!K67:L67),0)</f>
        <v>8103070</v>
      </c>
      <c r="E72" s="6">
        <f>ROUND(+Plant!F67,0)</f>
        <v>723941</v>
      </c>
      <c r="F72" s="7">
        <f t="shared" si="0"/>
        <v>11.19</v>
      </c>
      <c r="G72" s="6">
        <f>ROUND(SUM(Plant!K167:L167),0)</f>
        <v>7577665</v>
      </c>
      <c r="H72" s="6">
        <f>ROUND(+Plant!F167,0)</f>
        <v>699739</v>
      </c>
      <c r="I72" s="7">
        <f t="shared" si="1"/>
        <v>10.83</v>
      </c>
      <c r="J72" s="7"/>
      <c r="K72" s="8">
        <f t="shared" si="2"/>
        <v>-0.0322</v>
      </c>
    </row>
    <row r="73" spans="2:11" ht="12">
      <c r="B73">
        <f>+Plant!A68</f>
        <v>161</v>
      </c>
      <c r="C73" t="str">
        <f>+Plant!B68</f>
        <v>KADLEC REGIONAL MEDICAL CENTER</v>
      </c>
      <c r="D73" s="6">
        <f>ROUND(SUM(Plant!K68:L68),0)</f>
        <v>762413</v>
      </c>
      <c r="E73" s="6">
        <f>ROUND(+Plant!F68,0)</f>
        <v>315192</v>
      </c>
      <c r="F73" s="7">
        <f t="shared" si="0"/>
        <v>2.42</v>
      </c>
      <c r="G73" s="6">
        <f>ROUND(SUM(Plant!K168:L168),0)</f>
        <v>784265</v>
      </c>
      <c r="H73" s="6">
        <f>ROUND(+Plant!F168,0)</f>
        <v>496008</v>
      </c>
      <c r="I73" s="7">
        <f t="shared" si="1"/>
        <v>1.58</v>
      </c>
      <c r="J73" s="7"/>
      <c r="K73" s="8">
        <f t="shared" si="2"/>
        <v>-0.3471</v>
      </c>
    </row>
    <row r="74" spans="2:11" ht="12">
      <c r="B74">
        <f>+Plant!A69</f>
        <v>162</v>
      </c>
      <c r="C74" t="str">
        <f>+Plant!B69</f>
        <v>PROVIDENCE SACRED HEART MEDICAL CENTER</v>
      </c>
      <c r="D74" s="6">
        <f>ROUND(SUM(Plant!K69:L69),0)</f>
        <v>5665349</v>
      </c>
      <c r="E74" s="6">
        <f>ROUND(+Plant!F69,0)</f>
        <v>1698377</v>
      </c>
      <c r="F74" s="7">
        <f t="shared" si="0"/>
        <v>3.34</v>
      </c>
      <c r="G74" s="6">
        <f>ROUND(SUM(Plant!K169:L169),0)</f>
        <v>5828280</v>
      </c>
      <c r="H74" s="6">
        <f>ROUND(+Plant!F169,0)</f>
        <v>1698377</v>
      </c>
      <c r="I74" s="7">
        <f t="shared" si="1"/>
        <v>3.43</v>
      </c>
      <c r="J74" s="7"/>
      <c r="K74" s="8">
        <f t="shared" si="2"/>
        <v>0.0269</v>
      </c>
    </row>
    <row r="75" spans="2:11" ht="12">
      <c r="B75">
        <f>+Plant!A70</f>
        <v>164</v>
      </c>
      <c r="C75" t="str">
        <f>+Plant!B70</f>
        <v>EVERGREEN HOSPITAL MEDICAL CENTER</v>
      </c>
      <c r="D75" s="6">
        <f>ROUND(SUM(Plant!K70:L70),0)</f>
        <v>5279361</v>
      </c>
      <c r="E75" s="6">
        <f>ROUND(+Plant!F70,0)</f>
        <v>580905</v>
      </c>
      <c r="F75" s="7">
        <f aca="true" t="shared" si="3" ref="F75:F106">IF(D75=0,"",IF(E75=0,"",ROUND(D75/E75,2)))</f>
        <v>9.09</v>
      </c>
      <c r="G75" s="6">
        <f>ROUND(SUM(Plant!K170:L170),0)</f>
        <v>5811413</v>
      </c>
      <c r="H75" s="6">
        <f>ROUND(+Plant!F170,0)</f>
        <v>580905</v>
      </c>
      <c r="I75" s="7">
        <f aca="true" t="shared" si="4" ref="I75:I106">IF(G75=0,"",IF(H75=0,"",ROUND(G75/H75,2)))</f>
        <v>10</v>
      </c>
      <c r="J75" s="7"/>
      <c r="K75" s="8">
        <f aca="true" t="shared" si="5" ref="K75:K106">IF(D75=0,"",IF(E75=0,"",IF(G75=0,"",IF(H75=0,"",ROUND(I75/F75-1,4)))))</f>
        <v>0.1001</v>
      </c>
    </row>
    <row r="76" spans="2:11" ht="12">
      <c r="B76">
        <f>+Plant!A71</f>
        <v>165</v>
      </c>
      <c r="C76" t="str">
        <f>+Plant!B71</f>
        <v>LAKE CHELAN COMMUNITY HOSPITAL</v>
      </c>
      <c r="D76" s="6">
        <f>ROUND(SUM(Plant!K71:L71),0)</f>
        <v>94703</v>
      </c>
      <c r="E76" s="6">
        <f>ROUND(+Plant!F71,0)</f>
        <v>32493</v>
      </c>
      <c r="F76" s="7">
        <f t="shared" si="3"/>
        <v>2.91</v>
      </c>
      <c r="G76" s="6">
        <f>ROUND(SUM(Plant!K171:L171),0)</f>
        <v>98284</v>
      </c>
      <c r="H76" s="6">
        <f>ROUND(+Plant!F171,0)</f>
        <v>33032</v>
      </c>
      <c r="I76" s="7">
        <f t="shared" si="4"/>
        <v>2.98</v>
      </c>
      <c r="J76" s="7"/>
      <c r="K76" s="8">
        <f t="shared" si="5"/>
        <v>0.0241</v>
      </c>
    </row>
    <row r="77" spans="2:11" ht="12">
      <c r="B77">
        <f>+Plant!A72</f>
        <v>167</v>
      </c>
      <c r="C77" t="str">
        <f>+Plant!B72</f>
        <v>FERRY COUNTY MEMORIAL HOSPITAL</v>
      </c>
      <c r="D77" s="6">
        <f>ROUND(SUM(Plant!K72:L72),0)</f>
        <v>279359</v>
      </c>
      <c r="E77" s="6">
        <f>ROUND(+Plant!F72,0)</f>
        <v>31581</v>
      </c>
      <c r="F77" s="7">
        <f t="shared" si="3"/>
        <v>8.85</v>
      </c>
      <c r="G77" s="6">
        <f>ROUND(SUM(Plant!K172:L172),0)</f>
        <v>202548</v>
      </c>
      <c r="H77" s="6">
        <f>ROUND(+Plant!F172,0)</f>
        <v>31581</v>
      </c>
      <c r="I77" s="7">
        <f t="shared" si="4"/>
        <v>6.41</v>
      </c>
      <c r="J77" s="7"/>
      <c r="K77" s="8">
        <f t="shared" si="5"/>
        <v>-0.2757</v>
      </c>
    </row>
    <row r="78" spans="2:11" ht="12">
      <c r="B78">
        <f>+Plant!A73</f>
        <v>168</v>
      </c>
      <c r="C78" t="str">
        <f>+Plant!B73</f>
        <v>CENTRAL WASHINGTON HOSPITAL</v>
      </c>
      <c r="D78" s="6">
        <f>ROUND(SUM(Plant!K73:L73),0)</f>
        <v>1922671</v>
      </c>
      <c r="E78" s="6">
        <f>ROUND(+Plant!F73,0)</f>
        <v>236461</v>
      </c>
      <c r="F78" s="7">
        <f t="shared" si="3"/>
        <v>8.13</v>
      </c>
      <c r="G78" s="6">
        <f>ROUND(SUM(Plant!K173:L173),0)</f>
        <v>2322627</v>
      </c>
      <c r="H78" s="6">
        <f>ROUND(+Plant!F173,0)</f>
        <v>236461</v>
      </c>
      <c r="I78" s="7">
        <f t="shared" si="4"/>
        <v>9.82</v>
      </c>
      <c r="J78" s="7"/>
      <c r="K78" s="8">
        <f t="shared" si="5"/>
        <v>0.2079</v>
      </c>
    </row>
    <row r="79" spans="2:11" ht="12">
      <c r="B79">
        <f>+Plant!A74</f>
        <v>169</v>
      </c>
      <c r="C79" t="str">
        <f>+Plant!B74</f>
        <v>GROUP HEALTH EASTSIDE</v>
      </c>
      <c r="D79" s="6">
        <f>ROUND(SUM(Plant!K74:L74),0)</f>
        <v>0</v>
      </c>
      <c r="E79" s="6">
        <f>ROUND(+Plant!F74,0)</f>
        <v>117716</v>
      </c>
      <c r="F79" s="7">
        <f t="shared" si="3"/>
      </c>
      <c r="G79" s="6">
        <f>ROUND(SUM(Plant!K174:L174),0)</f>
        <v>0</v>
      </c>
      <c r="H79" s="6">
        <f>ROUND(+Plant!F174,0)</f>
        <v>0</v>
      </c>
      <c r="I79" s="7">
        <f t="shared" si="4"/>
      </c>
      <c r="J79" s="7"/>
      <c r="K79" s="8">
        <f t="shared" si="5"/>
      </c>
    </row>
    <row r="80" spans="2:11" ht="12">
      <c r="B80">
        <f>+Plant!A75</f>
        <v>170</v>
      </c>
      <c r="C80" t="str">
        <f>+Plant!B75</f>
        <v>SOUTHWEST WASHINGTON MEDICAL CENTER</v>
      </c>
      <c r="D80" s="6">
        <f>ROUND(SUM(Plant!K75:L75),0)</f>
        <v>4805100</v>
      </c>
      <c r="E80" s="6">
        <f>ROUND(+Plant!F75,0)</f>
        <v>699085</v>
      </c>
      <c r="F80" s="7">
        <f t="shared" si="3"/>
        <v>6.87</v>
      </c>
      <c r="G80" s="6">
        <f>ROUND(SUM(Plant!K175:L175),0)</f>
        <v>5219152</v>
      </c>
      <c r="H80" s="6">
        <f>ROUND(+Plant!F175,0)</f>
        <v>699085</v>
      </c>
      <c r="I80" s="7">
        <f t="shared" si="4"/>
        <v>7.47</v>
      </c>
      <c r="J80" s="7"/>
      <c r="K80" s="8">
        <f t="shared" si="5"/>
        <v>0.0873</v>
      </c>
    </row>
    <row r="81" spans="2:11" ht="12">
      <c r="B81">
        <f>+Plant!A76</f>
        <v>172</v>
      </c>
      <c r="C81" t="str">
        <f>+Plant!B76</f>
        <v>PULLMAN REGIONAL HOSPITAL</v>
      </c>
      <c r="D81" s="6">
        <f>ROUND(SUM(Plant!K76:L76),0)</f>
        <v>548403</v>
      </c>
      <c r="E81" s="6">
        <f>ROUND(+Plant!F76,0)</f>
        <v>110397</v>
      </c>
      <c r="F81" s="7">
        <f t="shared" si="3"/>
        <v>4.97</v>
      </c>
      <c r="G81" s="6">
        <f>ROUND(SUM(Plant!K176:L176),0)</f>
        <v>567485</v>
      </c>
      <c r="H81" s="6">
        <f>ROUND(+Plant!F176,0)</f>
        <v>110397</v>
      </c>
      <c r="I81" s="7">
        <f t="shared" si="4"/>
        <v>5.14</v>
      </c>
      <c r="J81" s="7"/>
      <c r="K81" s="8">
        <f t="shared" si="5"/>
        <v>0.0342</v>
      </c>
    </row>
    <row r="82" spans="2:11" ht="12">
      <c r="B82">
        <f>+Plant!A77</f>
        <v>173</v>
      </c>
      <c r="C82" t="str">
        <f>+Plant!B77</f>
        <v>MORTON GENERAL HOSPITAL</v>
      </c>
      <c r="D82" s="6">
        <f>ROUND(SUM(Plant!K77:L77),0)</f>
        <v>287283</v>
      </c>
      <c r="E82" s="6">
        <f>ROUND(+Plant!F77,0)</f>
        <v>60704</v>
      </c>
      <c r="F82" s="7">
        <f t="shared" si="3"/>
        <v>4.73</v>
      </c>
      <c r="G82" s="6">
        <f>ROUND(SUM(Plant!K177:L177),0)</f>
        <v>319946</v>
      </c>
      <c r="H82" s="6">
        <f>ROUND(+Plant!F177,0)</f>
        <v>60704</v>
      </c>
      <c r="I82" s="7">
        <f t="shared" si="4"/>
        <v>5.27</v>
      </c>
      <c r="J82" s="7"/>
      <c r="K82" s="8">
        <f t="shared" si="5"/>
        <v>0.1142</v>
      </c>
    </row>
    <row r="83" spans="2:11" ht="12">
      <c r="B83">
        <f>+Plant!A78</f>
        <v>175</v>
      </c>
      <c r="C83" t="str">
        <f>+Plant!B78</f>
        <v>MARY BRIDGE CHILDRENS HEALTH CENTER</v>
      </c>
      <c r="D83" s="6">
        <f>ROUND(SUM(Plant!K78:L78),0)</f>
        <v>1542723</v>
      </c>
      <c r="E83" s="6">
        <f>ROUND(+Plant!F78,0)</f>
        <v>125756</v>
      </c>
      <c r="F83" s="7">
        <f t="shared" si="3"/>
        <v>12.27</v>
      </c>
      <c r="G83" s="6">
        <f>ROUND(SUM(Plant!K178:L178),0)</f>
        <v>1941828</v>
      </c>
      <c r="H83" s="6">
        <f>ROUND(+Plant!F178,0)</f>
        <v>125756</v>
      </c>
      <c r="I83" s="7">
        <f t="shared" si="4"/>
        <v>15.44</v>
      </c>
      <c r="J83" s="7"/>
      <c r="K83" s="8">
        <f t="shared" si="5"/>
        <v>0.2584</v>
      </c>
    </row>
    <row r="84" spans="2:11" ht="12">
      <c r="B84">
        <f>+Plant!A79</f>
        <v>176</v>
      </c>
      <c r="C84" t="str">
        <f>+Plant!B79</f>
        <v>TACOMA GENERAL ALLENMORE HOSPITAL</v>
      </c>
      <c r="D84" s="6">
        <f>ROUND(SUM(Plant!K79:L79),0)</f>
        <v>5596082</v>
      </c>
      <c r="E84" s="6">
        <f>ROUND(+Plant!F79,0)</f>
        <v>1009847</v>
      </c>
      <c r="F84" s="7">
        <f t="shared" si="3"/>
        <v>5.54</v>
      </c>
      <c r="G84" s="6">
        <f>ROUND(SUM(Plant!K179:L179),0)</f>
        <v>6996646</v>
      </c>
      <c r="H84" s="6">
        <f>ROUND(+Plant!F179,0)</f>
        <v>1009847</v>
      </c>
      <c r="I84" s="7">
        <f t="shared" si="4"/>
        <v>6.93</v>
      </c>
      <c r="J84" s="7"/>
      <c r="K84" s="8">
        <f t="shared" si="5"/>
        <v>0.2509</v>
      </c>
    </row>
    <row r="85" spans="2:11" ht="12">
      <c r="B85">
        <f>+Plant!A80</f>
        <v>178</v>
      </c>
      <c r="C85" t="str">
        <f>+Plant!B80</f>
        <v>DEER PARK HOSPITAL</v>
      </c>
      <c r="D85" s="6">
        <f>ROUND(SUM(Plant!K80:L80),0)</f>
        <v>93719</v>
      </c>
      <c r="E85" s="6">
        <f>ROUND(+Plant!F80,0)</f>
        <v>23478</v>
      </c>
      <c r="F85" s="7">
        <f t="shared" si="3"/>
        <v>3.99</v>
      </c>
      <c r="G85" s="6">
        <f>ROUND(SUM(Plant!K180:L180),0)</f>
        <v>0</v>
      </c>
      <c r="H85" s="6">
        <f>ROUND(+Plant!F180,0)</f>
        <v>0</v>
      </c>
      <c r="I85" s="7">
        <f t="shared" si="4"/>
      </c>
      <c r="J85" s="7"/>
      <c r="K85" s="8">
        <f t="shared" si="5"/>
      </c>
    </row>
    <row r="86" spans="2:11" ht="12">
      <c r="B86">
        <f>+Plant!A81</f>
        <v>180</v>
      </c>
      <c r="C86" t="str">
        <f>+Plant!B81</f>
        <v>VALLEY HOSPITAL AND MEDICAL CENTER</v>
      </c>
      <c r="D86" s="6">
        <f>ROUND(SUM(Plant!K81:L81),0)</f>
        <v>602728</v>
      </c>
      <c r="E86" s="6">
        <f>ROUND(+Plant!F81,0)</f>
        <v>161120</v>
      </c>
      <c r="F86" s="7">
        <f t="shared" si="3"/>
        <v>3.74</v>
      </c>
      <c r="G86" s="6">
        <f>ROUND(SUM(Plant!K181:L181),0)</f>
        <v>853088</v>
      </c>
      <c r="H86" s="6">
        <f>ROUND(+Plant!F181,0)</f>
        <v>202602</v>
      </c>
      <c r="I86" s="7">
        <f t="shared" si="4"/>
        <v>4.21</v>
      </c>
      <c r="J86" s="7"/>
      <c r="K86" s="8">
        <f t="shared" si="5"/>
        <v>0.1257</v>
      </c>
    </row>
    <row r="87" spans="2:11" ht="12">
      <c r="B87">
        <f>+Plant!A82</f>
        <v>183</v>
      </c>
      <c r="C87" t="str">
        <f>+Plant!B82</f>
        <v>AUBURN REGIONAL MEDICAL CENTER</v>
      </c>
      <c r="D87" s="6">
        <f>ROUND(SUM(Plant!K82:L82),0)</f>
        <v>1564006</v>
      </c>
      <c r="E87" s="6">
        <f>ROUND(+Plant!F82,0)</f>
        <v>244080</v>
      </c>
      <c r="F87" s="7">
        <f t="shared" si="3"/>
        <v>6.41</v>
      </c>
      <c r="G87" s="6">
        <f>ROUND(SUM(Plant!K182:L182),0)</f>
        <v>1700361</v>
      </c>
      <c r="H87" s="6">
        <f>ROUND(+Plant!F182,0)</f>
        <v>186810</v>
      </c>
      <c r="I87" s="7">
        <f t="shared" si="4"/>
        <v>9.1</v>
      </c>
      <c r="J87" s="7"/>
      <c r="K87" s="8">
        <f t="shared" si="5"/>
        <v>0.4197</v>
      </c>
    </row>
    <row r="88" spans="2:11" ht="12">
      <c r="B88">
        <f>+Plant!A83</f>
        <v>186</v>
      </c>
      <c r="C88" t="str">
        <f>+Plant!B83</f>
        <v>MARK REED HOSPITAL</v>
      </c>
      <c r="D88" s="6">
        <f>ROUND(SUM(Plant!K83:L83),0)</f>
        <v>37728</v>
      </c>
      <c r="E88" s="6">
        <f>ROUND(+Plant!F83,0)</f>
        <v>10780</v>
      </c>
      <c r="F88" s="7">
        <f t="shared" si="3"/>
        <v>3.5</v>
      </c>
      <c r="G88" s="6">
        <f>ROUND(SUM(Plant!K183:L183),0)</f>
        <v>59941</v>
      </c>
      <c r="H88" s="6">
        <f>ROUND(+Plant!F183,0)</f>
        <v>11682</v>
      </c>
      <c r="I88" s="7">
        <f t="shared" si="4"/>
        <v>5.13</v>
      </c>
      <c r="J88" s="7"/>
      <c r="K88" s="8">
        <f t="shared" si="5"/>
        <v>0.4657</v>
      </c>
    </row>
    <row r="89" spans="2:11" ht="12">
      <c r="B89">
        <f>+Plant!A84</f>
        <v>191</v>
      </c>
      <c r="C89" t="str">
        <f>+Plant!B84</f>
        <v>PROVIDENCE CENTRALIA HOSPITAL</v>
      </c>
      <c r="D89" s="6">
        <f>ROUND(SUM(Plant!K84:L84),0)</f>
        <v>1393865</v>
      </c>
      <c r="E89" s="6">
        <f>ROUND(+Plant!F84,0)</f>
        <v>212794</v>
      </c>
      <c r="F89" s="7">
        <f t="shared" si="3"/>
        <v>6.55</v>
      </c>
      <c r="G89" s="6">
        <f>ROUND(SUM(Plant!K184:L184),0)</f>
        <v>1396186</v>
      </c>
      <c r="H89" s="6">
        <f>ROUND(+Plant!F184,0)</f>
        <v>212794</v>
      </c>
      <c r="I89" s="7">
        <f t="shared" si="4"/>
        <v>6.56</v>
      </c>
      <c r="J89" s="7"/>
      <c r="K89" s="8">
        <f t="shared" si="5"/>
        <v>0.0015</v>
      </c>
    </row>
    <row r="90" spans="2:11" ht="12">
      <c r="B90">
        <f>+Plant!A85</f>
        <v>193</v>
      </c>
      <c r="C90" t="str">
        <f>+Plant!B85</f>
        <v>PROVIDENCE MOUNT CARMEL HOSPITAL</v>
      </c>
      <c r="D90" s="6">
        <f>ROUND(SUM(Plant!K85:L85),0)</f>
        <v>407560</v>
      </c>
      <c r="E90" s="6">
        <f>ROUND(+Plant!F85,0)</f>
        <v>74299</v>
      </c>
      <c r="F90" s="7">
        <f t="shared" si="3"/>
        <v>5.49</v>
      </c>
      <c r="G90" s="6">
        <f>ROUND(SUM(Plant!K185:L185),0)</f>
        <v>498643</v>
      </c>
      <c r="H90" s="6">
        <f>ROUND(+Plant!F185,0)</f>
        <v>109533</v>
      </c>
      <c r="I90" s="7">
        <f t="shared" si="4"/>
        <v>4.55</v>
      </c>
      <c r="J90" s="7"/>
      <c r="K90" s="8">
        <f t="shared" si="5"/>
        <v>-0.1712</v>
      </c>
    </row>
    <row r="91" spans="2:11" ht="12">
      <c r="B91">
        <f>+Plant!A86</f>
        <v>194</v>
      </c>
      <c r="C91" t="str">
        <f>+Plant!B86</f>
        <v>PROVIDENCE SAINT JOSEPHS HOSPITAL</v>
      </c>
      <c r="D91" s="6">
        <f>ROUND(SUM(Plant!K86:L86),0)</f>
        <v>315993</v>
      </c>
      <c r="E91" s="6">
        <f>ROUND(+Plant!F86,0)</f>
        <v>43736</v>
      </c>
      <c r="F91" s="7">
        <f t="shared" si="3"/>
        <v>7.23</v>
      </c>
      <c r="G91" s="6">
        <f>ROUND(SUM(Plant!K186:L186),0)</f>
        <v>281180</v>
      </c>
      <c r="H91" s="6">
        <f>ROUND(+Plant!F186,0)</f>
        <v>43736</v>
      </c>
      <c r="I91" s="7">
        <f t="shared" si="4"/>
        <v>6.43</v>
      </c>
      <c r="J91" s="7"/>
      <c r="K91" s="8">
        <f t="shared" si="5"/>
        <v>-0.1107</v>
      </c>
    </row>
    <row r="92" spans="2:11" ht="12">
      <c r="B92">
        <f>+Plant!A87</f>
        <v>195</v>
      </c>
      <c r="C92" t="str">
        <f>+Plant!B87</f>
        <v>SNOQUALMIE VALLEY HOSPITAL</v>
      </c>
      <c r="D92" s="6">
        <f>ROUND(SUM(Plant!K87:L87),0)</f>
        <v>389782</v>
      </c>
      <c r="E92" s="6">
        <f>ROUND(+Plant!F87,0)</f>
        <v>25013</v>
      </c>
      <c r="F92" s="7">
        <f t="shared" si="3"/>
        <v>15.58</v>
      </c>
      <c r="G92" s="6">
        <f>ROUND(SUM(Plant!K187:L187),0)</f>
        <v>318256</v>
      </c>
      <c r="H92" s="6">
        <f>ROUND(+Plant!F187,0)</f>
        <v>25013</v>
      </c>
      <c r="I92" s="7">
        <f t="shared" si="4"/>
        <v>12.72</v>
      </c>
      <c r="J92" s="7"/>
      <c r="K92" s="8">
        <f t="shared" si="5"/>
        <v>-0.1836</v>
      </c>
    </row>
    <row r="93" spans="2:11" ht="12">
      <c r="B93">
        <f>+Plant!A88</f>
        <v>197</v>
      </c>
      <c r="C93" t="str">
        <f>+Plant!B88</f>
        <v>CAPITAL MEDICAL CENTER</v>
      </c>
      <c r="D93" s="6">
        <f>ROUND(SUM(Plant!K88:L88),0)</f>
        <v>312837</v>
      </c>
      <c r="E93" s="6">
        <f>ROUND(+Plant!F88,0)</f>
        <v>145511</v>
      </c>
      <c r="F93" s="7">
        <f t="shared" si="3"/>
        <v>2.15</v>
      </c>
      <c r="G93" s="6">
        <f>ROUND(SUM(Plant!K188:L188),0)</f>
        <v>307552</v>
      </c>
      <c r="H93" s="6">
        <f>ROUND(+Plant!F188,0)</f>
        <v>145511</v>
      </c>
      <c r="I93" s="7">
        <f t="shared" si="4"/>
        <v>2.11</v>
      </c>
      <c r="J93" s="7"/>
      <c r="K93" s="8">
        <f t="shared" si="5"/>
        <v>-0.0186</v>
      </c>
    </row>
    <row r="94" spans="2:11" ht="12">
      <c r="B94">
        <f>+Plant!A89</f>
        <v>198</v>
      </c>
      <c r="C94" t="str">
        <f>+Plant!B89</f>
        <v>SUNNYSIDE COMMUNITY HOSPITAL</v>
      </c>
      <c r="D94" s="6">
        <f>ROUND(SUM(Plant!K89:L89),0)</f>
        <v>810865</v>
      </c>
      <c r="E94" s="6">
        <f>ROUND(+Plant!F89,0)</f>
        <v>82573</v>
      </c>
      <c r="F94" s="7">
        <f t="shared" si="3"/>
        <v>9.82</v>
      </c>
      <c r="G94" s="6">
        <f>ROUND(SUM(Plant!K189:L189),0)</f>
        <v>867952</v>
      </c>
      <c r="H94" s="6">
        <f>ROUND(+Plant!F189,0)</f>
        <v>82573</v>
      </c>
      <c r="I94" s="7">
        <f t="shared" si="4"/>
        <v>10.51</v>
      </c>
      <c r="J94" s="7"/>
      <c r="K94" s="8">
        <f t="shared" si="5"/>
        <v>0.0703</v>
      </c>
    </row>
    <row r="95" spans="2:11" ht="12">
      <c r="B95">
        <f>+Plant!A90</f>
        <v>199</v>
      </c>
      <c r="C95" t="str">
        <f>+Plant!B90</f>
        <v>TOPPENISH COMMUNITY HOSPITAL</v>
      </c>
      <c r="D95" s="6">
        <f>ROUND(SUM(Plant!K90:L90),0)</f>
        <v>410287</v>
      </c>
      <c r="E95" s="6">
        <f>ROUND(+Plant!F90,0)</f>
        <v>67629</v>
      </c>
      <c r="F95" s="7">
        <f t="shared" si="3"/>
        <v>6.07</v>
      </c>
      <c r="G95" s="6">
        <f>ROUND(SUM(Plant!K190:L190),0)</f>
        <v>467204</v>
      </c>
      <c r="H95" s="6">
        <f>ROUND(+Plant!F190,0)</f>
        <v>67629</v>
      </c>
      <c r="I95" s="7">
        <f t="shared" si="4"/>
        <v>6.91</v>
      </c>
      <c r="J95" s="7"/>
      <c r="K95" s="8">
        <f t="shared" si="5"/>
        <v>0.1384</v>
      </c>
    </row>
    <row r="96" spans="2:11" ht="12">
      <c r="B96">
        <f>+Plant!A91</f>
        <v>201</v>
      </c>
      <c r="C96" t="str">
        <f>+Plant!B91</f>
        <v>SAINT FRANCIS COMMUNITY HOSPITAL</v>
      </c>
      <c r="D96" s="6">
        <f>ROUND(SUM(Plant!K91:L91),0)</f>
        <v>3952810</v>
      </c>
      <c r="E96" s="6">
        <f>ROUND(+Plant!F91,0)</f>
        <v>210878</v>
      </c>
      <c r="F96" s="7">
        <f t="shared" si="3"/>
        <v>18.74</v>
      </c>
      <c r="G96" s="6">
        <f>ROUND(SUM(Plant!K191:L191),0)</f>
        <v>4040850</v>
      </c>
      <c r="H96" s="6">
        <f>ROUND(+Plant!F191,0)</f>
        <v>230873</v>
      </c>
      <c r="I96" s="7">
        <f t="shared" si="4"/>
        <v>17.5</v>
      </c>
      <c r="J96" s="7"/>
      <c r="K96" s="8">
        <f t="shared" si="5"/>
        <v>-0.0662</v>
      </c>
    </row>
    <row r="97" spans="2:11" ht="12">
      <c r="B97">
        <f>+Plant!A92</f>
        <v>202</v>
      </c>
      <c r="C97" t="str">
        <f>+Plant!B92</f>
        <v>REGIONAL HOSP. FOR RESP. &amp; COMPLEX CARE</v>
      </c>
      <c r="D97" s="6">
        <f>ROUND(SUM(Plant!K92:L92),0)</f>
        <v>0</v>
      </c>
      <c r="E97" s="6">
        <f>ROUND(+Plant!F92,0)</f>
        <v>8566</v>
      </c>
      <c r="F97" s="7">
        <f t="shared" si="3"/>
      </c>
      <c r="G97" s="6">
        <f>ROUND(SUM(Plant!K192:L192),0)</f>
        <v>0</v>
      </c>
      <c r="H97" s="6">
        <f>ROUND(+Plant!F192,0)</f>
        <v>8566</v>
      </c>
      <c r="I97" s="7">
        <f t="shared" si="4"/>
      </c>
      <c r="J97" s="7"/>
      <c r="K97" s="8">
        <f t="shared" si="5"/>
      </c>
    </row>
    <row r="98" spans="2:11" ht="12">
      <c r="B98">
        <f>+Plant!A93</f>
        <v>204</v>
      </c>
      <c r="C98" t="str">
        <f>+Plant!B93</f>
        <v>SEATTLE CANCER CARE ALLIANCE</v>
      </c>
      <c r="D98" s="6">
        <f>ROUND(SUM(Plant!K93:L93),0)</f>
        <v>1779729</v>
      </c>
      <c r="E98" s="6">
        <f>ROUND(+Plant!F93,0)</f>
        <v>231494</v>
      </c>
      <c r="F98" s="7">
        <f t="shared" si="3"/>
        <v>7.69</v>
      </c>
      <c r="G98" s="6">
        <f>ROUND(SUM(Plant!K193:L193),0)</f>
        <v>1898548</v>
      </c>
      <c r="H98" s="6">
        <f>ROUND(+Plant!F193,0)</f>
        <v>235598</v>
      </c>
      <c r="I98" s="7">
        <f t="shared" si="4"/>
        <v>8.06</v>
      </c>
      <c r="J98" s="7"/>
      <c r="K98" s="8">
        <f t="shared" si="5"/>
        <v>0.0481</v>
      </c>
    </row>
    <row r="99" spans="2:11" ht="12">
      <c r="B99">
        <f>+Plant!A94</f>
        <v>205</v>
      </c>
      <c r="C99" t="str">
        <f>+Plant!B94</f>
        <v>WENATCHEE VALLEY MEDICAL CENTER</v>
      </c>
      <c r="D99" s="6">
        <f>ROUND(SUM(Plant!K94:L94),0)</f>
        <v>108623</v>
      </c>
      <c r="E99" s="6">
        <f>ROUND(+Plant!F94,0)</f>
        <v>93061</v>
      </c>
      <c r="F99" s="7">
        <f t="shared" si="3"/>
        <v>1.17</v>
      </c>
      <c r="G99" s="6">
        <f>ROUND(SUM(Plant!K194:L194),0)</f>
        <v>153890</v>
      </c>
      <c r="H99" s="6">
        <f>ROUND(+Plant!F194,0)</f>
        <v>108665</v>
      </c>
      <c r="I99" s="7">
        <f t="shared" si="4"/>
        <v>1.42</v>
      </c>
      <c r="J99" s="7"/>
      <c r="K99" s="8">
        <f t="shared" si="5"/>
        <v>0.2137</v>
      </c>
    </row>
    <row r="100" spans="2:11" ht="12">
      <c r="B100">
        <f>+Plant!A95</f>
        <v>206</v>
      </c>
      <c r="C100" t="str">
        <f>+Plant!B95</f>
        <v>UNITED GENERAL HOSPITAL</v>
      </c>
      <c r="D100" s="6">
        <f>ROUND(SUM(Plant!K95:L95),0)</f>
        <v>257117</v>
      </c>
      <c r="E100" s="6">
        <f>ROUND(+Plant!F95,0)</f>
        <v>147375</v>
      </c>
      <c r="F100" s="7">
        <f t="shared" si="3"/>
        <v>1.74</v>
      </c>
      <c r="G100" s="6">
        <f>ROUND(SUM(Plant!K195:L195),0)</f>
        <v>207424</v>
      </c>
      <c r="H100" s="6">
        <f>ROUND(+Plant!F195,0)</f>
        <v>147315</v>
      </c>
      <c r="I100" s="7">
        <f t="shared" si="4"/>
        <v>1.41</v>
      </c>
      <c r="J100" s="7"/>
      <c r="K100" s="8">
        <f t="shared" si="5"/>
        <v>-0.1897</v>
      </c>
    </row>
    <row r="101" spans="2:11" ht="12">
      <c r="B101">
        <f>+Plant!A96</f>
        <v>207</v>
      </c>
      <c r="C101" t="str">
        <f>+Plant!B96</f>
        <v>SKAGIT VALLEY HOSPITAL</v>
      </c>
      <c r="D101" s="6">
        <f>ROUND(SUM(Plant!K96:L96),0)</f>
        <v>474877</v>
      </c>
      <c r="E101" s="6">
        <f>ROUND(+Plant!F96,0)</f>
        <v>407189</v>
      </c>
      <c r="F101" s="7">
        <f t="shared" si="3"/>
        <v>1.17</v>
      </c>
      <c r="G101" s="6">
        <f>ROUND(SUM(Plant!K196:L196),0)</f>
        <v>701706</v>
      </c>
      <c r="H101" s="6">
        <f>ROUND(+Plant!F196,0)</f>
        <v>407189</v>
      </c>
      <c r="I101" s="7">
        <f t="shared" si="4"/>
        <v>1.72</v>
      </c>
      <c r="J101" s="7"/>
      <c r="K101" s="8">
        <f t="shared" si="5"/>
        <v>0.4701</v>
      </c>
    </row>
    <row r="102" spans="2:11" ht="12">
      <c r="B102">
        <f>+Plant!A97</f>
        <v>208</v>
      </c>
      <c r="C102" t="str">
        <f>+Plant!B97</f>
        <v>LEGACY SALMON CREEK HOSPITAL</v>
      </c>
      <c r="D102" s="6">
        <f>ROUND(SUM(Plant!K97:L97),0)</f>
        <v>2286295</v>
      </c>
      <c r="E102" s="6">
        <f>ROUND(+Plant!F97,0)</f>
        <v>282348</v>
      </c>
      <c r="F102" s="7">
        <f t="shared" si="3"/>
        <v>8.1</v>
      </c>
      <c r="G102" s="6">
        <f>ROUND(SUM(Plant!K197:L197),0)</f>
        <v>2463798</v>
      </c>
      <c r="H102" s="6">
        <f>ROUND(+Plant!F197,0)</f>
        <v>282348</v>
      </c>
      <c r="I102" s="7">
        <f t="shared" si="4"/>
        <v>8.73</v>
      </c>
      <c r="J102" s="7"/>
      <c r="K102" s="8">
        <f t="shared" si="5"/>
        <v>0.0778</v>
      </c>
    </row>
    <row r="103" spans="2:11" ht="12">
      <c r="B103">
        <f>+Plant!A98</f>
        <v>209</v>
      </c>
      <c r="C103" t="str">
        <f>+Plant!B98</f>
        <v>SAINT ANTHONY HOSPITAL</v>
      </c>
      <c r="D103" s="6">
        <f>ROUND(SUM(Plant!K98:L98),0)</f>
        <v>0</v>
      </c>
      <c r="E103" s="6">
        <f>ROUND(+Plant!F98,0)</f>
        <v>0</v>
      </c>
      <c r="F103" s="7">
        <f t="shared" si="3"/>
      </c>
      <c r="G103" s="6">
        <f>ROUND(SUM(Plant!K198:L198),0)</f>
        <v>936234</v>
      </c>
      <c r="H103" s="6">
        <f>ROUND(+Plant!F198,0)</f>
        <v>265850</v>
      </c>
      <c r="I103" s="7">
        <f t="shared" si="4"/>
        <v>3.52</v>
      </c>
      <c r="J103" s="7"/>
      <c r="K103" s="8">
        <f t="shared" si="5"/>
      </c>
    </row>
    <row r="104" spans="2:11" ht="12">
      <c r="B104">
        <f>+Plant!A99</f>
        <v>904</v>
      </c>
      <c r="C104" t="str">
        <f>+Plant!B99</f>
        <v>BHC FAIRFAX HOSPITAL</v>
      </c>
      <c r="D104" s="6">
        <f>ROUND(SUM(Plant!K99:L99),0)</f>
        <v>223042</v>
      </c>
      <c r="E104" s="6">
        <f>ROUND(+Plant!F99,0)</f>
        <v>45781</v>
      </c>
      <c r="F104" s="7">
        <f t="shared" si="3"/>
        <v>4.87</v>
      </c>
      <c r="G104" s="6">
        <f>ROUND(SUM(Plant!K199:L199),0)</f>
        <v>242346</v>
      </c>
      <c r="H104" s="6">
        <f>ROUND(+Plant!F199,0)</f>
        <v>45781</v>
      </c>
      <c r="I104" s="7">
        <f t="shared" si="4"/>
        <v>5.29</v>
      </c>
      <c r="J104" s="7"/>
      <c r="K104" s="8">
        <f t="shared" si="5"/>
        <v>0.0862</v>
      </c>
    </row>
    <row r="105" spans="2:11" ht="12">
      <c r="B105">
        <f>+Plant!A100</f>
        <v>915</v>
      </c>
      <c r="C105" t="str">
        <f>+Plant!B100</f>
        <v>LOURDES COUNSELING CENTER</v>
      </c>
      <c r="D105" s="6">
        <f>ROUND(SUM(Plant!K100:L100),0)</f>
        <v>94294</v>
      </c>
      <c r="E105" s="6">
        <f>ROUND(+Plant!F100,0)</f>
        <v>48126</v>
      </c>
      <c r="F105" s="7">
        <f t="shared" si="3"/>
        <v>1.96</v>
      </c>
      <c r="G105" s="6">
        <f>ROUND(SUM(Plant!K200:L200),0)</f>
        <v>105600</v>
      </c>
      <c r="H105" s="6">
        <f>ROUND(+Plant!F200,0)</f>
        <v>48770</v>
      </c>
      <c r="I105" s="7">
        <f t="shared" si="4"/>
        <v>2.17</v>
      </c>
      <c r="J105" s="7"/>
      <c r="K105" s="8">
        <f t="shared" si="5"/>
        <v>0.1071</v>
      </c>
    </row>
    <row r="106" spans="2:11" ht="12">
      <c r="B106">
        <f>+Plant!A101</f>
        <v>919</v>
      </c>
      <c r="C106" t="str">
        <f>+Plant!B101</f>
        <v>NAVOS</v>
      </c>
      <c r="D106" s="6">
        <f>ROUND(SUM(Plant!K101:L101),0)</f>
        <v>44368</v>
      </c>
      <c r="E106" s="6">
        <f>ROUND(+Plant!F101,0)</f>
        <v>42500</v>
      </c>
      <c r="F106" s="7">
        <f t="shared" si="3"/>
        <v>1.04</v>
      </c>
      <c r="G106" s="6">
        <f>ROUND(SUM(Plant!K201:L201),0)</f>
        <v>65912</v>
      </c>
      <c r="H106" s="6">
        <f>ROUND(+Plant!F201,0)</f>
        <v>42500</v>
      </c>
      <c r="I106" s="7">
        <f t="shared" si="4"/>
        <v>1.55</v>
      </c>
      <c r="J106" s="7"/>
      <c r="K106" s="8">
        <f t="shared" si="5"/>
        <v>0.4904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6"/>
  <sheetViews>
    <sheetView zoomScale="75" zoomScaleNormal="75" zoomScalePageLayoutView="0" workbookViewId="0" topLeftCell="A1">
      <selection activeCell="B10" sqref="B10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4" width="11.50390625" style="0" bestFit="1" customWidth="1"/>
    <col min="5" max="5" width="9.875" style="0" bestFit="1" customWidth="1"/>
    <col min="6" max="6" width="5.875" style="0" bestFit="1" customWidth="1"/>
    <col min="7" max="7" width="11.50390625" style="0" bestFit="1" customWidth="1"/>
    <col min="8" max="8" width="7.875" style="0" bestFit="1" customWidth="1"/>
    <col min="9" max="9" width="5.875" style="0" bestFit="1" customWidth="1"/>
    <col min="10" max="10" width="2.625" style="0" customWidth="1"/>
    <col min="11" max="11" width="9.125" style="0" bestFit="1" customWidth="1"/>
  </cols>
  <sheetData>
    <row r="1" spans="1:10" ht="12">
      <c r="A1" s="3" t="s">
        <v>18</v>
      </c>
      <c r="B1" s="4"/>
      <c r="C1" s="4"/>
      <c r="D1" s="4"/>
      <c r="E1" s="4"/>
      <c r="F1" s="4"/>
      <c r="G1" s="4"/>
      <c r="H1" s="4"/>
      <c r="I1" s="4"/>
      <c r="J1" s="4"/>
    </row>
    <row r="2" spans="1:11" ht="1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ht="12">
      <c r="A3" s="4"/>
      <c r="B3" s="4"/>
      <c r="C3" s="4"/>
      <c r="D3" s="4"/>
      <c r="E3" s="4"/>
      <c r="F3" s="3"/>
      <c r="G3" s="4"/>
      <c r="H3" s="4"/>
      <c r="I3" s="4"/>
      <c r="J3" s="4"/>
      <c r="K3">
        <v>432</v>
      </c>
    </row>
    <row r="4" spans="1:10" ht="1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0" ht="12">
      <c r="A5" s="3" t="s">
        <v>40</v>
      </c>
      <c r="B5" s="4"/>
      <c r="C5" s="4"/>
      <c r="D5" s="4"/>
      <c r="E5" s="4"/>
      <c r="F5" s="4"/>
      <c r="G5" s="4"/>
      <c r="H5" s="4"/>
      <c r="I5" s="4"/>
      <c r="J5" s="4"/>
    </row>
    <row r="7" spans="5:9" ht="12">
      <c r="E7" s="14">
        <f>ROUND(+Plant!D5,0)</f>
        <v>2008</v>
      </c>
      <c r="F7" s="2">
        <f>+E7</f>
        <v>2008</v>
      </c>
      <c r="H7" s="1">
        <f>+F7+1</f>
        <v>2009</v>
      </c>
      <c r="I7" s="2">
        <f>+H7</f>
        <v>2009</v>
      </c>
    </row>
    <row r="8" spans="1:11" ht="12">
      <c r="A8" s="2"/>
      <c r="B8" s="2"/>
      <c r="C8" s="2"/>
      <c r="D8" s="1" t="s">
        <v>19</v>
      </c>
      <c r="F8" s="1" t="s">
        <v>2</v>
      </c>
      <c r="G8" s="1" t="s">
        <v>19</v>
      </c>
      <c r="I8" s="1" t="s">
        <v>2</v>
      </c>
      <c r="J8" s="1"/>
      <c r="K8" s="2" t="s">
        <v>45</v>
      </c>
    </row>
    <row r="9" spans="1:11" ht="12">
      <c r="A9" s="2"/>
      <c r="B9" s="2" t="s">
        <v>30</v>
      </c>
      <c r="C9" s="2" t="s">
        <v>31</v>
      </c>
      <c r="D9" s="1" t="s">
        <v>20</v>
      </c>
      <c r="E9" s="1" t="s">
        <v>4</v>
      </c>
      <c r="F9" s="1" t="s">
        <v>4</v>
      </c>
      <c r="G9" s="1" t="s">
        <v>20</v>
      </c>
      <c r="H9" s="1" t="s">
        <v>4</v>
      </c>
      <c r="I9" s="1" t="s">
        <v>4</v>
      </c>
      <c r="J9" s="1"/>
      <c r="K9" s="2" t="s">
        <v>46</v>
      </c>
    </row>
    <row r="10" spans="2:11" ht="12">
      <c r="B10">
        <f>+Plant!A5</f>
        <v>1</v>
      </c>
      <c r="C10" t="str">
        <f>+Plant!B5</f>
        <v>SWEDISH HEALTH SERVICES</v>
      </c>
      <c r="D10" s="6">
        <f>ROUND(SUM(Plant!M5:N5),0)</f>
        <v>17690784</v>
      </c>
      <c r="E10" s="6">
        <f>ROUND(+Plant!F5,0)</f>
        <v>3508958</v>
      </c>
      <c r="F10" s="7">
        <f>IF(D10=0,"",IF(E10=0,"",ROUND(D10/E10,2)))</f>
        <v>5.04</v>
      </c>
      <c r="G10" s="6">
        <f>ROUND(SUM(Plant!M105:N105),0)</f>
        <v>19162622</v>
      </c>
      <c r="H10" s="6">
        <f>ROUND(+Plant!F105,0)</f>
        <v>3508958</v>
      </c>
      <c r="I10" s="7">
        <f>IF(G10=0,"",IF(H10=0,"",ROUND(G10/H10,2)))</f>
        <v>5.46</v>
      </c>
      <c r="J10" s="7"/>
      <c r="K10" s="8">
        <f>IF(D10=0,"",IF(E10=0,"",IF(G10=0,"",IF(H10=0,"",ROUND(I10/F10-1,4)))))</f>
        <v>0.0833</v>
      </c>
    </row>
    <row r="11" spans="2:11" ht="12">
      <c r="B11">
        <f>+Plant!A6</f>
        <v>3</v>
      </c>
      <c r="C11" t="str">
        <f>+Plant!B6</f>
        <v>SWEDISH MEDICAL CENTER CHERRY HILL</v>
      </c>
      <c r="D11" s="6">
        <f>ROUND(SUM(Plant!M6:N6),0)</f>
        <v>11454812</v>
      </c>
      <c r="E11" s="6">
        <f>ROUND(+Plant!F6,0)</f>
        <v>568261</v>
      </c>
      <c r="F11" s="7">
        <f aca="true" t="shared" si="0" ref="F11:F74">IF(D11=0,"",IF(E11=0,"",ROUND(D11/E11,2)))</f>
        <v>20.16</v>
      </c>
      <c r="G11" s="6">
        <f>ROUND(SUM(Plant!M106:N106),0)</f>
        <v>11831525</v>
      </c>
      <c r="H11" s="6">
        <f>ROUND(+Plant!F106,0)</f>
        <v>568261</v>
      </c>
      <c r="I11" s="7">
        <f aca="true" t="shared" si="1" ref="I11:I74">IF(G11=0,"",IF(H11=0,"",ROUND(G11/H11,2)))</f>
        <v>20.82</v>
      </c>
      <c r="J11" s="7"/>
      <c r="K11" s="8">
        <f aca="true" t="shared" si="2" ref="K11:K74">IF(D11=0,"",IF(E11=0,"",IF(G11=0,"",IF(H11=0,"",ROUND(I11/F11-1,4)))))</f>
        <v>0.0327</v>
      </c>
    </row>
    <row r="12" spans="2:11" ht="12">
      <c r="B12">
        <f>+Plant!A7</f>
        <v>8</v>
      </c>
      <c r="C12" t="str">
        <f>+Plant!B7</f>
        <v>KLICKITAT VALLEY HOSPITAL</v>
      </c>
      <c r="D12" s="6">
        <f>ROUND(SUM(Plant!M7:N7),0)</f>
        <v>870</v>
      </c>
      <c r="E12" s="6">
        <f>ROUND(+Plant!F7,0)</f>
        <v>42000</v>
      </c>
      <c r="F12" s="7">
        <f t="shared" si="0"/>
        <v>0.02</v>
      </c>
      <c r="G12" s="6">
        <f>ROUND(SUM(Plant!M107:N107),0)</f>
        <v>3379</v>
      </c>
      <c r="H12" s="6">
        <f>ROUND(+Plant!F107,0)</f>
        <v>42000</v>
      </c>
      <c r="I12" s="7">
        <f t="shared" si="1"/>
        <v>0.08</v>
      </c>
      <c r="J12" s="7"/>
      <c r="K12" s="8">
        <f t="shared" si="2"/>
        <v>3</v>
      </c>
    </row>
    <row r="13" spans="2:11" ht="12">
      <c r="B13">
        <f>+Plant!A8</f>
        <v>10</v>
      </c>
      <c r="C13" t="str">
        <f>+Plant!B8</f>
        <v>VIRGINIA MASON MEDICAL CENTER</v>
      </c>
      <c r="D13" s="6">
        <f>ROUND(SUM(Plant!M8:N8),0)</f>
        <v>5702894</v>
      </c>
      <c r="E13" s="6">
        <f>ROUND(+Plant!F8,0)</f>
        <v>860755</v>
      </c>
      <c r="F13" s="7">
        <f t="shared" si="0"/>
        <v>6.63</v>
      </c>
      <c r="G13" s="6">
        <f>ROUND(SUM(Plant!M108:N108),0)</f>
        <v>5702922</v>
      </c>
      <c r="H13" s="6">
        <f>ROUND(+Plant!F108,0)</f>
        <v>863252</v>
      </c>
      <c r="I13" s="7">
        <f t="shared" si="1"/>
        <v>6.61</v>
      </c>
      <c r="J13" s="7"/>
      <c r="K13" s="8">
        <f t="shared" si="2"/>
        <v>-0.003</v>
      </c>
    </row>
    <row r="14" spans="2:11" ht="12">
      <c r="B14">
        <f>+Plant!A9</f>
        <v>14</v>
      </c>
      <c r="C14" t="str">
        <f>+Plant!B9</f>
        <v>SEATTLE CHILDRENS HOSPITAL</v>
      </c>
      <c r="D14" s="6">
        <f>ROUND(SUM(Plant!M9:N9),0)</f>
        <v>14645</v>
      </c>
      <c r="E14" s="6">
        <f>ROUND(+Plant!F9,0)</f>
        <v>1192302</v>
      </c>
      <c r="F14" s="7">
        <f t="shared" si="0"/>
        <v>0.01</v>
      </c>
      <c r="G14" s="6">
        <f>ROUND(SUM(Plant!M109:N109),0)</f>
        <v>3556541</v>
      </c>
      <c r="H14" s="6">
        <f>ROUND(+Plant!F109,0)</f>
        <v>1294410</v>
      </c>
      <c r="I14" s="7">
        <f t="shared" si="1"/>
        <v>2.75</v>
      </c>
      <c r="J14" s="7"/>
      <c r="K14" s="8">
        <f t="shared" si="2"/>
        <v>274</v>
      </c>
    </row>
    <row r="15" spans="2:11" ht="12">
      <c r="B15">
        <f>+Plant!A10</f>
        <v>20</v>
      </c>
      <c r="C15" t="str">
        <f>+Plant!B10</f>
        <v>GROUP HEALTH CENTRAL</v>
      </c>
      <c r="D15" s="6">
        <f>ROUND(SUM(Plant!M10:N10),0)</f>
        <v>0</v>
      </c>
      <c r="E15" s="6">
        <f>ROUND(+Plant!F10,0)</f>
        <v>153385</v>
      </c>
      <c r="F15" s="7">
        <f t="shared" si="0"/>
      </c>
      <c r="G15" s="6">
        <f>ROUND(SUM(Plant!M110:N110),0)</f>
        <v>0</v>
      </c>
      <c r="H15" s="6">
        <f>ROUND(+Plant!F110,0)</f>
        <v>153385</v>
      </c>
      <c r="I15" s="7">
        <f t="shared" si="1"/>
      </c>
      <c r="J15" s="7"/>
      <c r="K15" s="8">
        <f t="shared" si="2"/>
      </c>
    </row>
    <row r="16" spans="2:11" ht="12">
      <c r="B16">
        <f>+Plant!A11</f>
        <v>21</v>
      </c>
      <c r="C16" t="str">
        <f>+Plant!B11</f>
        <v>NEWPORT COMMUNITY HOSPITAL</v>
      </c>
      <c r="D16" s="6">
        <f>ROUND(SUM(Plant!M11:N11),0)</f>
        <v>323929</v>
      </c>
      <c r="E16" s="6">
        <f>ROUND(+Plant!F11,0)</f>
        <v>78690</v>
      </c>
      <c r="F16" s="7">
        <f t="shared" si="0"/>
        <v>4.12</v>
      </c>
      <c r="G16" s="6">
        <f>ROUND(SUM(Plant!M111:N111),0)</f>
        <v>329982</v>
      </c>
      <c r="H16" s="6">
        <f>ROUND(+Plant!F111,0)</f>
        <v>78694</v>
      </c>
      <c r="I16" s="7">
        <f t="shared" si="1"/>
        <v>4.19</v>
      </c>
      <c r="J16" s="7"/>
      <c r="K16" s="8">
        <f t="shared" si="2"/>
        <v>0.017</v>
      </c>
    </row>
    <row r="17" spans="2:11" ht="12">
      <c r="B17">
        <f>+Plant!A12</f>
        <v>22</v>
      </c>
      <c r="C17" t="str">
        <f>+Plant!B12</f>
        <v>LOURDES MEDICAL CENTER</v>
      </c>
      <c r="D17" s="6">
        <f>ROUND(SUM(Plant!M12:N12),0)</f>
        <v>218397</v>
      </c>
      <c r="E17" s="6">
        <f>ROUND(+Plant!F12,0)</f>
        <v>209005</v>
      </c>
      <c r="F17" s="7">
        <f t="shared" si="0"/>
        <v>1.04</v>
      </c>
      <c r="G17" s="6">
        <f>ROUND(SUM(Plant!M112:N112),0)</f>
        <v>561508</v>
      </c>
      <c r="H17" s="6">
        <f>ROUND(+Plant!F112,0)</f>
        <v>211028</v>
      </c>
      <c r="I17" s="7">
        <f t="shared" si="1"/>
        <v>2.66</v>
      </c>
      <c r="J17" s="7"/>
      <c r="K17" s="8">
        <f t="shared" si="2"/>
        <v>1.5577</v>
      </c>
    </row>
    <row r="18" spans="2:11" ht="12">
      <c r="B18">
        <f>+Plant!A13</f>
        <v>23</v>
      </c>
      <c r="C18" t="str">
        <f>+Plant!B13</f>
        <v>OKANOGAN-DOUGLAS DISTRICT HOSPITAL</v>
      </c>
      <c r="D18" s="6">
        <f>ROUND(SUM(Plant!M13:N13),0)</f>
        <v>43200</v>
      </c>
      <c r="E18" s="6">
        <f>ROUND(+Plant!F13,0)</f>
        <v>55785</v>
      </c>
      <c r="F18" s="7">
        <f t="shared" si="0"/>
        <v>0.77</v>
      </c>
      <c r="G18" s="6">
        <f>ROUND(SUM(Plant!M113:N113),0)</f>
        <v>38040</v>
      </c>
      <c r="H18" s="6">
        <f>ROUND(+Plant!F113,0)</f>
        <v>55785</v>
      </c>
      <c r="I18" s="7">
        <f t="shared" si="1"/>
        <v>0.68</v>
      </c>
      <c r="J18" s="7"/>
      <c r="K18" s="8">
        <f t="shared" si="2"/>
        <v>-0.1169</v>
      </c>
    </row>
    <row r="19" spans="2:11" ht="12">
      <c r="B19">
        <f>+Plant!A14</f>
        <v>26</v>
      </c>
      <c r="C19" t="str">
        <f>+Plant!B14</f>
        <v>PEACEHEALTH SAINT JOHN MEDICAL CENTER</v>
      </c>
      <c r="D19" s="6">
        <f>ROUND(SUM(Plant!M14:N14),0)</f>
        <v>1820008</v>
      </c>
      <c r="E19" s="6">
        <f>ROUND(+Plant!F14,0)</f>
        <v>812417</v>
      </c>
      <c r="F19" s="7">
        <f t="shared" si="0"/>
        <v>2.24</v>
      </c>
      <c r="G19" s="6">
        <f>ROUND(SUM(Plant!M114:N114),0)</f>
        <v>1908904</v>
      </c>
      <c r="H19" s="6">
        <f>ROUND(+Plant!F114,0)</f>
        <v>812174</v>
      </c>
      <c r="I19" s="7">
        <f t="shared" si="1"/>
        <v>2.35</v>
      </c>
      <c r="J19" s="7"/>
      <c r="K19" s="8">
        <f t="shared" si="2"/>
        <v>0.0491</v>
      </c>
    </row>
    <row r="20" spans="2:11" ht="12">
      <c r="B20">
        <f>+Plant!A15</f>
        <v>29</v>
      </c>
      <c r="C20" t="str">
        <f>+Plant!B15</f>
        <v>HARBORVIEW MEDICAL CENTER</v>
      </c>
      <c r="D20" s="6">
        <f>ROUND(SUM(Plant!M15:N15),0)</f>
        <v>2677689</v>
      </c>
      <c r="E20" s="6">
        <f>ROUND(+Plant!F15,0)</f>
        <v>1087294</v>
      </c>
      <c r="F20" s="7">
        <f t="shared" si="0"/>
        <v>2.46</v>
      </c>
      <c r="G20" s="6">
        <f>ROUND(SUM(Plant!M115:N115),0)</f>
        <v>3055309</v>
      </c>
      <c r="H20" s="6">
        <f>ROUND(+Plant!F115,0)</f>
        <v>1622313</v>
      </c>
      <c r="I20" s="7">
        <f t="shared" si="1"/>
        <v>1.88</v>
      </c>
      <c r="J20" s="7"/>
      <c r="K20" s="8">
        <f t="shared" si="2"/>
        <v>-0.2358</v>
      </c>
    </row>
    <row r="21" spans="2:11" ht="12">
      <c r="B21">
        <f>+Plant!A16</f>
        <v>32</v>
      </c>
      <c r="C21" t="str">
        <f>+Plant!B16</f>
        <v>SAINT JOSEPH MEDICAL CENTER</v>
      </c>
      <c r="D21" s="6">
        <f>ROUND(SUM(Plant!M16:N16),0)</f>
        <v>2175747</v>
      </c>
      <c r="E21" s="6">
        <f>ROUND(+Plant!F16,0)</f>
        <v>885082</v>
      </c>
      <c r="F21" s="7">
        <f t="shared" si="0"/>
        <v>2.46</v>
      </c>
      <c r="G21" s="6">
        <f>ROUND(SUM(Plant!M116:N116),0)</f>
        <v>2378824</v>
      </c>
      <c r="H21" s="6">
        <f>ROUND(+Plant!F116,0)</f>
        <v>921785</v>
      </c>
      <c r="I21" s="7">
        <f t="shared" si="1"/>
        <v>2.58</v>
      </c>
      <c r="J21" s="7"/>
      <c r="K21" s="8">
        <f t="shared" si="2"/>
        <v>0.0488</v>
      </c>
    </row>
    <row r="22" spans="2:11" ht="12">
      <c r="B22">
        <f>+Plant!A17</f>
        <v>35</v>
      </c>
      <c r="C22" t="str">
        <f>+Plant!B17</f>
        <v>ENUMCLAW REGIONAL HOSPITAL</v>
      </c>
      <c r="D22" s="6">
        <f>ROUND(SUM(Plant!M17:N17),0)</f>
        <v>779667</v>
      </c>
      <c r="E22" s="6">
        <f>ROUND(+Plant!F17,0)</f>
        <v>46874</v>
      </c>
      <c r="F22" s="7">
        <f t="shared" si="0"/>
        <v>16.63</v>
      </c>
      <c r="G22" s="6">
        <f>ROUND(SUM(Plant!M117:N117),0)</f>
        <v>424690</v>
      </c>
      <c r="H22" s="6">
        <f>ROUND(+Plant!F117,0)</f>
        <v>46874</v>
      </c>
      <c r="I22" s="7">
        <f t="shared" si="1"/>
        <v>9.06</v>
      </c>
      <c r="J22" s="7"/>
      <c r="K22" s="8">
        <f t="shared" si="2"/>
        <v>-0.4552</v>
      </c>
    </row>
    <row r="23" spans="2:11" ht="12">
      <c r="B23">
        <f>+Plant!A18</f>
        <v>37</v>
      </c>
      <c r="C23" t="str">
        <f>+Plant!B18</f>
        <v>DEACONESS MEDICAL CENTER</v>
      </c>
      <c r="D23" s="6">
        <f>ROUND(SUM(Plant!M18:N18),0)</f>
        <v>58469</v>
      </c>
      <c r="E23" s="6">
        <f>ROUND(+Plant!F18,0)</f>
        <v>367861</v>
      </c>
      <c r="F23" s="7">
        <f t="shared" si="0"/>
        <v>0.16</v>
      </c>
      <c r="G23" s="6">
        <f>ROUND(SUM(Plant!M118:N118),0)</f>
        <v>3075112</v>
      </c>
      <c r="H23" s="6">
        <f>ROUND(+Plant!F118,0)</f>
        <v>701825</v>
      </c>
      <c r="I23" s="7">
        <f t="shared" si="1"/>
        <v>4.38</v>
      </c>
      <c r="J23" s="7"/>
      <c r="K23" s="8">
        <f t="shared" si="2"/>
        <v>26.375</v>
      </c>
    </row>
    <row r="24" spans="2:11" ht="12">
      <c r="B24">
        <f>+Plant!A19</f>
        <v>38</v>
      </c>
      <c r="C24" t="str">
        <f>+Plant!B19</f>
        <v>OLYMPIC MEDICAL CENTER</v>
      </c>
      <c r="D24" s="6">
        <f>ROUND(SUM(Plant!M19:N19),0)</f>
        <v>1459944</v>
      </c>
      <c r="E24" s="6">
        <f>ROUND(+Plant!F19,0)</f>
        <v>301734</v>
      </c>
      <c r="F24" s="7">
        <f t="shared" si="0"/>
        <v>4.84</v>
      </c>
      <c r="G24" s="6">
        <f>ROUND(SUM(Plant!M119:N119),0)</f>
        <v>1481856</v>
      </c>
      <c r="H24" s="6">
        <f>ROUND(+Plant!F119,0)</f>
        <v>301734</v>
      </c>
      <c r="I24" s="7">
        <f t="shared" si="1"/>
        <v>4.91</v>
      </c>
      <c r="J24" s="7"/>
      <c r="K24" s="8">
        <f t="shared" si="2"/>
        <v>0.0145</v>
      </c>
    </row>
    <row r="25" spans="2:11" ht="12">
      <c r="B25">
        <f>+Plant!A20</f>
        <v>39</v>
      </c>
      <c r="C25" t="str">
        <f>+Plant!B20</f>
        <v>KENNEWICK GENERAL HOSPITAL</v>
      </c>
      <c r="D25" s="6">
        <f>ROUND(SUM(Plant!M20:N20),0)</f>
        <v>117905</v>
      </c>
      <c r="E25" s="6">
        <f>ROUND(+Plant!F20,0)</f>
        <v>224896</v>
      </c>
      <c r="F25" s="7">
        <f t="shared" si="0"/>
        <v>0.52</v>
      </c>
      <c r="G25" s="6">
        <f>ROUND(SUM(Plant!M120:N120),0)</f>
        <v>202977</v>
      </c>
      <c r="H25" s="6">
        <f>ROUND(+Plant!F120,0)</f>
        <v>347164</v>
      </c>
      <c r="I25" s="7">
        <f t="shared" si="1"/>
        <v>0.58</v>
      </c>
      <c r="J25" s="7"/>
      <c r="K25" s="8">
        <f t="shared" si="2"/>
        <v>0.1154</v>
      </c>
    </row>
    <row r="26" spans="2:11" ht="12">
      <c r="B26">
        <f>+Plant!A21</f>
        <v>43</v>
      </c>
      <c r="C26" t="str">
        <f>+Plant!B21</f>
        <v>WALLA WALLA GENERAL HOSPITAL</v>
      </c>
      <c r="D26" s="6">
        <f>ROUND(SUM(Plant!M21:N21),0)</f>
        <v>112370</v>
      </c>
      <c r="E26" s="6">
        <f>ROUND(+Plant!F21,0)</f>
        <v>97683</v>
      </c>
      <c r="F26" s="7">
        <f t="shared" si="0"/>
        <v>1.15</v>
      </c>
      <c r="G26" s="6">
        <f>ROUND(SUM(Plant!M121:N121),0)</f>
        <v>117610</v>
      </c>
      <c r="H26" s="6">
        <f>ROUND(+Plant!F121,0)</f>
        <v>97683</v>
      </c>
      <c r="I26" s="7">
        <f t="shared" si="1"/>
        <v>1.2</v>
      </c>
      <c r="J26" s="7"/>
      <c r="K26" s="8">
        <f t="shared" si="2"/>
        <v>0.0435</v>
      </c>
    </row>
    <row r="27" spans="2:11" ht="12">
      <c r="B27">
        <f>+Plant!A22</f>
        <v>45</v>
      </c>
      <c r="C27" t="str">
        <f>+Plant!B22</f>
        <v>COLUMBIA BASIN HOSPITAL</v>
      </c>
      <c r="D27" s="6">
        <f>ROUND(SUM(Plant!M22:N22),0)</f>
        <v>26494</v>
      </c>
      <c r="E27" s="6">
        <f>ROUND(+Plant!F22,0)</f>
        <v>69735</v>
      </c>
      <c r="F27" s="7">
        <f t="shared" si="0"/>
        <v>0.38</v>
      </c>
      <c r="G27" s="6">
        <f>ROUND(SUM(Plant!M122:N122),0)</f>
        <v>25165</v>
      </c>
      <c r="H27" s="6">
        <f>ROUND(+Plant!F122,0)</f>
        <v>69685</v>
      </c>
      <c r="I27" s="7">
        <f t="shared" si="1"/>
        <v>0.36</v>
      </c>
      <c r="J27" s="7"/>
      <c r="K27" s="8">
        <f t="shared" si="2"/>
        <v>-0.0526</v>
      </c>
    </row>
    <row r="28" spans="2:11" ht="12">
      <c r="B28">
        <f>+Plant!A23</f>
        <v>46</v>
      </c>
      <c r="C28" t="str">
        <f>+Plant!B23</f>
        <v>PROSSER MEMORIAL HOSPITAL</v>
      </c>
      <c r="D28" s="6">
        <f>ROUND(SUM(Plant!M23:N23),0)</f>
        <v>125390</v>
      </c>
      <c r="E28" s="6">
        <f>ROUND(+Plant!F23,0)</f>
        <v>70400</v>
      </c>
      <c r="F28" s="7">
        <f t="shared" si="0"/>
        <v>1.78</v>
      </c>
      <c r="G28" s="6">
        <f>ROUND(SUM(Plant!M123:N123),0)</f>
        <v>164258</v>
      </c>
      <c r="H28" s="6">
        <f>ROUND(+Plant!F123,0)</f>
        <v>71170</v>
      </c>
      <c r="I28" s="7">
        <f t="shared" si="1"/>
        <v>2.31</v>
      </c>
      <c r="J28" s="7"/>
      <c r="K28" s="8">
        <f t="shared" si="2"/>
        <v>0.2978</v>
      </c>
    </row>
    <row r="29" spans="2:11" ht="12">
      <c r="B29">
        <f>+Plant!A24</f>
        <v>50</v>
      </c>
      <c r="C29" t="str">
        <f>+Plant!B24</f>
        <v>PROVIDENCE SAINT MARY MEDICAL CENTER</v>
      </c>
      <c r="D29" s="6">
        <f>ROUND(SUM(Plant!M24:N24),0)</f>
        <v>361221</v>
      </c>
      <c r="E29" s="6">
        <f>ROUND(+Plant!F24,0)</f>
        <v>307557</v>
      </c>
      <c r="F29" s="7">
        <f t="shared" si="0"/>
        <v>1.17</v>
      </c>
      <c r="G29" s="6">
        <f>ROUND(SUM(Plant!M124:N124),0)</f>
        <v>389946</v>
      </c>
      <c r="H29" s="6">
        <f>ROUND(+Plant!F124,0)</f>
        <v>308055</v>
      </c>
      <c r="I29" s="7">
        <f t="shared" si="1"/>
        <v>1.27</v>
      </c>
      <c r="J29" s="7"/>
      <c r="K29" s="8">
        <f t="shared" si="2"/>
        <v>0.0855</v>
      </c>
    </row>
    <row r="30" spans="2:11" ht="12">
      <c r="B30">
        <f>+Plant!A25</f>
        <v>54</v>
      </c>
      <c r="C30" t="str">
        <f>+Plant!B25</f>
        <v>FORKS COMMUNITY HOSPITAL</v>
      </c>
      <c r="D30" s="6">
        <f>ROUND(SUM(Plant!M25:N25),0)</f>
        <v>67048</v>
      </c>
      <c r="E30" s="6">
        <f>ROUND(+Plant!F25,0)</f>
        <v>44140</v>
      </c>
      <c r="F30" s="7">
        <f t="shared" si="0"/>
        <v>1.52</v>
      </c>
      <c r="G30" s="6">
        <f>ROUND(SUM(Plant!M125:N125),0)</f>
        <v>67142</v>
      </c>
      <c r="H30" s="6">
        <f>ROUND(+Plant!F125,0)</f>
        <v>44140</v>
      </c>
      <c r="I30" s="7">
        <f t="shared" si="1"/>
        <v>1.52</v>
      </c>
      <c r="J30" s="7"/>
      <c r="K30" s="8">
        <f t="shared" si="2"/>
        <v>0</v>
      </c>
    </row>
    <row r="31" spans="2:11" ht="12">
      <c r="B31">
        <f>+Plant!A26</f>
        <v>56</v>
      </c>
      <c r="C31" t="str">
        <f>+Plant!B26</f>
        <v>WILLAPA HARBOR HOSPITAL</v>
      </c>
      <c r="D31" s="6">
        <f>ROUND(SUM(Plant!M26:N26),0)</f>
        <v>39749</v>
      </c>
      <c r="E31" s="6">
        <f>ROUND(+Plant!F26,0)</f>
        <v>36692</v>
      </c>
      <c r="F31" s="7">
        <f t="shared" si="0"/>
        <v>1.08</v>
      </c>
      <c r="G31" s="6">
        <f>ROUND(SUM(Plant!M126:N126),0)</f>
        <v>35956</v>
      </c>
      <c r="H31" s="6">
        <f>ROUND(+Plant!F126,0)</f>
        <v>36692</v>
      </c>
      <c r="I31" s="7">
        <f t="shared" si="1"/>
        <v>0.98</v>
      </c>
      <c r="J31" s="7"/>
      <c r="K31" s="8">
        <f t="shared" si="2"/>
        <v>-0.0926</v>
      </c>
    </row>
    <row r="32" spans="2:11" ht="12">
      <c r="B32">
        <f>+Plant!A27</f>
        <v>58</v>
      </c>
      <c r="C32" t="str">
        <f>+Plant!B27</f>
        <v>YAKIMA VALLEY MEMORIAL HOSPITAL</v>
      </c>
      <c r="D32" s="6">
        <f>ROUND(SUM(Plant!M27:N27),0)</f>
        <v>1244192</v>
      </c>
      <c r="E32" s="6">
        <f>ROUND(+Plant!F27,0)</f>
        <v>468762</v>
      </c>
      <c r="F32" s="7">
        <f t="shared" si="0"/>
        <v>2.65</v>
      </c>
      <c r="G32" s="6">
        <f>ROUND(SUM(Plant!M127:N127),0)</f>
        <v>1213962</v>
      </c>
      <c r="H32" s="6">
        <f>ROUND(+Plant!F127,0)</f>
        <v>470098</v>
      </c>
      <c r="I32" s="7">
        <f t="shared" si="1"/>
        <v>2.58</v>
      </c>
      <c r="J32" s="7"/>
      <c r="K32" s="8">
        <f t="shared" si="2"/>
        <v>-0.0264</v>
      </c>
    </row>
    <row r="33" spans="2:11" ht="12">
      <c r="B33">
        <f>+Plant!A28</f>
        <v>63</v>
      </c>
      <c r="C33" t="str">
        <f>+Plant!B28</f>
        <v>GRAYS HARBOR COMMUNITY HOSPITAL</v>
      </c>
      <c r="D33" s="6">
        <f>ROUND(SUM(Plant!M28:N28),0)</f>
        <v>247251</v>
      </c>
      <c r="E33" s="6">
        <f>ROUND(+Plant!F28,0)</f>
        <v>285415</v>
      </c>
      <c r="F33" s="7">
        <f t="shared" si="0"/>
        <v>0.87</v>
      </c>
      <c r="G33" s="6">
        <f>ROUND(SUM(Plant!M128:N128),0)</f>
        <v>335283</v>
      </c>
      <c r="H33" s="6">
        <f>ROUND(+Plant!F128,0)</f>
        <v>285415</v>
      </c>
      <c r="I33" s="7">
        <f t="shared" si="1"/>
        <v>1.17</v>
      </c>
      <c r="J33" s="7"/>
      <c r="K33" s="8">
        <f t="shared" si="2"/>
        <v>0.3448</v>
      </c>
    </row>
    <row r="34" spans="2:11" ht="12">
      <c r="B34">
        <f>+Plant!A29</f>
        <v>78</v>
      </c>
      <c r="C34" t="str">
        <f>+Plant!B29</f>
        <v>SAMARITAN HOSPITAL</v>
      </c>
      <c r="D34" s="6">
        <f>ROUND(SUM(Plant!M29:N29),0)</f>
        <v>539077</v>
      </c>
      <c r="E34" s="6">
        <f>ROUND(+Plant!F29,0)</f>
        <v>193956</v>
      </c>
      <c r="F34" s="7">
        <f t="shared" si="0"/>
        <v>2.78</v>
      </c>
      <c r="G34" s="6">
        <f>ROUND(SUM(Plant!M129:N129),0)</f>
        <v>544071</v>
      </c>
      <c r="H34" s="6">
        <f>ROUND(+Plant!F129,0)</f>
        <v>182459</v>
      </c>
      <c r="I34" s="7">
        <f t="shared" si="1"/>
        <v>2.98</v>
      </c>
      <c r="J34" s="7"/>
      <c r="K34" s="8">
        <f t="shared" si="2"/>
        <v>0.0719</v>
      </c>
    </row>
    <row r="35" spans="2:11" ht="12">
      <c r="B35">
        <f>+Plant!A30</f>
        <v>79</v>
      </c>
      <c r="C35" t="str">
        <f>+Plant!B30</f>
        <v>OCEAN BEACH HOSPITAL</v>
      </c>
      <c r="D35" s="6">
        <f>ROUND(SUM(Plant!M30:N30),0)</f>
        <v>68353</v>
      </c>
      <c r="E35" s="6">
        <f>ROUND(+Plant!F30,0)</f>
        <v>47326</v>
      </c>
      <c r="F35" s="7">
        <f t="shared" si="0"/>
        <v>1.44</v>
      </c>
      <c r="G35" s="6">
        <f>ROUND(SUM(Plant!M130:N130),0)</f>
        <v>51636</v>
      </c>
      <c r="H35" s="6">
        <f>ROUND(+Plant!F130,0)</f>
        <v>47326</v>
      </c>
      <c r="I35" s="7">
        <f t="shared" si="1"/>
        <v>1.09</v>
      </c>
      <c r="J35" s="7"/>
      <c r="K35" s="8">
        <f t="shared" si="2"/>
        <v>-0.2431</v>
      </c>
    </row>
    <row r="36" spans="2:11" ht="12">
      <c r="B36">
        <f>+Plant!A31</f>
        <v>80</v>
      </c>
      <c r="C36" t="str">
        <f>+Plant!B31</f>
        <v>ODESSA MEMORIAL HOSPITAL</v>
      </c>
      <c r="D36" s="6">
        <f>ROUND(SUM(Plant!M31:N31),0)</f>
        <v>91938</v>
      </c>
      <c r="E36" s="6">
        <f>ROUND(+Plant!F31,0)</f>
        <v>32944</v>
      </c>
      <c r="F36" s="7">
        <f t="shared" si="0"/>
        <v>2.79</v>
      </c>
      <c r="G36" s="6">
        <f>ROUND(SUM(Plant!M131:N131),0)</f>
        <v>90623</v>
      </c>
      <c r="H36" s="6">
        <f>ROUND(+Plant!F131,0)</f>
        <v>32944</v>
      </c>
      <c r="I36" s="7">
        <f t="shared" si="1"/>
        <v>2.75</v>
      </c>
      <c r="J36" s="7"/>
      <c r="K36" s="8">
        <f t="shared" si="2"/>
        <v>-0.0143</v>
      </c>
    </row>
    <row r="37" spans="2:11" ht="12">
      <c r="B37">
        <f>+Plant!A32</f>
        <v>81</v>
      </c>
      <c r="C37" t="str">
        <f>+Plant!B32</f>
        <v>GOOD SAMARITAN HOSPITAL</v>
      </c>
      <c r="D37" s="6">
        <f>ROUND(SUM(Plant!M32:N32),0)</f>
        <v>2906731</v>
      </c>
      <c r="E37" s="6">
        <f>ROUND(+Plant!F32,0)</f>
        <v>417518</v>
      </c>
      <c r="F37" s="7">
        <f t="shared" si="0"/>
        <v>6.96</v>
      </c>
      <c r="G37" s="6">
        <f>ROUND(SUM(Plant!M132:N132),0)</f>
        <v>65594</v>
      </c>
      <c r="H37" s="6">
        <f>ROUND(+Plant!F132,0)</f>
        <v>417518</v>
      </c>
      <c r="I37" s="7">
        <f t="shared" si="1"/>
        <v>0.16</v>
      </c>
      <c r="J37" s="7"/>
      <c r="K37" s="8">
        <f t="shared" si="2"/>
        <v>-0.977</v>
      </c>
    </row>
    <row r="38" spans="2:11" ht="12">
      <c r="B38">
        <f>+Plant!A33</f>
        <v>82</v>
      </c>
      <c r="C38" t="str">
        <f>+Plant!B33</f>
        <v>GARFIELD COUNTY MEMORIAL HOSPITAL</v>
      </c>
      <c r="D38" s="6">
        <f>ROUND(SUM(Plant!M33:N33),0)</f>
        <v>7897</v>
      </c>
      <c r="E38" s="6">
        <f>ROUND(+Plant!F33,0)</f>
        <v>19316</v>
      </c>
      <c r="F38" s="7">
        <f t="shared" si="0"/>
        <v>0.41</v>
      </c>
      <c r="G38" s="6">
        <f>ROUND(SUM(Plant!M133:N133),0)</f>
        <v>7446</v>
      </c>
      <c r="H38" s="6">
        <f>ROUND(+Plant!F133,0)</f>
        <v>19316</v>
      </c>
      <c r="I38" s="7">
        <f t="shared" si="1"/>
        <v>0.39</v>
      </c>
      <c r="J38" s="7"/>
      <c r="K38" s="8">
        <f t="shared" si="2"/>
        <v>-0.0488</v>
      </c>
    </row>
    <row r="39" spans="2:11" ht="12">
      <c r="B39">
        <f>+Plant!A34</f>
        <v>84</v>
      </c>
      <c r="C39" t="str">
        <f>+Plant!B34</f>
        <v>PROVIDENCE REGIONAL MEDICAL CENTER EVERETT</v>
      </c>
      <c r="D39" s="6">
        <f>ROUND(SUM(Plant!M34:N34),0)</f>
        <v>1562595</v>
      </c>
      <c r="E39" s="6">
        <f>ROUND(+Plant!F34,0)</f>
        <v>864641</v>
      </c>
      <c r="F39" s="7">
        <f t="shared" si="0"/>
        <v>1.81</v>
      </c>
      <c r="G39" s="6">
        <f>ROUND(SUM(Plant!M134:N134),0)</f>
        <v>2326671</v>
      </c>
      <c r="H39" s="6">
        <f>ROUND(+Plant!F134,0)</f>
        <v>860889</v>
      </c>
      <c r="I39" s="7">
        <f t="shared" si="1"/>
        <v>2.7</v>
      </c>
      <c r="J39" s="7"/>
      <c r="K39" s="8">
        <f t="shared" si="2"/>
        <v>0.4917</v>
      </c>
    </row>
    <row r="40" spans="2:11" ht="12">
      <c r="B40">
        <f>+Plant!A35</f>
        <v>85</v>
      </c>
      <c r="C40" t="str">
        <f>+Plant!B35</f>
        <v>JEFFERSON HEALTHCARE HOSPITAL</v>
      </c>
      <c r="D40" s="6">
        <f>ROUND(SUM(Plant!M35:N35),0)</f>
        <v>130410</v>
      </c>
      <c r="E40" s="6">
        <f>ROUND(+Plant!F35,0)</f>
        <v>109111</v>
      </c>
      <c r="F40" s="7">
        <f t="shared" si="0"/>
        <v>1.2</v>
      </c>
      <c r="G40" s="6">
        <f>ROUND(SUM(Plant!M135:N135),0)</f>
        <v>139543</v>
      </c>
      <c r="H40" s="6">
        <f>ROUND(+Plant!F135,0)</f>
        <v>106825</v>
      </c>
      <c r="I40" s="7">
        <f t="shared" si="1"/>
        <v>1.31</v>
      </c>
      <c r="J40" s="7"/>
      <c r="K40" s="8">
        <f t="shared" si="2"/>
        <v>0.0917</v>
      </c>
    </row>
    <row r="41" spans="2:11" ht="12">
      <c r="B41">
        <f>+Plant!A36</f>
        <v>96</v>
      </c>
      <c r="C41" t="str">
        <f>+Plant!B36</f>
        <v>SKYLINE HOSPITAL</v>
      </c>
      <c r="D41" s="6">
        <f>ROUND(SUM(Plant!M36:N36),0)</f>
        <v>49307</v>
      </c>
      <c r="E41" s="6">
        <f>ROUND(+Plant!F36,0)</f>
        <v>38690</v>
      </c>
      <c r="F41" s="7">
        <f t="shared" si="0"/>
        <v>1.27</v>
      </c>
      <c r="G41" s="6">
        <f>ROUND(SUM(Plant!M136:N136),0)</f>
        <v>89039</v>
      </c>
      <c r="H41" s="6">
        <f>ROUND(+Plant!F136,0)</f>
        <v>41834</v>
      </c>
      <c r="I41" s="7">
        <f t="shared" si="1"/>
        <v>2.13</v>
      </c>
      <c r="J41" s="7"/>
      <c r="K41" s="8">
        <f t="shared" si="2"/>
        <v>0.6772</v>
      </c>
    </row>
    <row r="42" spans="2:11" ht="12">
      <c r="B42">
        <f>+Plant!A37</f>
        <v>102</v>
      </c>
      <c r="C42" t="str">
        <f>+Plant!B37</f>
        <v>YAKIMA REGIONAL MEDICAL AND CARDIAC CENTER</v>
      </c>
      <c r="D42" s="6">
        <f>ROUND(SUM(Plant!M37:N37),0)</f>
        <v>2135287</v>
      </c>
      <c r="E42" s="6">
        <f>ROUND(+Plant!F37,0)</f>
        <v>359152</v>
      </c>
      <c r="F42" s="7">
        <f t="shared" si="0"/>
        <v>5.95</v>
      </c>
      <c r="G42" s="6">
        <f>ROUND(SUM(Plant!M137:N137),0)</f>
        <v>1967888</v>
      </c>
      <c r="H42" s="6">
        <f>ROUND(+Plant!F137,0)</f>
        <v>359522</v>
      </c>
      <c r="I42" s="7">
        <f t="shared" si="1"/>
        <v>5.47</v>
      </c>
      <c r="J42" s="7"/>
      <c r="K42" s="8">
        <f t="shared" si="2"/>
        <v>-0.0807</v>
      </c>
    </row>
    <row r="43" spans="2:11" ht="12">
      <c r="B43">
        <f>+Plant!A38</f>
        <v>104</v>
      </c>
      <c r="C43" t="str">
        <f>+Plant!B38</f>
        <v>VALLEY GENERAL HOSPITAL</v>
      </c>
      <c r="D43" s="6">
        <f>ROUND(SUM(Plant!M38:N38),0)</f>
        <v>321650</v>
      </c>
      <c r="E43" s="6">
        <f>ROUND(+Plant!F38,0)</f>
        <v>112822</v>
      </c>
      <c r="F43" s="7">
        <f t="shared" si="0"/>
        <v>2.85</v>
      </c>
      <c r="G43" s="6">
        <f>ROUND(SUM(Plant!M138:N138),0)</f>
        <v>531188</v>
      </c>
      <c r="H43" s="6">
        <f>ROUND(+Plant!F138,0)</f>
        <v>112822</v>
      </c>
      <c r="I43" s="7">
        <f t="shared" si="1"/>
        <v>4.71</v>
      </c>
      <c r="J43" s="7"/>
      <c r="K43" s="8">
        <f t="shared" si="2"/>
        <v>0.6526</v>
      </c>
    </row>
    <row r="44" spans="2:11" ht="12">
      <c r="B44">
        <f>+Plant!A39</f>
        <v>106</v>
      </c>
      <c r="C44" t="str">
        <f>+Plant!B39</f>
        <v>CASCADE VALLEY HOSPITAL</v>
      </c>
      <c r="D44" s="6">
        <f>ROUND(SUM(Plant!M39:N39),0)</f>
        <v>120923</v>
      </c>
      <c r="E44" s="6">
        <f>ROUND(+Plant!F39,0)</f>
        <v>82921</v>
      </c>
      <c r="F44" s="7">
        <f t="shared" si="0"/>
        <v>1.46</v>
      </c>
      <c r="G44" s="6">
        <f>ROUND(SUM(Plant!M139:N139),0)</f>
        <v>138018</v>
      </c>
      <c r="H44" s="6">
        <f>ROUND(+Plant!F139,0)</f>
        <v>82921</v>
      </c>
      <c r="I44" s="7">
        <f t="shared" si="1"/>
        <v>1.66</v>
      </c>
      <c r="J44" s="7"/>
      <c r="K44" s="8">
        <f t="shared" si="2"/>
        <v>0.137</v>
      </c>
    </row>
    <row r="45" spans="2:11" ht="12">
      <c r="B45">
        <f>+Plant!A40</f>
        <v>107</v>
      </c>
      <c r="C45" t="str">
        <f>+Plant!B40</f>
        <v>NORTH VALLEY HOSPITAL</v>
      </c>
      <c r="D45" s="6">
        <f>ROUND(SUM(Plant!M40:N40),0)</f>
        <v>48353</v>
      </c>
      <c r="E45" s="6">
        <f>ROUND(+Plant!F40,0)</f>
        <v>81212</v>
      </c>
      <c r="F45" s="7">
        <f t="shared" si="0"/>
        <v>0.6</v>
      </c>
      <c r="G45" s="6">
        <f>ROUND(SUM(Plant!M140:N140),0)</f>
        <v>41356</v>
      </c>
      <c r="H45" s="6">
        <f>ROUND(+Plant!F140,0)</f>
        <v>84783</v>
      </c>
      <c r="I45" s="7">
        <f t="shared" si="1"/>
        <v>0.49</v>
      </c>
      <c r="J45" s="7"/>
      <c r="K45" s="8">
        <f t="shared" si="2"/>
        <v>-0.1833</v>
      </c>
    </row>
    <row r="46" spans="2:11" ht="12">
      <c r="B46">
        <f>+Plant!A41</f>
        <v>108</v>
      </c>
      <c r="C46" t="str">
        <f>+Plant!B41</f>
        <v>TRI-STATE MEMORIAL HOSPITAL</v>
      </c>
      <c r="D46" s="6">
        <f>ROUND(SUM(Plant!M41:N41),0)</f>
        <v>0</v>
      </c>
      <c r="E46" s="6">
        <f>ROUND(+Plant!F41,0)</f>
        <v>106138</v>
      </c>
      <c r="F46" s="7">
        <f t="shared" si="0"/>
      </c>
      <c r="G46" s="6">
        <f>ROUND(SUM(Plant!M141:N141),0)</f>
        <v>0</v>
      </c>
      <c r="H46" s="6">
        <f>ROUND(+Plant!F141,0)</f>
        <v>0</v>
      </c>
      <c r="I46" s="7">
        <f t="shared" si="1"/>
      </c>
      <c r="J46" s="7"/>
      <c r="K46" s="8">
        <f t="shared" si="2"/>
      </c>
    </row>
    <row r="47" spans="2:11" ht="12">
      <c r="B47">
        <f>+Plant!A42</f>
        <v>111</v>
      </c>
      <c r="C47" t="str">
        <f>+Plant!B42</f>
        <v>EAST ADAMS RURAL HOSPITAL</v>
      </c>
      <c r="D47" s="6">
        <f>ROUND(SUM(Plant!M42:N42),0)</f>
        <v>28151</v>
      </c>
      <c r="E47" s="6">
        <f>ROUND(+Plant!F42,0)</f>
        <v>19511</v>
      </c>
      <c r="F47" s="7">
        <f t="shared" si="0"/>
        <v>1.44</v>
      </c>
      <c r="G47" s="6">
        <f>ROUND(SUM(Plant!M142:N142),0)</f>
        <v>23543</v>
      </c>
      <c r="H47" s="6">
        <f>ROUND(+Plant!F142,0)</f>
        <v>19511</v>
      </c>
      <c r="I47" s="7">
        <f t="shared" si="1"/>
        <v>1.21</v>
      </c>
      <c r="J47" s="7"/>
      <c r="K47" s="8">
        <f t="shared" si="2"/>
        <v>-0.1597</v>
      </c>
    </row>
    <row r="48" spans="2:11" ht="12">
      <c r="B48">
        <f>+Plant!A43</f>
        <v>125</v>
      </c>
      <c r="C48" t="str">
        <f>+Plant!B43</f>
        <v>OTHELLO COMMUNITY HOSPITAL</v>
      </c>
      <c r="D48" s="6">
        <f>ROUND(SUM(Plant!M43:N43),0)</f>
        <v>14638</v>
      </c>
      <c r="E48" s="6">
        <f>ROUND(+Plant!F43,0)</f>
        <v>81778</v>
      </c>
      <c r="F48" s="7">
        <f t="shared" si="0"/>
        <v>0.18</v>
      </c>
      <c r="G48" s="6">
        <f>ROUND(SUM(Plant!M143:N143),0)</f>
        <v>18728</v>
      </c>
      <c r="H48" s="6">
        <f>ROUND(+Plant!F143,0)</f>
        <v>81778</v>
      </c>
      <c r="I48" s="7">
        <f t="shared" si="1"/>
        <v>0.23</v>
      </c>
      <c r="J48" s="7"/>
      <c r="K48" s="8">
        <f t="shared" si="2"/>
        <v>0.2778</v>
      </c>
    </row>
    <row r="49" spans="2:11" ht="12">
      <c r="B49">
        <f>+Plant!A44</f>
        <v>126</v>
      </c>
      <c r="C49" t="str">
        <f>+Plant!B44</f>
        <v>HIGHLINE MEDICAL CENTER</v>
      </c>
      <c r="D49" s="6">
        <f>ROUND(SUM(Plant!M44:N44),0)</f>
        <v>2778284</v>
      </c>
      <c r="E49" s="6">
        <f>ROUND(+Plant!F44,0)</f>
        <v>300978</v>
      </c>
      <c r="F49" s="7">
        <f t="shared" si="0"/>
        <v>9.23</v>
      </c>
      <c r="G49" s="6">
        <f>ROUND(SUM(Plant!M144:N144),0)</f>
        <v>1573104</v>
      </c>
      <c r="H49" s="6">
        <f>ROUND(+Plant!F144,0)</f>
        <v>257889</v>
      </c>
      <c r="I49" s="7">
        <f t="shared" si="1"/>
        <v>6.1</v>
      </c>
      <c r="J49" s="7"/>
      <c r="K49" s="8">
        <f t="shared" si="2"/>
        <v>-0.3391</v>
      </c>
    </row>
    <row r="50" spans="2:11" ht="12">
      <c r="B50">
        <f>+Plant!A45</f>
        <v>128</v>
      </c>
      <c r="C50" t="str">
        <f>+Plant!B45</f>
        <v>UNIVERSITY OF WASHINGTON MEDICAL CENTER</v>
      </c>
      <c r="D50" s="6">
        <f>ROUND(SUM(Plant!M45:N45),0)</f>
        <v>1404787</v>
      </c>
      <c r="E50" s="6">
        <f>ROUND(+Plant!F45,0)</f>
        <v>704450</v>
      </c>
      <c r="F50" s="7">
        <f t="shared" si="0"/>
        <v>1.99</v>
      </c>
      <c r="G50" s="6">
        <f>ROUND(SUM(Plant!M145:N145),0)</f>
        <v>1543468</v>
      </c>
      <c r="H50" s="6">
        <f>ROUND(+Plant!F145,0)</f>
        <v>668684</v>
      </c>
      <c r="I50" s="7">
        <f t="shared" si="1"/>
        <v>2.31</v>
      </c>
      <c r="J50" s="7"/>
      <c r="K50" s="8">
        <f t="shared" si="2"/>
        <v>0.1608</v>
      </c>
    </row>
    <row r="51" spans="2:11" ht="12">
      <c r="B51">
        <f>+Plant!A46</f>
        <v>129</v>
      </c>
      <c r="C51" t="str">
        <f>+Plant!B46</f>
        <v>QUINCY VALLEY MEDICAL CENTER</v>
      </c>
      <c r="D51" s="6">
        <f>ROUND(SUM(Plant!M46:N46),0)</f>
        <v>45052</v>
      </c>
      <c r="E51" s="6">
        <f>ROUND(+Plant!F46,0)</f>
        <v>28753</v>
      </c>
      <c r="F51" s="7">
        <f t="shared" si="0"/>
        <v>1.57</v>
      </c>
      <c r="G51" s="6">
        <f>ROUND(SUM(Plant!M146:N146),0)</f>
        <v>49456</v>
      </c>
      <c r="H51" s="6">
        <f>ROUND(+Plant!F146,0)</f>
        <v>28753</v>
      </c>
      <c r="I51" s="7">
        <f t="shared" si="1"/>
        <v>1.72</v>
      </c>
      <c r="J51" s="7"/>
      <c r="K51" s="8">
        <f t="shared" si="2"/>
        <v>0.0955</v>
      </c>
    </row>
    <row r="52" spans="2:11" ht="12">
      <c r="B52">
        <f>+Plant!A47</f>
        <v>130</v>
      </c>
      <c r="C52" t="str">
        <f>+Plant!B47</f>
        <v>NORTHWEST HOSPITAL &amp; MEDICAL CENTER</v>
      </c>
      <c r="D52" s="6">
        <f>ROUND(SUM(Plant!M47:N47),0)</f>
        <v>2046088</v>
      </c>
      <c r="E52" s="6">
        <f>ROUND(+Plant!F47,0)</f>
        <v>7683399</v>
      </c>
      <c r="F52" s="7">
        <f t="shared" si="0"/>
        <v>0.27</v>
      </c>
      <c r="G52" s="6">
        <f>ROUND(SUM(Plant!M147:N147),0)</f>
        <v>1988279</v>
      </c>
      <c r="H52" s="6">
        <f>ROUND(+Plant!F147,0)</f>
        <v>7163</v>
      </c>
      <c r="I52" s="7">
        <f t="shared" si="1"/>
        <v>277.58</v>
      </c>
      <c r="J52" s="7"/>
      <c r="K52" s="8">
        <f t="shared" si="2"/>
        <v>1027.0741</v>
      </c>
    </row>
    <row r="53" spans="2:11" ht="12">
      <c r="B53">
        <f>+Plant!A48</f>
        <v>131</v>
      </c>
      <c r="C53" t="str">
        <f>+Plant!B48</f>
        <v>OVERLAKE HOSPITAL MEDICAL CENTER</v>
      </c>
      <c r="D53" s="6">
        <f>ROUND(SUM(Plant!M48:N48),0)</f>
        <v>2775341</v>
      </c>
      <c r="E53" s="6">
        <f>ROUND(+Plant!F48,0)</f>
        <v>498470</v>
      </c>
      <c r="F53" s="7">
        <f t="shared" si="0"/>
        <v>5.57</v>
      </c>
      <c r="G53" s="6">
        <f>ROUND(SUM(Plant!M148:N148),0)</f>
        <v>2792414</v>
      </c>
      <c r="H53" s="6">
        <f>ROUND(+Plant!F148,0)</f>
        <v>559010</v>
      </c>
      <c r="I53" s="7">
        <f t="shared" si="1"/>
        <v>5</v>
      </c>
      <c r="J53" s="7"/>
      <c r="K53" s="8">
        <f t="shared" si="2"/>
        <v>-0.1023</v>
      </c>
    </row>
    <row r="54" spans="2:11" ht="12">
      <c r="B54">
        <f>+Plant!A49</f>
        <v>132</v>
      </c>
      <c r="C54" t="str">
        <f>+Plant!B49</f>
        <v>SAINT CLARE HOSPITAL</v>
      </c>
      <c r="D54" s="6">
        <f>ROUND(SUM(Plant!M49:N49),0)</f>
        <v>299172</v>
      </c>
      <c r="E54" s="6">
        <f>ROUND(+Plant!F49,0)</f>
        <v>144052</v>
      </c>
      <c r="F54" s="7">
        <f t="shared" si="0"/>
        <v>2.08</v>
      </c>
      <c r="G54" s="6">
        <f>ROUND(SUM(Plant!M149:N149),0)</f>
        <v>362897</v>
      </c>
      <c r="H54" s="6">
        <f>ROUND(+Plant!F149,0)</f>
        <v>144860</v>
      </c>
      <c r="I54" s="7">
        <f t="shared" si="1"/>
        <v>2.51</v>
      </c>
      <c r="J54" s="7"/>
      <c r="K54" s="8">
        <f t="shared" si="2"/>
        <v>0.2067</v>
      </c>
    </row>
    <row r="55" spans="2:11" ht="12">
      <c r="B55">
        <f>+Plant!A50</f>
        <v>134</v>
      </c>
      <c r="C55" t="str">
        <f>+Plant!B50</f>
        <v>ISLAND HOSPITAL</v>
      </c>
      <c r="D55" s="6">
        <f>ROUND(SUM(Plant!M50:N50),0)</f>
        <v>162959</v>
      </c>
      <c r="E55" s="6">
        <f>ROUND(+Plant!F50,0)</f>
        <v>181809</v>
      </c>
      <c r="F55" s="7">
        <f t="shared" si="0"/>
        <v>0.9</v>
      </c>
      <c r="G55" s="6">
        <f>ROUND(SUM(Plant!M150:N150),0)</f>
        <v>186503</v>
      </c>
      <c r="H55" s="6">
        <f>ROUND(+Plant!F150,0)</f>
        <v>183585</v>
      </c>
      <c r="I55" s="7">
        <f t="shared" si="1"/>
        <v>1.02</v>
      </c>
      <c r="J55" s="7"/>
      <c r="K55" s="8">
        <f t="shared" si="2"/>
        <v>0.1333</v>
      </c>
    </row>
    <row r="56" spans="2:11" ht="12">
      <c r="B56">
        <f>+Plant!A51</f>
        <v>137</v>
      </c>
      <c r="C56" t="str">
        <f>+Plant!B51</f>
        <v>LINCOLN HOSPITAL</v>
      </c>
      <c r="D56" s="6">
        <f>ROUND(SUM(Plant!M51:N51),0)</f>
        <v>155157</v>
      </c>
      <c r="E56" s="6">
        <f>ROUND(+Plant!F51,0)</f>
        <v>50541</v>
      </c>
      <c r="F56" s="7">
        <f t="shared" si="0"/>
        <v>3.07</v>
      </c>
      <c r="G56" s="6">
        <f>ROUND(SUM(Plant!M151:N151),0)</f>
        <v>146177</v>
      </c>
      <c r="H56" s="6">
        <f>ROUND(+Plant!F151,0)</f>
        <v>50541</v>
      </c>
      <c r="I56" s="7">
        <f t="shared" si="1"/>
        <v>2.89</v>
      </c>
      <c r="J56" s="7"/>
      <c r="K56" s="8">
        <f t="shared" si="2"/>
        <v>-0.0586</v>
      </c>
    </row>
    <row r="57" spans="2:11" ht="12">
      <c r="B57">
        <f>+Plant!A52</f>
        <v>138</v>
      </c>
      <c r="C57" t="str">
        <f>+Plant!B52</f>
        <v>SWEDISH EDMONDS</v>
      </c>
      <c r="D57" s="6">
        <f>ROUND(SUM(Plant!M52:N52),0)</f>
        <v>713058</v>
      </c>
      <c r="E57" s="6">
        <f>ROUND(+Plant!F52,0)</f>
        <v>272986</v>
      </c>
      <c r="F57" s="7">
        <f t="shared" si="0"/>
        <v>2.61</v>
      </c>
      <c r="G57" s="6">
        <f>ROUND(SUM(Plant!M152:N152),0)</f>
        <v>789903</v>
      </c>
      <c r="H57" s="6">
        <f>ROUND(+Plant!F152,0)</f>
        <v>272986</v>
      </c>
      <c r="I57" s="7">
        <f t="shared" si="1"/>
        <v>2.89</v>
      </c>
      <c r="J57" s="7"/>
      <c r="K57" s="8">
        <f t="shared" si="2"/>
        <v>0.1073</v>
      </c>
    </row>
    <row r="58" spans="2:11" ht="12">
      <c r="B58">
        <f>+Plant!A53</f>
        <v>139</v>
      </c>
      <c r="C58" t="str">
        <f>+Plant!B53</f>
        <v>PROVIDENCE HOLY FAMILY HOSPITAL</v>
      </c>
      <c r="D58" s="6">
        <f>ROUND(SUM(Plant!M53:N53),0)</f>
        <v>419171</v>
      </c>
      <c r="E58" s="6">
        <f>ROUND(+Plant!F53,0)</f>
        <v>361825</v>
      </c>
      <c r="F58" s="7">
        <f t="shared" si="0"/>
        <v>1.16</v>
      </c>
      <c r="G58" s="6">
        <f>ROUND(SUM(Plant!M153:N153),0)</f>
        <v>467114</v>
      </c>
      <c r="H58" s="6">
        <f>ROUND(+Plant!F153,0)</f>
        <v>361825</v>
      </c>
      <c r="I58" s="7">
        <f t="shared" si="1"/>
        <v>1.29</v>
      </c>
      <c r="J58" s="7"/>
      <c r="K58" s="8">
        <f t="shared" si="2"/>
        <v>0.1121</v>
      </c>
    </row>
    <row r="59" spans="2:11" ht="12">
      <c r="B59">
        <f>+Plant!A54</f>
        <v>140</v>
      </c>
      <c r="C59" t="str">
        <f>+Plant!B54</f>
        <v>KITTITAS VALLEY HOSPITAL</v>
      </c>
      <c r="D59" s="6">
        <f>ROUND(SUM(Plant!M54:N54),0)</f>
        <v>87098</v>
      </c>
      <c r="E59" s="6">
        <f>ROUND(+Plant!F54,0)</f>
        <v>91533</v>
      </c>
      <c r="F59" s="7">
        <f t="shared" si="0"/>
        <v>0.95</v>
      </c>
      <c r="G59" s="6">
        <f>ROUND(SUM(Plant!M154:N154),0)</f>
        <v>97344</v>
      </c>
      <c r="H59" s="6">
        <f>ROUND(+Plant!F154,0)</f>
        <v>91533</v>
      </c>
      <c r="I59" s="7">
        <f t="shared" si="1"/>
        <v>1.06</v>
      </c>
      <c r="J59" s="7"/>
      <c r="K59" s="8">
        <f t="shared" si="2"/>
        <v>0.1158</v>
      </c>
    </row>
    <row r="60" spans="2:11" ht="12">
      <c r="B60">
        <f>+Plant!A55</f>
        <v>141</v>
      </c>
      <c r="C60" t="str">
        <f>+Plant!B55</f>
        <v>DAYTON GENERAL HOSPITAL</v>
      </c>
      <c r="D60" s="6">
        <f>ROUND(SUM(Plant!M55:N55),0)</f>
        <v>132341</v>
      </c>
      <c r="E60" s="6">
        <f>ROUND(+Plant!F55,0)</f>
        <v>67832</v>
      </c>
      <c r="F60" s="7">
        <f t="shared" si="0"/>
        <v>1.95</v>
      </c>
      <c r="G60" s="6">
        <f>ROUND(SUM(Plant!M155:N155),0)</f>
        <v>0</v>
      </c>
      <c r="H60" s="6">
        <f>ROUND(+Plant!F155,0)</f>
        <v>0</v>
      </c>
      <c r="I60" s="7">
        <f t="shared" si="1"/>
      </c>
      <c r="J60" s="7"/>
      <c r="K60" s="8">
        <f t="shared" si="2"/>
      </c>
    </row>
    <row r="61" spans="2:11" ht="12">
      <c r="B61">
        <f>+Plant!A56</f>
        <v>142</v>
      </c>
      <c r="C61" t="str">
        <f>+Plant!B56</f>
        <v>HARRISON MEDICAL CENTER</v>
      </c>
      <c r="D61" s="6">
        <f>ROUND(SUM(Plant!M56:N56),0)</f>
        <v>1463364</v>
      </c>
      <c r="E61" s="6">
        <f>ROUND(+Plant!F56,0)</f>
        <v>427141</v>
      </c>
      <c r="F61" s="7">
        <f t="shared" si="0"/>
        <v>3.43</v>
      </c>
      <c r="G61" s="6">
        <f>ROUND(SUM(Plant!M156:N156),0)</f>
        <v>1766026</v>
      </c>
      <c r="H61" s="6">
        <f>ROUND(+Plant!F156,0)</f>
        <v>432911</v>
      </c>
      <c r="I61" s="7">
        <f t="shared" si="1"/>
        <v>4.08</v>
      </c>
      <c r="J61" s="7"/>
      <c r="K61" s="8">
        <f t="shared" si="2"/>
        <v>0.1895</v>
      </c>
    </row>
    <row r="62" spans="2:11" ht="12">
      <c r="B62">
        <f>+Plant!A57</f>
        <v>145</v>
      </c>
      <c r="C62" t="str">
        <f>+Plant!B57</f>
        <v>PEACEHEALTH SAINT JOSEPH HOSPITAL</v>
      </c>
      <c r="D62" s="6">
        <f>ROUND(SUM(Plant!M57:N57),0)</f>
        <v>1325064</v>
      </c>
      <c r="E62" s="6">
        <f>ROUND(+Plant!F57,0)</f>
        <v>633636</v>
      </c>
      <c r="F62" s="7">
        <f t="shared" si="0"/>
        <v>2.09</v>
      </c>
      <c r="G62" s="6">
        <f>ROUND(SUM(Plant!M157:N157),0)</f>
        <v>1984331</v>
      </c>
      <c r="H62" s="6">
        <f>ROUND(+Plant!F157,0)</f>
        <v>850465</v>
      </c>
      <c r="I62" s="7">
        <f t="shared" si="1"/>
        <v>2.33</v>
      </c>
      <c r="J62" s="7"/>
      <c r="K62" s="8">
        <f t="shared" si="2"/>
        <v>0.1148</v>
      </c>
    </row>
    <row r="63" spans="2:11" ht="12">
      <c r="B63">
        <f>+Plant!A58</f>
        <v>147</v>
      </c>
      <c r="C63" t="str">
        <f>+Plant!B58</f>
        <v>MID VALLEY HOSPITAL</v>
      </c>
      <c r="D63" s="6">
        <f>ROUND(SUM(Plant!M58:N58),0)</f>
        <v>127638</v>
      </c>
      <c r="E63" s="6">
        <f>ROUND(+Plant!F58,0)</f>
        <v>75247</v>
      </c>
      <c r="F63" s="7">
        <f t="shared" si="0"/>
        <v>1.7</v>
      </c>
      <c r="G63" s="6">
        <f>ROUND(SUM(Plant!M158:N158),0)</f>
        <v>124288</v>
      </c>
      <c r="H63" s="6">
        <f>ROUND(+Plant!F158,0)</f>
        <v>77518</v>
      </c>
      <c r="I63" s="7">
        <f t="shared" si="1"/>
        <v>1.6</v>
      </c>
      <c r="J63" s="7"/>
      <c r="K63" s="8">
        <f t="shared" si="2"/>
        <v>-0.0588</v>
      </c>
    </row>
    <row r="64" spans="2:11" ht="12">
      <c r="B64">
        <f>+Plant!A59</f>
        <v>148</v>
      </c>
      <c r="C64" t="str">
        <f>+Plant!B59</f>
        <v>KINDRED HOSPITAL - SEATTLE</v>
      </c>
      <c r="D64" s="6">
        <f>ROUND(SUM(Plant!M59:N59),0)</f>
        <v>108567</v>
      </c>
      <c r="E64" s="6">
        <f>ROUND(+Plant!F59,0)</f>
        <v>48274</v>
      </c>
      <c r="F64" s="7">
        <f t="shared" si="0"/>
        <v>2.25</v>
      </c>
      <c r="G64" s="6">
        <f>ROUND(SUM(Plant!M159:N159),0)</f>
        <v>114660</v>
      </c>
      <c r="H64" s="6">
        <f>ROUND(+Plant!F159,0)</f>
        <v>48274</v>
      </c>
      <c r="I64" s="7">
        <f t="shared" si="1"/>
        <v>2.38</v>
      </c>
      <c r="J64" s="7"/>
      <c r="K64" s="8">
        <f t="shared" si="2"/>
        <v>0.0578</v>
      </c>
    </row>
    <row r="65" spans="2:11" ht="12">
      <c r="B65">
        <f>+Plant!A60</f>
        <v>150</v>
      </c>
      <c r="C65" t="str">
        <f>+Plant!B60</f>
        <v>COULEE COMMUNITY HOSPITAL</v>
      </c>
      <c r="D65" s="6">
        <f>ROUND(SUM(Plant!M60:N60),0)</f>
        <v>22876</v>
      </c>
      <c r="E65" s="6">
        <f>ROUND(+Plant!F60,0)</f>
        <v>42653</v>
      </c>
      <c r="F65" s="7">
        <f t="shared" si="0"/>
        <v>0.54</v>
      </c>
      <c r="G65" s="6">
        <f>ROUND(SUM(Plant!M160:N160),0)</f>
        <v>9090</v>
      </c>
      <c r="H65" s="6">
        <f>ROUND(+Plant!F160,0)</f>
        <v>42653</v>
      </c>
      <c r="I65" s="7">
        <f t="shared" si="1"/>
        <v>0.21</v>
      </c>
      <c r="J65" s="7"/>
      <c r="K65" s="8">
        <f t="shared" si="2"/>
        <v>-0.6111</v>
      </c>
    </row>
    <row r="66" spans="2:11" ht="12">
      <c r="B66">
        <f>+Plant!A61</f>
        <v>152</v>
      </c>
      <c r="C66" t="str">
        <f>+Plant!B61</f>
        <v>MASON GENERAL HOSPITAL</v>
      </c>
      <c r="D66" s="6">
        <f>ROUND(SUM(Plant!M61:N61),0)</f>
        <v>542201</v>
      </c>
      <c r="E66" s="6">
        <f>ROUND(+Plant!F61,0)</f>
        <v>93704</v>
      </c>
      <c r="F66" s="7">
        <f t="shared" si="0"/>
        <v>5.79</v>
      </c>
      <c r="G66" s="6">
        <f>ROUND(SUM(Plant!M161:N161),0)</f>
        <v>690018</v>
      </c>
      <c r="H66" s="6">
        <f>ROUND(+Plant!F161,0)</f>
        <v>93704</v>
      </c>
      <c r="I66" s="7">
        <f t="shared" si="1"/>
        <v>7.36</v>
      </c>
      <c r="J66" s="7"/>
      <c r="K66" s="8">
        <f t="shared" si="2"/>
        <v>0.2712</v>
      </c>
    </row>
    <row r="67" spans="2:11" ht="12">
      <c r="B67">
        <f>+Plant!A62</f>
        <v>153</v>
      </c>
      <c r="C67" t="str">
        <f>+Plant!B62</f>
        <v>WHITMAN HOSPITAL AND MEDICAL CENTER</v>
      </c>
      <c r="D67" s="6">
        <f>ROUND(SUM(Plant!M62:N62),0)</f>
        <v>90373</v>
      </c>
      <c r="E67" s="6">
        <f>ROUND(+Plant!F62,0)</f>
        <v>85846</v>
      </c>
      <c r="F67" s="7">
        <f t="shared" si="0"/>
        <v>1.05</v>
      </c>
      <c r="G67" s="6">
        <f>ROUND(SUM(Plant!M162:N162),0)</f>
        <v>110653</v>
      </c>
      <c r="H67" s="6">
        <f>ROUND(+Plant!F162,0)</f>
        <v>113245</v>
      </c>
      <c r="I67" s="7">
        <f t="shared" si="1"/>
        <v>0.98</v>
      </c>
      <c r="J67" s="7"/>
      <c r="K67" s="8">
        <f t="shared" si="2"/>
        <v>-0.0667</v>
      </c>
    </row>
    <row r="68" spans="2:11" ht="12">
      <c r="B68">
        <f>+Plant!A63</f>
        <v>155</v>
      </c>
      <c r="C68" t="str">
        <f>+Plant!B63</f>
        <v>VALLEY MEDICAL CENTER</v>
      </c>
      <c r="D68" s="6">
        <f>ROUND(SUM(Plant!M63:N63),0)</f>
        <v>596688</v>
      </c>
      <c r="E68" s="6">
        <f>ROUND(+Plant!F63,0)</f>
        <v>807794</v>
      </c>
      <c r="F68" s="7">
        <f t="shared" si="0"/>
        <v>0.74</v>
      </c>
      <c r="G68" s="6">
        <f>ROUND(SUM(Plant!M163:N163),0)</f>
        <v>597875</v>
      </c>
      <c r="H68" s="6">
        <f>ROUND(+Plant!F163,0)</f>
        <v>802189</v>
      </c>
      <c r="I68" s="7">
        <f t="shared" si="1"/>
        <v>0.75</v>
      </c>
      <c r="J68" s="7"/>
      <c r="K68" s="8">
        <f t="shared" si="2"/>
        <v>0.0135</v>
      </c>
    </row>
    <row r="69" spans="2:11" ht="12">
      <c r="B69">
        <f>+Plant!A64</f>
        <v>156</v>
      </c>
      <c r="C69" t="str">
        <f>+Plant!B64</f>
        <v>WHIDBEY GENERAL HOSPITAL</v>
      </c>
      <c r="D69" s="6">
        <f>ROUND(SUM(Plant!M64:N64),0)</f>
        <v>158493</v>
      </c>
      <c r="E69" s="6">
        <f>ROUND(+Plant!F64,0)</f>
        <v>94266</v>
      </c>
      <c r="F69" s="7">
        <f t="shared" si="0"/>
        <v>1.68</v>
      </c>
      <c r="G69" s="6">
        <f>ROUND(SUM(Plant!M164:N164),0)</f>
        <v>160634</v>
      </c>
      <c r="H69" s="6">
        <f>ROUND(+Plant!F164,0)</f>
        <v>94266</v>
      </c>
      <c r="I69" s="7">
        <f t="shared" si="1"/>
        <v>1.7</v>
      </c>
      <c r="J69" s="7"/>
      <c r="K69" s="8">
        <f t="shared" si="2"/>
        <v>0.0119</v>
      </c>
    </row>
    <row r="70" spans="2:11" ht="12">
      <c r="B70">
        <f>+Plant!A65</f>
        <v>157</v>
      </c>
      <c r="C70" t="str">
        <f>+Plant!B65</f>
        <v>SAINT LUKES REHABILIATION INSTITUTE</v>
      </c>
      <c r="D70" s="6">
        <f>ROUND(SUM(Plant!M65:N65),0)</f>
        <v>100389</v>
      </c>
      <c r="E70" s="6">
        <f>ROUND(+Plant!F65,0)</f>
        <v>130040</v>
      </c>
      <c r="F70" s="7">
        <f t="shared" si="0"/>
        <v>0.77</v>
      </c>
      <c r="G70" s="6">
        <f>ROUND(SUM(Plant!M165:N165),0)</f>
        <v>7722</v>
      </c>
      <c r="H70" s="6">
        <f>ROUND(+Plant!F165,0)</f>
        <v>130040</v>
      </c>
      <c r="I70" s="7">
        <f t="shared" si="1"/>
        <v>0.06</v>
      </c>
      <c r="J70" s="7"/>
      <c r="K70" s="8">
        <f t="shared" si="2"/>
        <v>-0.9221</v>
      </c>
    </row>
    <row r="71" spans="2:11" ht="12">
      <c r="B71">
        <f>+Plant!A66</f>
        <v>158</v>
      </c>
      <c r="C71" t="str">
        <f>+Plant!B66</f>
        <v>CASCADE MEDICAL CENTER</v>
      </c>
      <c r="D71" s="6">
        <f>ROUND(SUM(Plant!M66:N66),0)</f>
        <v>32063</v>
      </c>
      <c r="E71" s="6">
        <f>ROUND(+Plant!F66,0)</f>
        <v>20964</v>
      </c>
      <c r="F71" s="7">
        <f t="shared" si="0"/>
        <v>1.53</v>
      </c>
      <c r="G71" s="6">
        <f>ROUND(SUM(Plant!M166:N166),0)</f>
        <v>35447</v>
      </c>
      <c r="H71" s="6">
        <f>ROUND(+Plant!F166,0)</f>
        <v>21700</v>
      </c>
      <c r="I71" s="7">
        <f t="shared" si="1"/>
        <v>1.63</v>
      </c>
      <c r="J71" s="7"/>
      <c r="K71" s="8">
        <f t="shared" si="2"/>
        <v>0.0654</v>
      </c>
    </row>
    <row r="72" spans="2:11" ht="12">
      <c r="B72">
        <f>+Plant!A67</f>
        <v>159</v>
      </c>
      <c r="C72" t="str">
        <f>+Plant!B67</f>
        <v>PROVIDENCE SAINT PETER HOSPITAL</v>
      </c>
      <c r="D72" s="6">
        <f>ROUND(SUM(Plant!M67:N67),0)</f>
        <v>2830720</v>
      </c>
      <c r="E72" s="6">
        <f>ROUND(+Plant!F67,0)</f>
        <v>723941</v>
      </c>
      <c r="F72" s="7">
        <f t="shared" si="0"/>
        <v>3.91</v>
      </c>
      <c r="G72" s="6">
        <f>ROUND(SUM(Plant!M167:N167),0)</f>
        <v>3639828</v>
      </c>
      <c r="H72" s="6">
        <f>ROUND(+Plant!F167,0)</f>
        <v>699739</v>
      </c>
      <c r="I72" s="7">
        <f t="shared" si="1"/>
        <v>5.2</v>
      </c>
      <c r="J72" s="7"/>
      <c r="K72" s="8">
        <f t="shared" si="2"/>
        <v>0.3299</v>
      </c>
    </row>
    <row r="73" spans="2:11" ht="12">
      <c r="B73">
        <f>+Plant!A68</f>
        <v>161</v>
      </c>
      <c r="C73" t="str">
        <f>+Plant!B68</f>
        <v>KADLEC REGIONAL MEDICAL CENTER</v>
      </c>
      <c r="D73" s="6">
        <f>ROUND(SUM(Plant!M68:N68),0)</f>
        <v>1322435</v>
      </c>
      <c r="E73" s="6">
        <f>ROUND(+Plant!F68,0)</f>
        <v>315192</v>
      </c>
      <c r="F73" s="7">
        <f t="shared" si="0"/>
        <v>4.2</v>
      </c>
      <c r="G73" s="6">
        <f>ROUND(SUM(Plant!M168:N168),0)</f>
        <v>1909676</v>
      </c>
      <c r="H73" s="6">
        <f>ROUND(+Plant!F168,0)</f>
        <v>496008</v>
      </c>
      <c r="I73" s="7">
        <f t="shared" si="1"/>
        <v>3.85</v>
      </c>
      <c r="J73" s="7"/>
      <c r="K73" s="8">
        <f t="shared" si="2"/>
        <v>-0.0833</v>
      </c>
    </row>
    <row r="74" spans="2:11" ht="12">
      <c r="B74">
        <f>+Plant!A69</f>
        <v>162</v>
      </c>
      <c r="C74" t="str">
        <f>+Plant!B69</f>
        <v>PROVIDENCE SACRED HEART MEDICAL CENTER</v>
      </c>
      <c r="D74" s="6">
        <f>ROUND(SUM(Plant!M69:N69),0)</f>
        <v>603238</v>
      </c>
      <c r="E74" s="6">
        <f>ROUND(+Plant!F69,0)</f>
        <v>1698377</v>
      </c>
      <c r="F74" s="7">
        <f t="shared" si="0"/>
        <v>0.36</v>
      </c>
      <c r="G74" s="6">
        <f>ROUND(SUM(Plant!M169:N169),0)</f>
        <v>1497325</v>
      </c>
      <c r="H74" s="6">
        <f>ROUND(+Plant!F169,0)</f>
        <v>1698377</v>
      </c>
      <c r="I74" s="7">
        <f t="shared" si="1"/>
        <v>0.88</v>
      </c>
      <c r="J74" s="7"/>
      <c r="K74" s="8">
        <f t="shared" si="2"/>
        <v>1.4444</v>
      </c>
    </row>
    <row r="75" spans="2:11" ht="12">
      <c r="B75">
        <f>+Plant!A70</f>
        <v>164</v>
      </c>
      <c r="C75" t="str">
        <f>+Plant!B70</f>
        <v>EVERGREEN HOSPITAL MEDICAL CENTER</v>
      </c>
      <c r="D75" s="6">
        <f>ROUND(SUM(Plant!M70:N70),0)</f>
        <v>12952014</v>
      </c>
      <c r="E75" s="6">
        <f>ROUND(+Plant!F70,0)</f>
        <v>580905</v>
      </c>
      <c r="F75" s="7">
        <f aca="true" t="shared" si="3" ref="F75:F106">IF(D75=0,"",IF(E75=0,"",ROUND(D75/E75,2)))</f>
        <v>22.3</v>
      </c>
      <c r="G75" s="6">
        <f>ROUND(SUM(Plant!M170:N170),0)</f>
        <v>12801943</v>
      </c>
      <c r="H75" s="6">
        <f>ROUND(+Plant!F170,0)</f>
        <v>580905</v>
      </c>
      <c r="I75" s="7">
        <f aca="true" t="shared" si="4" ref="I75:I106">IF(G75=0,"",IF(H75=0,"",ROUND(G75/H75,2)))</f>
        <v>22.04</v>
      </c>
      <c r="J75" s="7"/>
      <c r="K75" s="8">
        <f aca="true" t="shared" si="5" ref="K75:K106">IF(D75=0,"",IF(E75=0,"",IF(G75=0,"",IF(H75=0,"",ROUND(I75/F75-1,4)))))</f>
        <v>-0.0117</v>
      </c>
    </row>
    <row r="76" spans="2:11" ht="12">
      <c r="B76">
        <f>+Plant!A71</f>
        <v>165</v>
      </c>
      <c r="C76" t="str">
        <f>+Plant!B71</f>
        <v>LAKE CHELAN COMMUNITY HOSPITAL</v>
      </c>
      <c r="D76" s="6">
        <f>ROUND(SUM(Plant!M71:N71),0)</f>
        <v>49950</v>
      </c>
      <c r="E76" s="6">
        <f>ROUND(+Plant!F71,0)</f>
        <v>32493</v>
      </c>
      <c r="F76" s="7">
        <f t="shared" si="3"/>
        <v>1.54</v>
      </c>
      <c r="G76" s="6">
        <f>ROUND(SUM(Plant!M171:N171),0)</f>
        <v>28235</v>
      </c>
      <c r="H76" s="6">
        <f>ROUND(+Plant!F171,0)</f>
        <v>33032</v>
      </c>
      <c r="I76" s="7">
        <f t="shared" si="4"/>
        <v>0.85</v>
      </c>
      <c r="J76" s="7"/>
      <c r="K76" s="8">
        <f t="shared" si="5"/>
        <v>-0.4481</v>
      </c>
    </row>
    <row r="77" spans="2:11" ht="12">
      <c r="B77">
        <f>+Plant!A72</f>
        <v>167</v>
      </c>
      <c r="C77" t="str">
        <f>+Plant!B72</f>
        <v>FERRY COUNTY MEMORIAL HOSPITAL</v>
      </c>
      <c r="D77" s="6">
        <f>ROUND(SUM(Plant!M72:N72),0)</f>
        <v>21254</v>
      </c>
      <c r="E77" s="6">
        <f>ROUND(+Plant!F72,0)</f>
        <v>31581</v>
      </c>
      <c r="F77" s="7">
        <f t="shared" si="3"/>
        <v>0.67</v>
      </c>
      <c r="G77" s="6">
        <f>ROUND(SUM(Plant!M172:N172),0)</f>
        <v>24088</v>
      </c>
      <c r="H77" s="6">
        <f>ROUND(+Plant!F172,0)</f>
        <v>31581</v>
      </c>
      <c r="I77" s="7">
        <f t="shared" si="4"/>
        <v>0.76</v>
      </c>
      <c r="J77" s="7"/>
      <c r="K77" s="8">
        <f t="shared" si="5"/>
        <v>0.1343</v>
      </c>
    </row>
    <row r="78" spans="2:11" ht="12">
      <c r="B78">
        <f>+Plant!A73</f>
        <v>168</v>
      </c>
      <c r="C78" t="str">
        <f>+Plant!B73</f>
        <v>CENTRAL WASHINGTON HOSPITAL</v>
      </c>
      <c r="D78" s="6">
        <f>ROUND(SUM(Plant!M73:N73),0)</f>
        <v>677570</v>
      </c>
      <c r="E78" s="6">
        <f>ROUND(+Plant!F73,0)</f>
        <v>236461</v>
      </c>
      <c r="F78" s="7">
        <f t="shared" si="3"/>
        <v>2.87</v>
      </c>
      <c r="G78" s="6">
        <f>ROUND(SUM(Plant!M173:N173),0)</f>
        <v>676951</v>
      </c>
      <c r="H78" s="6">
        <f>ROUND(+Plant!F173,0)</f>
        <v>236461</v>
      </c>
      <c r="I78" s="7">
        <f t="shared" si="4"/>
        <v>2.86</v>
      </c>
      <c r="J78" s="7"/>
      <c r="K78" s="8">
        <f t="shared" si="5"/>
        <v>-0.0035</v>
      </c>
    </row>
    <row r="79" spans="2:11" ht="12">
      <c r="B79">
        <f>+Plant!A74</f>
        <v>169</v>
      </c>
      <c r="C79" t="str">
        <f>+Plant!B74</f>
        <v>GROUP HEALTH EASTSIDE</v>
      </c>
      <c r="D79" s="6">
        <f>ROUND(SUM(Plant!M74:N74),0)</f>
        <v>0</v>
      </c>
      <c r="E79" s="6">
        <f>ROUND(+Plant!F74,0)</f>
        <v>117716</v>
      </c>
      <c r="F79" s="7">
        <f t="shared" si="3"/>
      </c>
      <c r="G79" s="6">
        <f>ROUND(SUM(Plant!M174:N174),0)</f>
        <v>0</v>
      </c>
      <c r="H79" s="6">
        <f>ROUND(+Plant!F174,0)</f>
        <v>0</v>
      </c>
      <c r="I79" s="7">
        <f t="shared" si="4"/>
      </c>
      <c r="J79" s="7"/>
      <c r="K79" s="8">
        <f t="shared" si="5"/>
      </c>
    </row>
    <row r="80" spans="2:11" ht="12">
      <c r="B80">
        <f>+Plant!A75</f>
        <v>170</v>
      </c>
      <c r="C80" t="str">
        <f>+Plant!B75</f>
        <v>SOUTHWEST WASHINGTON MEDICAL CENTER</v>
      </c>
      <c r="D80" s="6">
        <f>ROUND(SUM(Plant!M75:N75),0)</f>
        <v>11922758</v>
      </c>
      <c r="E80" s="6">
        <f>ROUND(+Plant!F75,0)</f>
        <v>699085</v>
      </c>
      <c r="F80" s="7">
        <f t="shared" si="3"/>
        <v>17.05</v>
      </c>
      <c r="G80" s="6">
        <f>ROUND(SUM(Plant!M175:N175),0)</f>
        <v>13158201</v>
      </c>
      <c r="H80" s="6">
        <f>ROUND(+Plant!F175,0)</f>
        <v>699085</v>
      </c>
      <c r="I80" s="7">
        <f t="shared" si="4"/>
        <v>18.82</v>
      </c>
      <c r="J80" s="7"/>
      <c r="K80" s="8">
        <f t="shared" si="5"/>
        <v>0.1038</v>
      </c>
    </row>
    <row r="81" spans="2:11" ht="12">
      <c r="B81">
        <f>+Plant!A76</f>
        <v>172</v>
      </c>
      <c r="C81" t="str">
        <f>+Plant!B76</f>
        <v>PULLMAN REGIONAL HOSPITAL</v>
      </c>
      <c r="D81" s="6">
        <f>ROUND(SUM(Plant!M76:N76),0)</f>
        <v>380310</v>
      </c>
      <c r="E81" s="6">
        <f>ROUND(+Plant!F76,0)</f>
        <v>110397</v>
      </c>
      <c r="F81" s="7">
        <f t="shared" si="3"/>
        <v>3.44</v>
      </c>
      <c r="G81" s="6">
        <f>ROUND(SUM(Plant!M176:N176),0)</f>
        <v>377582</v>
      </c>
      <c r="H81" s="6">
        <f>ROUND(+Plant!F176,0)</f>
        <v>110397</v>
      </c>
      <c r="I81" s="7">
        <f t="shared" si="4"/>
        <v>3.42</v>
      </c>
      <c r="J81" s="7"/>
      <c r="K81" s="8">
        <f t="shared" si="5"/>
        <v>-0.0058</v>
      </c>
    </row>
    <row r="82" spans="2:11" ht="12">
      <c r="B82">
        <f>+Plant!A77</f>
        <v>173</v>
      </c>
      <c r="C82" t="str">
        <f>+Plant!B77</f>
        <v>MORTON GENERAL HOSPITAL</v>
      </c>
      <c r="D82" s="6">
        <f>ROUND(SUM(Plant!M77:N77),0)</f>
        <v>279331</v>
      </c>
      <c r="E82" s="6">
        <f>ROUND(+Plant!F77,0)</f>
        <v>60704</v>
      </c>
      <c r="F82" s="7">
        <f t="shared" si="3"/>
        <v>4.6</v>
      </c>
      <c r="G82" s="6">
        <f>ROUND(SUM(Plant!M177:N177),0)</f>
        <v>261105</v>
      </c>
      <c r="H82" s="6">
        <f>ROUND(+Plant!F177,0)</f>
        <v>60704</v>
      </c>
      <c r="I82" s="7">
        <f t="shared" si="4"/>
        <v>4.3</v>
      </c>
      <c r="J82" s="7"/>
      <c r="K82" s="8">
        <f t="shared" si="5"/>
        <v>-0.0652</v>
      </c>
    </row>
    <row r="83" spans="2:11" ht="12">
      <c r="B83">
        <f>+Plant!A78</f>
        <v>175</v>
      </c>
      <c r="C83" t="str">
        <f>+Plant!B78</f>
        <v>MARY BRIDGE CHILDRENS HEALTH CENTER</v>
      </c>
      <c r="D83" s="6">
        <f>ROUND(SUM(Plant!M78:N78),0)</f>
        <v>1045974</v>
      </c>
      <c r="E83" s="6">
        <f>ROUND(+Plant!F78,0)</f>
        <v>125756</v>
      </c>
      <c r="F83" s="7">
        <f t="shared" si="3"/>
        <v>8.32</v>
      </c>
      <c r="G83" s="6">
        <f>ROUND(SUM(Plant!M178:N178),0)</f>
        <v>1240036</v>
      </c>
      <c r="H83" s="6">
        <f>ROUND(+Plant!F178,0)</f>
        <v>125756</v>
      </c>
      <c r="I83" s="7">
        <f t="shared" si="4"/>
        <v>9.86</v>
      </c>
      <c r="J83" s="7"/>
      <c r="K83" s="8">
        <f t="shared" si="5"/>
        <v>0.1851</v>
      </c>
    </row>
    <row r="84" spans="2:11" ht="12">
      <c r="B84">
        <f>+Plant!A79</f>
        <v>176</v>
      </c>
      <c r="C84" t="str">
        <f>+Plant!B79</f>
        <v>TACOMA GENERAL ALLENMORE HOSPITAL</v>
      </c>
      <c r="D84" s="6">
        <f>ROUND(SUM(Plant!M79:N79),0)</f>
        <v>3794171</v>
      </c>
      <c r="E84" s="6">
        <f>ROUND(+Plant!F79,0)</f>
        <v>1009847</v>
      </c>
      <c r="F84" s="7">
        <f t="shared" si="3"/>
        <v>3.76</v>
      </c>
      <c r="G84" s="6">
        <f>ROUND(SUM(Plant!M179:N179),0)</f>
        <v>4468005</v>
      </c>
      <c r="H84" s="6">
        <f>ROUND(+Plant!F179,0)</f>
        <v>1009847</v>
      </c>
      <c r="I84" s="7">
        <f t="shared" si="4"/>
        <v>4.42</v>
      </c>
      <c r="J84" s="7"/>
      <c r="K84" s="8">
        <f t="shared" si="5"/>
        <v>0.1755</v>
      </c>
    </row>
    <row r="85" spans="2:11" ht="12">
      <c r="B85">
        <f>+Plant!A80</f>
        <v>178</v>
      </c>
      <c r="C85" t="str">
        <f>+Plant!B80</f>
        <v>DEER PARK HOSPITAL</v>
      </c>
      <c r="D85" s="6">
        <f>ROUND(SUM(Plant!M80:N80),0)</f>
        <v>26258</v>
      </c>
      <c r="E85" s="6">
        <f>ROUND(+Plant!F80,0)</f>
        <v>23478</v>
      </c>
      <c r="F85" s="7">
        <f t="shared" si="3"/>
        <v>1.12</v>
      </c>
      <c r="G85" s="6">
        <f>ROUND(SUM(Plant!M180:N180),0)</f>
        <v>0</v>
      </c>
      <c r="H85" s="6">
        <f>ROUND(+Plant!F180,0)</f>
        <v>0</v>
      </c>
      <c r="I85" s="7">
        <f t="shared" si="4"/>
      </c>
      <c r="J85" s="7"/>
      <c r="K85" s="8">
        <f t="shared" si="5"/>
      </c>
    </row>
    <row r="86" spans="2:11" ht="12">
      <c r="B86">
        <f>+Plant!A81</f>
        <v>180</v>
      </c>
      <c r="C86" t="str">
        <f>+Plant!B81</f>
        <v>VALLEY HOSPITAL AND MEDICAL CENTER</v>
      </c>
      <c r="D86" s="6">
        <f>ROUND(SUM(Plant!M81:N81),0)</f>
        <v>370261</v>
      </c>
      <c r="E86" s="6">
        <f>ROUND(+Plant!F81,0)</f>
        <v>161120</v>
      </c>
      <c r="F86" s="7">
        <f t="shared" si="3"/>
        <v>2.3</v>
      </c>
      <c r="G86" s="6">
        <f>ROUND(SUM(Plant!M181:N181),0)</f>
        <v>534940</v>
      </c>
      <c r="H86" s="6">
        <f>ROUND(+Plant!F181,0)</f>
        <v>202602</v>
      </c>
      <c r="I86" s="7">
        <f t="shared" si="4"/>
        <v>2.64</v>
      </c>
      <c r="J86" s="7"/>
      <c r="K86" s="8">
        <f t="shared" si="5"/>
        <v>0.1478</v>
      </c>
    </row>
    <row r="87" spans="2:11" ht="12">
      <c r="B87">
        <f>+Plant!A82</f>
        <v>183</v>
      </c>
      <c r="C87" t="str">
        <f>+Plant!B82</f>
        <v>AUBURN REGIONAL MEDICAL CENTER</v>
      </c>
      <c r="D87" s="6">
        <f>ROUND(SUM(Plant!M82:N82),0)</f>
        <v>697743</v>
      </c>
      <c r="E87" s="6">
        <f>ROUND(+Plant!F82,0)</f>
        <v>244080</v>
      </c>
      <c r="F87" s="7">
        <f t="shared" si="3"/>
        <v>2.86</v>
      </c>
      <c r="G87" s="6">
        <f>ROUND(SUM(Plant!M182:N182),0)</f>
        <v>344742</v>
      </c>
      <c r="H87" s="6">
        <f>ROUND(+Plant!F182,0)</f>
        <v>186810</v>
      </c>
      <c r="I87" s="7">
        <f t="shared" si="4"/>
        <v>1.85</v>
      </c>
      <c r="J87" s="7"/>
      <c r="K87" s="8">
        <f t="shared" si="5"/>
        <v>-0.3531</v>
      </c>
    </row>
    <row r="88" spans="2:11" ht="12">
      <c r="B88">
        <f>+Plant!A83</f>
        <v>186</v>
      </c>
      <c r="C88" t="str">
        <f>+Plant!B83</f>
        <v>MARK REED HOSPITAL</v>
      </c>
      <c r="D88" s="6">
        <f>ROUND(SUM(Plant!M83:N83),0)</f>
        <v>6107</v>
      </c>
      <c r="E88" s="6">
        <f>ROUND(+Plant!F83,0)</f>
        <v>10780</v>
      </c>
      <c r="F88" s="7">
        <f t="shared" si="3"/>
        <v>0.57</v>
      </c>
      <c r="G88" s="6">
        <f>ROUND(SUM(Plant!M183:N183),0)</f>
        <v>1254</v>
      </c>
      <c r="H88" s="6">
        <f>ROUND(+Plant!F183,0)</f>
        <v>11682</v>
      </c>
      <c r="I88" s="7">
        <f t="shared" si="4"/>
        <v>0.11</v>
      </c>
      <c r="J88" s="7"/>
      <c r="K88" s="8">
        <f t="shared" si="5"/>
        <v>-0.807</v>
      </c>
    </row>
    <row r="89" spans="2:11" ht="12">
      <c r="B89">
        <f>+Plant!A84</f>
        <v>191</v>
      </c>
      <c r="C89" t="str">
        <f>+Plant!B84</f>
        <v>PROVIDENCE CENTRALIA HOSPITAL</v>
      </c>
      <c r="D89" s="6">
        <f>ROUND(SUM(Plant!M84:N84),0)</f>
        <v>1410757</v>
      </c>
      <c r="E89" s="6">
        <f>ROUND(+Plant!F84,0)</f>
        <v>212794</v>
      </c>
      <c r="F89" s="7">
        <f t="shared" si="3"/>
        <v>6.63</v>
      </c>
      <c r="G89" s="6">
        <f>ROUND(SUM(Plant!M184:N184),0)</f>
        <v>1386742</v>
      </c>
      <c r="H89" s="6">
        <f>ROUND(+Plant!F184,0)</f>
        <v>212794</v>
      </c>
      <c r="I89" s="7">
        <f t="shared" si="4"/>
        <v>6.52</v>
      </c>
      <c r="J89" s="7"/>
      <c r="K89" s="8">
        <f t="shared" si="5"/>
        <v>-0.0166</v>
      </c>
    </row>
    <row r="90" spans="2:11" ht="12">
      <c r="B90">
        <f>+Plant!A85</f>
        <v>193</v>
      </c>
      <c r="C90" t="str">
        <f>+Plant!B85</f>
        <v>PROVIDENCE MOUNT CARMEL HOSPITAL</v>
      </c>
      <c r="D90" s="6">
        <f>ROUND(SUM(Plant!M85:N85),0)</f>
        <v>228990</v>
      </c>
      <c r="E90" s="6">
        <f>ROUND(+Plant!F85,0)</f>
        <v>74299</v>
      </c>
      <c r="F90" s="7">
        <f t="shared" si="3"/>
        <v>3.08</v>
      </c>
      <c r="G90" s="6">
        <f>ROUND(SUM(Plant!M185:N185),0)</f>
        <v>460028</v>
      </c>
      <c r="H90" s="6">
        <f>ROUND(+Plant!F185,0)</f>
        <v>109533</v>
      </c>
      <c r="I90" s="7">
        <f t="shared" si="4"/>
        <v>4.2</v>
      </c>
      <c r="J90" s="7"/>
      <c r="K90" s="8">
        <f t="shared" si="5"/>
        <v>0.3636</v>
      </c>
    </row>
    <row r="91" spans="2:11" ht="12">
      <c r="B91">
        <f>+Plant!A86</f>
        <v>194</v>
      </c>
      <c r="C91" t="str">
        <f>+Plant!B86</f>
        <v>PROVIDENCE SAINT JOSEPHS HOSPITAL</v>
      </c>
      <c r="D91" s="6">
        <f>ROUND(SUM(Plant!M86:N86),0)</f>
        <v>99969</v>
      </c>
      <c r="E91" s="6">
        <f>ROUND(+Plant!F86,0)</f>
        <v>43736</v>
      </c>
      <c r="F91" s="7">
        <f t="shared" si="3"/>
        <v>2.29</v>
      </c>
      <c r="G91" s="6">
        <f>ROUND(SUM(Plant!M186:N186),0)</f>
        <v>80488</v>
      </c>
      <c r="H91" s="6">
        <f>ROUND(+Plant!F186,0)</f>
        <v>43736</v>
      </c>
      <c r="I91" s="7">
        <f t="shared" si="4"/>
        <v>1.84</v>
      </c>
      <c r="J91" s="7"/>
      <c r="K91" s="8">
        <f t="shared" si="5"/>
        <v>-0.1965</v>
      </c>
    </row>
    <row r="92" spans="2:11" ht="12">
      <c r="B92">
        <f>+Plant!A87</f>
        <v>195</v>
      </c>
      <c r="C92" t="str">
        <f>+Plant!B87</f>
        <v>SNOQUALMIE VALLEY HOSPITAL</v>
      </c>
      <c r="D92" s="6">
        <f>ROUND(SUM(Plant!M87:N87),0)</f>
        <v>60789</v>
      </c>
      <c r="E92" s="6">
        <f>ROUND(+Plant!F87,0)</f>
        <v>25013</v>
      </c>
      <c r="F92" s="7">
        <f t="shared" si="3"/>
        <v>2.43</v>
      </c>
      <c r="G92" s="6">
        <f>ROUND(SUM(Plant!M187:N187),0)</f>
        <v>42557</v>
      </c>
      <c r="H92" s="6">
        <f>ROUND(+Plant!F187,0)</f>
        <v>25013</v>
      </c>
      <c r="I92" s="7">
        <f t="shared" si="4"/>
        <v>1.7</v>
      </c>
      <c r="J92" s="7"/>
      <c r="K92" s="8">
        <f t="shared" si="5"/>
        <v>-0.3004</v>
      </c>
    </row>
    <row r="93" spans="2:11" ht="12">
      <c r="B93">
        <f>+Plant!A88</f>
        <v>197</v>
      </c>
      <c r="C93" t="str">
        <f>+Plant!B88</f>
        <v>CAPITAL MEDICAL CENTER</v>
      </c>
      <c r="D93" s="6">
        <f>ROUND(SUM(Plant!M88:N88),0)</f>
        <v>727004</v>
      </c>
      <c r="E93" s="6">
        <f>ROUND(+Plant!F88,0)</f>
        <v>145511</v>
      </c>
      <c r="F93" s="7">
        <f t="shared" si="3"/>
        <v>5</v>
      </c>
      <c r="G93" s="6">
        <f>ROUND(SUM(Plant!M188:N188),0)</f>
        <v>929645</v>
      </c>
      <c r="H93" s="6">
        <f>ROUND(+Plant!F188,0)</f>
        <v>145511</v>
      </c>
      <c r="I93" s="7">
        <f t="shared" si="4"/>
        <v>6.39</v>
      </c>
      <c r="J93" s="7"/>
      <c r="K93" s="8">
        <f t="shared" si="5"/>
        <v>0.278</v>
      </c>
    </row>
    <row r="94" spans="2:11" ht="12">
      <c r="B94">
        <f>+Plant!A89</f>
        <v>198</v>
      </c>
      <c r="C94" t="str">
        <f>+Plant!B89</f>
        <v>SUNNYSIDE COMMUNITY HOSPITAL</v>
      </c>
      <c r="D94" s="6">
        <f>ROUND(SUM(Plant!M89:N89),0)</f>
        <v>87993</v>
      </c>
      <c r="E94" s="6">
        <f>ROUND(+Plant!F89,0)</f>
        <v>82573</v>
      </c>
      <c r="F94" s="7">
        <f t="shared" si="3"/>
        <v>1.07</v>
      </c>
      <c r="G94" s="6">
        <f>ROUND(SUM(Plant!M189:N189),0)</f>
        <v>94458</v>
      </c>
      <c r="H94" s="6">
        <f>ROUND(+Plant!F189,0)</f>
        <v>82573</v>
      </c>
      <c r="I94" s="7">
        <f t="shared" si="4"/>
        <v>1.14</v>
      </c>
      <c r="J94" s="7"/>
      <c r="K94" s="8">
        <f t="shared" si="5"/>
        <v>0.0654</v>
      </c>
    </row>
    <row r="95" spans="2:11" ht="12">
      <c r="B95">
        <f>+Plant!A90</f>
        <v>199</v>
      </c>
      <c r="C95" t="str">
        <f>+Plant!B90</f>
        <v>TOPPENISH COMMUNITY HOSPITAL</v>
      </c>
      <c r="D95" s="6">
        <f>ROUND(SUM(Plant!M90:N90),0)</f>
        <v>59923</v>
      </c>
      <c r="E95" s="6">
        <f>ROUND(+Plant!F90,0)</f>
        <v>67629</v>
      </c>
      <c r="F95" s="7">
        <f t="shared" si="3"/>
        <v>0.89</v>
      </c>
      <c r="G95" s="6">
        <f>ROUND(SUM(Plant!M190:N190),0)</f>
        <v>64238</v>
      </c>
      <c r="H95" s="6">
        <f>ROUND(+Plant!F190,0)</f>
        <v>67629</v>
      </c>
      <c r="I95" s="7">
        <f t="shared" si="4"/>
        <v>0.95</v>
      </c>
      <c r="J95" s="7"/>
      <c r="K95" s="8">
        <f t="shared" si="5"/>
        <v>0.0674</v>
      </c>
    </row>
    <row r="96" spans="2:11" ht="12">
      <c r="B96">
        <f>+Plant!A91</f>
        <v>201</v>
      </c>
      <c r="C96" t="str">
        <f>+Plant!B91</f>
        <v>SAINT FRANCIS COMMUNITY HOSPITAL</v>
      </c>
      <c r="D96" s="6">
        <f>ROUND(SUM(Plant!M91:N91),0)</f>
        <v>540637</v>
      </c>
      <c r="E96" s="6">
        <f>ROUND(+Plant!F91,0)</f>
        <v>210878</v>
      </c>
      <c r="F96" s="7">
        <f t="shared" si="3"/>
        <v>2.56</v>
      </c>
      <c r="G96" s="6">
        <f>ROUND(SUM(Plant!M191:N191),0)</f>
        <v>865304</v>
      </c>
      <c r="H96" s="6">
        <f>ROUND(+Plant!F191,0)</f>
        <v>230873</v>
      </c>
      <c r="I96" s="7">
        <f t="shared" si="4"/>
        <v>3.75</v>
      </c>
      <c r="J96" s="7"/>
      <c r="K96" s="8">
        <f t="shared" si="5"/>
        <v>0.4648</v>
      </c>
    </row>
    <row r="97" spans="2:11" ht="12">
      <c r="B97">
        <f>+Plant!A92</f>
        <v>202</v>
      </c>
      <c r="C97" t="str">
        <f>+Plant!B92</f>
        <v>REGIONAL HOSP. FOR RESP. &amp; COMPLEX CARE</v>
      </c>
      <c r="D97" s="6">
        <f>ROUND(SUM(Plant!M92:N92),0)</f>
        <v>0</v>
      </c>
      <c r="E97" s="6">
        <f>ROUND(+Plant!F92,0)</f>
        <v>8566</v>
      </c>
      <c r="F97" s="7">
        <f t="shared" si="3"/>
      </c>
      <c r="G97" s="6">
        <f>ROUND(SUM(Plant!M192:N192),0)</f>
        <v>0</v>
      </c>
      <c r="H97" s="6">
        <f>ROUND(+Plant!F192,0)</f>
        <v>8566</v>
      </c>
      <c r="I97" s="7">
        <f t="shared" si="4"/>
      </c>
      <c r="J97" s="7"/>
      <c r="K97" s="8">
        <f t="shared" si="5"/>
      </c>
    </row>
    <row r="98" spans="2:11" ht="12">
      <c r="B98">
        <f>+Plant!A93</f>
        <v>204</v>
      </c>
      <c r="C98" t="str">
        <f>+Plant!B93</f>
        <v>SEATTLE CANCER CARE ALLIANCE</v>
      </c>
      <c r="D98" s="6">
        <f>ROUND(SUM(Plant!M93:N93),0)</f>
        <v>2274565</v>
      </c>
      <c r="E98" s="6">
        <f>ROUND(+Plant!F93,0)</f>
        <v>231494</v>
      </c>
      <c r="F98" s="7">
        <f t="shared" si="3"/>
        <v>9.83</v>
      </c>
      <c r="G98" s="6">
        <f>ROUND(SUM(Plant!M193:N193),0)</f>
        <v>2649536</v>
      </c>
      <c r="H98" s="6">
        <f>ROUND(+Plant!F193,0)</f>
        <v>235598</v>
      </c>
      <c r="I98" s="7">
        <f t="shared" si="4"/>
        <v>11.25</v>
      </c>
      <c r="J98" s="7"/>
      <c r="K98" s="8">
        <f t="shared" si="5"/>
        <v>0.1445</v>
      </c>
    </row>
    <row r="99" spans="2:11" ht="12">
      <c r="B99">
        <f>+Plant!A94</f>
        <v>205</v>
      </c>
      <c r="C99" t="str">
        <f>+Plant!B94</f>
        <v>WENATCHEE VALLEY MEDICAL CENTER</v>
      </c>
      <c r="D99" s="6">
        <f>ROUND(SUM(Plant!M94:N94),0)</f>
        <v>4552</v>
      </c>
      <c r="E99" s="6">
        <f>ROUND(+Plant!F94,0)</f>
        <v>93061</v>
      </c>
      <c r="F99" s="7">
        <f t="shared" si="3"/>
        <v>0.05</v>
      </c>
      <c r="G99" s="6">
        <f>ROUND(SUM(Plant!M194:N194),0)</f>
        <v>2877</v>
      </c>
      <c r="H99" s="6">
        <f>ROUND(+Plant!F194,0)</f>
        <v>108665</v>
      </c>
      <c r="I99" s="7">
        <f t="shared" si="4"/>
        <v>0.03</v>
      </c>
      <c r="J99" s="7"/>
      <c r="K99" s="8">
        <f t="shared" si="5"/>
        <v>-0.4</v>
      </c>
    </row>
    <row r="100" spans="2:11" ht="12">
      <c r="B100">
        <f>+Plant!A95</f>
        <v>206</v>
      </c>
      <c r="C100" t="str">
        <f>+Plant!B95</f>
        <v>UNITED GENERAL HOSPITAL</v>
      </c>
      <c r="D100" s="6">
        <f>ROUND(SUM(Plant!M95:N95),0)</f>
        <v>881592</v>
      </c>
      <c r="E100" s="6">
        <f>ROUND(+Plant!F95,0)</f>
        <v>147375</v>
      </c>
      <c r="F100" s="7">
        <f t="shared" si="3"/>
        <v>5.98</v>
      </c>
      <c r="G100" s="6">
        <f>ROUND(SUM(Plant!M195:N195),0)</f>
        <v>1002579</v>
      </c>
      <c r="H100" s="6">
        <f>ROUND(+Plant!F195,0)</f>
        <v>147315</v>
      </c>
      <c r="I100" s="7">
        <f t="shared" si="4"/>
        <v>6.81</v>
      </c>
      <c r="J100" s="7"/>
      <c r="K100" s="8">
        <f t="shared" si="5"/>
        <v>0.1388</v>
      </c>
    </row>
    <row r="101" spans="2:11" ht="12">
      <c r="B101">
        <f>+Plant!A96</f>
        <v>207</v>
      </c>
      <c r="C101" t="str">
        <f>+Plant!B96</f>
        <v>SKAGIT VALLEY HOSPITAL</v>
      </c>
      <c r="D101" s="6">
        <f>ROUND(SUM(Plant!M96:N96),0)</f>
        <v>4858156</v>
      </c>
      <c r="E101" s="6">
        <f>ROUND(+Plant!F96,0)</f>
        <v>407189</v>
      </c>
      <c r="F101" s="7">
        <f t="shared" si="3"/>
        <v>11.93</v>
      </c>
      <c r="G101" s="6">
        <f>ROUND(SUM(Plant!M196:N196),0)</f>
        <v>4981916</v>
      </c>
      <c r="H101" s="6">
        <f>ROUND(+Plant!F196,0)</f>
        <v>407189</v>
      </c>
      <c r="I101" s="7">
        <f t="shared" si="4"/>
        <v>12.23</v>
      </c>
      <c r="J101" s="7"/>
      <c r="K101" s="8">
        <f t="shared" si="5"/>
        <v>0.0251</v>
      </c>
    </row>
    <row r="102" spans="2:11" ht="12">
      <c r="B102">
        <f>+Plant!A97</f>
        <v>208</v>
      </c>
      <c r="C102" t="str">
        <f>+Plant!B97</f>
        <v>LEGACY SALMON CREEK HOSPITAL</v>
      </c>
      <c r="D102" s="6">
        <f>ROUND(SUM(Plant!M97:N97),0)</f>
        <v>1332676</v>
      </c>
      <c r="E102" s="6">
        <f>ROUND(+Plant!F97,0)</f>
        <v>282348</v>
      </c>
      <c r="F102" s="7">
        <f t="shared" si="3"/>
        <v>4.72</v>
      </c>
      <c r="G102" s="6">
        <f>ROUND(SUM(Plant!M197:N197),0)</f>
        <v>1335790</v>
      </c>
      <c r="H102" s="6">
        <f>ROUND(+Plant!F197,0)</f>
        <v>282348</v>
      </c>
      <c r="I102" s="7">
        <f t="shared" si="4"/>
        <v>4.73</v>
      </c>
      <c r="J102" s="7"/>
      <c r="K102" s="8">
        <f t="shared" si="5"/>
        <v>0.0021</v>
      </c>
    </row>
    <row r="103" spans="2:11" ht="12">
      <c r="B103">
        <f>+Plant!A98</f>
        <v>209</v>
      </c>
      <c r="C103" t="str">
        <f>+Plant!B98</f>
        <v>SAINT ANTHONY HOSPITAL</v>
      </c>
      <c r="D103" s="6">
        <f>ROUND(SUM(Plant!M98:N98),0)</f>
        <v>0</v>
      </c>
      <c r="E103" s="6">
        <f>ROUND(+Plant!F98,0)</f>
        <v>0</v>
      </c>
      <c r="F103" s="7">
        <f t="shared" si="3"/>
      </c>
      <c r="G103" s="6">
        <f>ROUND(SUM(Plant!M198:N198),0)</f>
        <v>175121</v>
      </c>
      <c r="H103" s="6">
        <f>ROUND(+Plant!F198,0)</f>
        <v>265850</v>
      </c>
      <c r="I103" s="7">
        <f t="shared" si="4"/>
        <v>0.66</v>
      </c>
      <c r="J103" s="7"/>
      <c r="K103" s="8">
        <f t="shared" si="5"/>
      </c>
    </row>
    <row r="104" spans="2:11" ht="12">
      <c r="B104">
        <f>+Plant!A99</f>
        <v>904</v>
      </c>
      <c r="C104" t="str">
        <f>+Plant!B99</f>
        <v>BHC FAIRFAX HOSPITAL</v>
      </c>
      <c r="D104" s="6">
        <f>ROUND(SUM(Plant!M99:N99),0)</f>
        <v>10633</v>
      </c>
      <c r="E104" s="6">
        <f>ROUND(+Plant!F99,0)</f>
        <v>45781</v>
      </c>
      <c r="F104" s="7">
        <f t="shared" si="3"/>
        <v>0.23</v>
      </c>
      <c r="G104" s="6">
        <f>ROUND(SUM(Plant!M199:N199),0)</f>
        <v>12098</v>
      </c>
      <c r="H104" s="6">
        <f>ROUND(+Plant!F199,0)</f>
        <v>45781</v>
      </c>
      <c r="I104" s="7">
        <f t="shared" si="4"/>
        <v>0.26</v>
      </c>
      <c r="J104" s="7"/>
      <c r="K104" s="8">
        <f t="shared" si="5"/>
        <v>0.1304</v>
      </c>
    </row>
    <row r="105" spans="2:11" ht="12">
      <c r="B105">
        <f>+Plant!A100</f>
        <v>915</v>
      </c>
      <c r="C105" t="str">
        <f>+Plant!B100</f>
        <v>LOURDES COUNSELING CENTER</v>
      </c>
      <c r="D105" s="6">
        <f>ROUND(SUM(Plant!M100:N100),0)</f>
        <v>67341</v>
      </c>
      <c r="E105" s="6">
        <f>ROUND(+Plant!F100,0)</f>
        <v>48126</v>
      </c>
      <c r="F105" s="7">
        <f t="shared" si="3"/>
        <v>1.4</v>
      </c>
      <c r="G105" s="6">
        <f>ROUND(SUM(Plant!M200:N200),0)</f>
        <v>63974</v>
      </c>
      <c r="H105" s="6">
        <f>ROUND(+Plant!F200,0)</f>
        <v>48770</v>
      </c>
      <c r="I105" s="7">
        <f t="shared" si="4"/>
        <v>1.31</v>
      </c>
      <c r="J105" s="7"/>
      <c r="K105" s="8">
        <f t="shared" si="5"/>
        <v>-0.0643</v>
      </c>
    </row>
    <row r="106" spans="2:11" ht="12">
      <c r="B106">
        <f>+Plant!A101</f>
        <v>919</v>
      </c>
      <c r="C106" t="str">
        <f>+Plant!B101</f>
        <v>NAVOS</v>
      </c>
      <c r="D106" s="6">
        <f>ROUND(SUM(Plant!M101:N101),0)</f>
        <v>11401</v>
      </c>
      <c r="E106" s="6">
        <f>ROUND(+Plant!F101,0)</f>
        <v>42500</v>
      </c>
      <c r="F106" s="7">
        <f t="shared" si="3"/>
        <v>0.27</v>
      </c>
      <c r="G106" s="6">
        <f>ROUND(SUM(Plant!M201:N201),0)</f>
        <v>17566</v>
      </c>
      <c r="H106" s="6">
        <f>ROUND(+Plant!F201,0)</f>
        <v>42500</v>
      </c>
      <c r="I106" s="7">
        <f t="shared" si="4"/>
        <v>0.41</v>
      </c>
      <c r="J106" s="7"/>
      <c r="K106" s="8">
        <f t="shared" si="5"/>
        <v>0.5185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06"/>
  <sheetViews>
    <sheetView zoomScale="75" zoomScaleNormal="75" zoomScalePageLayoutView="0" workbookViewId="0" topLeftCell="A1">
      <selection activeCell="B10" sqref="B10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4" width="10.875" style="0" bestFit="1" customWidth="1"/>
    <col min="5" max="5" width="9.875" style="0" bestFit="1" customWidth="1"/>
    <col min="6" max="6" width="5.875" style="0" bestFit="1" customWidth="1"/>
    <col min="7" max="7" width="10.875" style="0" bestFit="1" customWidth="1"/>
    <col min="8" max="8" width="7.875" style="0" bestFit="1" customWidth="1"/>
    <col min="9" max="9" width="5.875" style="0" bestFit="1" customWidth="1"/>
    <col min="10" max="10" width="2.625" style="0" customWidth="1"/>
    <col min="11" max="11" width="9.125" style="0" bestFit="1" customWidth="1"/>
  </cols>
  <sheetData>
    <row r="1" spans="1:10" ht="12">
      <c r="A1" s="3" t="s">
        <v>21</v>
      </c>
      <c r="B1" s="4"/>
      <c r="C1" s="4"/>
      <c r="D1" s="4"/>
      <c r="E1" s="4"/>
      <c r="F1" s="4"/>
      <c r="G1" s="4"/>
      <c r="H1" s="4"/>
      <c r="I1" s="4"/>
      <c r="J1" s="4"/>
    </row>
    <row r="2" spans="1:11" ht="1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ht="12">
      <c r="A3" s="4"/>
      <c r="B3" s="4"/>
      <c r="C3" s="4"/>
      <c r="D3" s="4"/>
      <c r="E3" s="4"/>
      <c r="F3" s="3"/>
      <c r="G3" s="4"/>
      <c r="H3" s="4"/>
      <c r="I3" s="4"/>
      <c r="J3" s="4"/>
      <c r="K3">
        <v>434</v>
      </c>
    </row>
    <row r="4" spans="1:10" ht="1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0" ht="12">
      <c r="A5" s="3" t="s">
        <v>41</v>
      </c>
      <c r="B5" s="4"/>
      <c r="C5" s="4"/>
      <c r="D5" s="4"/>
      <c r="E5" s="4"/>
      <c r="F5" s="4"/>
      <c r="G5" s="4"/>
      <c r="H5" s="4"/>
      <c r="I5" s="4"/>
      <c r="J5" s="4"/>
    </row>
    <row r="7" spans="5:9" ht="12">
      <c r="E7" s="14">
        <f>ROUND(+Plant!D5,0)</f>
        <v>2008</v>
      </c>
      <c r="F7" s="2">
        <f>+E7</f>
        <v>2008</v>
      </c>
      <c r="H7" s="1">
        <f>+F7+1</f>
        <v>2009</v>
      </c>
      <c r="I7" s="2">
        <f>+H7</f>
        <v>2009</v>
      </c>
    </row>
    <row r="8" spans="1:11" ht="12">
      <c r="A8" s="2"/>
      <c r="B8" s="2"/>
      <c r="C8" s="2"/>
      <c r="D8" s="1" t="s">
        <v>22</v>
      </c>
      <c r="F8" s="1" t="s">
        <v>2</v>
      </c>
      <c r="G8" s="1" t="s">
        <v>22</v>
      </c>
      <c r="I8" s="1" t="s">
        <v>2</v>
      </c>
      <c r="J8" s="1"/>
      <c r="K8" s="2" t="s">
        <v>45</v>
      </c>
    </row>
    <row r="9" spans="1:11" ht="12">
      <c r="A9" s="2"/>
      <c r="B9" s="2" t="s">
        <v>30</v>
      </c>
      <c r="C9" s="2" t="s">
        <v>31</v>
      </c>
      <c r="D9" s="1" t="s">
        <v>3</v>
      </c>
      <c r="E9" s="1" t="s">
        <v>4</v>
      </c>
      <c r="F9" s="1" t="s">
        <v>4</v>
      </c>
      <c r="G9" s="1" t="s">
        <v>3</v>
      </c>
      <c r="H9" s="1" t="s">
        <v>4</v>
      </c>
      <c r="I9" s="1" t="s">
        <v>4</v>
      </c>
      <c r="J9" s="1"/>
      <c r="K9" s="2" t="s">
        <v>46</v>
      </c>
    </row>
    <row r="10" spans="2:11" ht="12">
      <c r="B10">
        <f>+Plant!A5</f>
        <v>1</v>
      </c>
      <c r="C10" t="str">
        <f>+Plant!B5</f>
        <v>SWEDISH HEALTH SERVICES</v>
      </c>
      <c r="D10" s="6">
        <f>ROUND(+Plant!O5,0)</f>
        <v>230267</v>
      </c>
      <c r="E10" s="6">
        <f>ROUND(+Plant!F5,0)</f>
        <v>3508958</v>
      </c>
      <c r="F10" s="7">
        <f>IF(D10=0,"",IF(E10=0,"",ROUND(D10/E10,2)))</f>
        <v>0.07</v>
      </c>
      <c r="G10" s="6">
        <f>ROUND(+Plant!O105,0)</f>
        <v>341682</v>
      </c>
      <c r="H10" s="6">
        <f>ROUND(+Plant!F105,0)</f>
        <v>3508958</v>
      </c>
      <c r="I10" s="7">
        <f>IF(G10=0,"",IF(H10=0,"",ROUND(G10/H10,2)))</f>
        <v>0.1</v>
      </c>
      <c r="J10" s="7"/>
      <c r="K10" s="8">
        <f>IF(D10=0,"",IF(E10=0,"",IF(G10=0,"",IF(H10=0,"",ROUND(I10/F10-1,4)))))</f>
        <v>0.4286</v>
      </c>
    </row>
    <row r="11" spans="2:11" ht="12">
      <c r="B11">
        <f>+Plant!A6</f>
        <v>3</v>
      </c>
      <c r="C11" t="str">
        <f>+Plant!B6</f>
        <v>SWEDISH MEDICAL CENTER CHERRY HILL</v>
      </c>
      <c r="D11" s="6">
        <f>ROUND(+Plant!O6,0)</f>
        <v>-110601</v>
      </c>
      <c r="E11" s="6">
        <f>ROUND(+Plant!F6,0)</f>
        <v>568261</v>
      </c>
      <c r="F11" s="7">
        <f aca="true" t="shared" si="0" ref="F11:F74">IF(D11=0,"",IF(E11=0,"",ROUND(D11/E11,2)))</f>
        <v>-0.19</v>
      </c>
      <c r="G11" s="6">
        <f>ROUND(+Plant!O106,0)</f>
        <v>-88698</v>
      </c>
      <c r="H11" s="6">
        <f>ROUND(+Plant!F106,0)</f>
        <v>568261</v>
      </c>
      <c r="I11" s="7">
        <f aca="true" t="shared" si="1" ref="I11:I74">IF(G11=0,"",IF(H11=0,"",ROUND(G11/H11,2)))</f>
        <v>-0.16</v>
      </c>
      <c r="J11" s="7"/>
      <c r="K11" s="8">
        <f aca="true" t="shared" si="2" ref="K11:K74">IF(D11=0,"",IF(E11=0,"",IF(G11=0,"",IF(H11=0,"",ROUND(I11/F11-1,4)))))</f>
        <v>-0.1579</v>
      </c>
    </row>
    <row r="12" spans="2:11" ht="12">
      <c r="B12">
        <f>+Plant!A7</f>
        <v>8</v>
      </c>
      <c r="C12" t="str">
        <f>+Plant!B7</f>
        <v>KLICKITAT VALLEY HOSPITAL</v>
      </c>
      <c r="D12" s="6">
        <f>ROUND(+Plant!O7,0)</f>
        <v>72527</v>
      </c>
      <c r="E12" s="6">
        <f>ROUND(+Plant!F7,0)</f>
        <v>42000</v>
      </c>
      <c r="F12" s="7">
        <f t="shared" si="0"/>
        <v>1.73</v>
      </c>
      <c r="G12" s="6">
        <f>ROUND(+Plant!O107,0)</f>
        <v>70913</v>
      </c>
      <c r="H12" s="6">
        <f>ROUND(+Plant!F107,0)</f>
        <v>42000</v>
      </c>
      <c r="I12" s="7">
        <f t="shared" si="1"/>
        <v>1.69</v>
      </c>
      <c r="J12" s="7"/>
      <c r="K12" s="8">
        <f t="shared" si="2"/>
        <v>-0.0231</v>
      </c>
    </row>
    <row r="13" spans="2:11" ht="12">
      <c r="B13">
        <f>+Plant!A8</f>
        <v>10</v>
      </c>
      <c r="C13" t="str">
        <f>+Plant!B8</f>
        <v>VIRGINIA MASON MEDICAL CENTER</v>
      </c>
      <c r="D13" s="6">
        <f>ROUND(+Plant!O8,0)</f>
        <v>-15010738</v>
      </c>
      <c r="E13" s="6">
        <f>ROUND(+Plant!F8,0)</f>
        <v>860755</v>
      </c>
      <c r="F13" s="7">
        <f t="shared" si="0"/>
        <v>-17.44</v>
      </c>
      <c r="G13" s="6">
        <f>ROUND(+Plant!O108,0)</f>
        <v>-14358945</v>
      </c>
      <c r="H13" s="6">
        <f>ROUND(+Plant!F108,0)</f>
        <v>863252</v>
      </c>
      <c r="I13" s="7">
        <f t="shared" si="1"/>
        <v>-16.63</v>
      </c>
      <c r="J13" s="7"/>
      <c r="K13" s="8">
        <f t="shared" si="2"/>
        <v>-0.0464</v>
      </c>
    </row>
    <row r="14" spans="2:11" ht="12">
      <c r="B14">
        <f>+Plant!A9</f>
        <v>14</v>
      </c>
      <c r="C14" t="str">
        <f>+Plant!B9</f>
        <v>SEATTLE CHILDRENS HOSPITAL</v>
      </c>
      <c r="D14" s="6">
        <f>ROUND(+Plant!O9,0)</f>
        <v>444891</v>
      </c>
      <c r="E14" s="6">
        <f>ROUND(+Plant!F9,0)</f>
        <v>1192302</v>
      </c>
      <c r="F14" s="7">
        <f t="shared" si="0"/>
        <v>0.37</v>
      </c>
      <c r="G14" s="6">
        <f>ROUND(+Plant!O109,0)</f>
        <v>2629667</v>
      </c>
      <c r="H14" s="6">
        <f>ROUND(+Plant!F109,0)</f>
        <v>1294410</v>
      </c>
      <c r="I14" s="7">
        <f t="shared" si="1"/>
        <v>2.03</v>
      </c>
      <c r="J14" s="7"/>
      <c r="K14" s="8">
        <f t="shared" si="2"/>
        <v>4.4865</v>
      </c>
    </row>
    <row r="15" spans="2:11" ht="12">
      <c r="B15">
        <f>+Plant!A10</f>
        <v>20</v>
      </c>
      <c r="C15" t="str">
        <f>+Plant!B10</f>
        <v>GROUP HEALTH CENTRAL</v>
      </c>
      <c r="D15" s="6">
        <f>ROUND(+Plant!O10,0)</f>
        <v>0</v>
      </c>
      <c r="E15" s="6">
        <f>ROUND(+Plant!F10,0)</f>
        <v>153385</v>
      </c>
      <c r="F15" s="7">
        <f t="shared" si="0"/>
      </c>
      <c r="G15" s="6">
        <f>ROUND(+Plant!O110,0)</f>
        <v>0</v>
      </c>
      <c r="H15" s="6">
        <f>ROUND(+Plant!F110,0)</f>
        <v>153385</v>
      </c>
      <c r="I15" s="7">
        <f t="shared" si="1"/>
      </c>
      <c r="J15" s="7"/>
      <c r="K15" s="8">
        <f t="shared" si="2"/>
      </c>
    </row>
    <row r="16" spans="2:11" ht="12">
      <c r="B16">
        <f>+Plant!A11</f>
        <v>21</v>
      </c>
      <c r="C16" t="str">
        <f>+Plant!B11</f>
        <v>NEWPORT COMMUNITY HOSPITAL</v>
      </c>
      <c r="D16" s="6">
        <f>ROUND(+Plant!O11,0)</f>
        <v>1719</v>
      </c>
      <c r="E16" s="6">
        <f>ROUND(+Plant!F11,0)</f>
        <v>78690</v>
      </c>
      <c r="F16" s="7">
        <f t="shared" si="0"/>
        <v>0.02</v>
      </c>
      <c r="G16" s="6">
        <f>ROUND(+Plant!O111,0)</f>
        <v>785</v>
      </c>
      <c r="H16" s="6">
        <f>ROUND(+Plant!F111,0)</f>
        <v>78694</v>
      </c>
      <c r="I16" s="7">
        <f t="shared" si="1"/>
        <v>0.01</v>
      </c>
      <c r="J16" s="7"/>
      <c r="K16" s="8">
        <f t="shared" si="2"/>
        <v>-0.5</v>
      </c>
    </row>
    <row r="17" spans="2:11" ht="12">
      <c r="B17">
        <f>+Plant!A12</f>
        <v>22</v>
      </c>
      <c r="C17" t="str">
        <f>+Plant!B12</f>
        <v>LOURDES MEDICAL CENTER</v>
      </c>
      <c r="D17" s="6">
        <f>ROUND(+Plant!O12,0)</f>
        <v>383044</v>
      </c>
      <c r="E17" s="6">
        <f>ROUND(+Plant!F12,0)</f>
        <v>209005</v>
      </c>
      <c r="F17" s="7">
        <f t="shared" si="0"/>
        <v>1.83</v>
      </c>
      <c r="G17" s="6">
        <f>ROUND(+Plant!O112,0)</f>
        <v>255188</v>
      </c>
      <c r="H17" s="6">
        <f>ROUND(+Plant!F112,0)</f>
        <v>211028</v>
      </c>
      <c r="I17" s="7">
        <f t="shared" si="1"/>
        <v>1.21</v>
      </c>
      <c r="J17" s="7"/>
      <c r="K17" s="8">
        <f t="shared" si="2"/>
        <v>-0.3388</v>
      </c>
    </row>
    <row r="18" spans="2:11" ht="12">
      <c r="B18">
        <f>+Plant!A13</f>
        <v>23</v>
      </c>
      <c r="C18" t="str">
        <f>+Plant!B13</f>
        <v>OKANOGAN-DOUGLAS DISTRICT HOSPITAL</v>
      </c>
      <c r="D18" s="6">
        <f>ROUND(+Plant!O13,0)</f>
        <v>13670</v>
      </c>
      <c r="E18" s="6">
        <f>ROUND(+Plant!F13,0)</f>
        <v>55785</v>
      </c>
      <c r="F18" s="7">
        <f t="shared" si="0"/>
        <v>0.25</v>
      </c>
      <c r="G18" s="6">
        <f>ROUND(+Plant!O113,0)</f>
        <v>7758</v>
      </c>
      <c r="H18" s="6">
        <f>ROUND(+Plant!F113,0)</f>
        <v>55785</v>
      </c>
      <c r="I18" s="7">
        <f t="shared" si="1"/>
        <v>0.14</v>
      </c>
      <c r="J18" s="7"/>
      <c r="K18" s="8">
        <f t="shared" si="2"/>
        <v>-0.44</v>
      </c>
    </row>
    <row r="19" spans="2:11" ht="12">
      <c r="B19">
        <f>+Plant!A14</f>
        <v>26</v>
      </c>
      <c r="C19" t="str">
        <f>+Plant!B14</f>
        <v>PEACEHEALTH SAINT JOHN MEDICAL CENTER</v>
      </c>
      <c r="D19" s="6">
        <f>ROUND(+Plant!O14,0)</f>
        <v>54382</v>
      </c>
      <c r="E19" s="6">
        <f>ROUND(+Plant!F14,0)</f>
        <v>812417</v>
      </c>
      <c r="F19" s="7">
        <f t="shared" si="0"/>
        <v>0.07</v>
      </c>
      <c r="G19" s="6">
        <f>ROUND(+Plant!O114,0)</f>
        <v>19150</v>
      </c>
      <c r="H19" s="6">
        <f>ROUND(+Plant!F114,0)</f>
        <v>812174</v>
      </c>
      <c r="I19" s="7">
        <f t="shared" si="1"/>
        <v>0.02</v>
      </c>
      <c r="J19" s="7"/>
      <c r="K19" s="8">
        <f t="shared" si="2"/>
        <v>-0.7143</v>
      </c>
    </row>
    <row r="20" spans="2:11" ht="12">
      <c r="B20">
        <f>+Plant!A15</f>
        <v>29</v>
      </c>
      <c r="C20" t="str">
        <f>+Plant!B15</f>
        <v>HARBORVIEW MEDICAL CENTER</v>
      </c>
      <c r="D20" s="6">
        <f>ROUND(+Plant!O15,0)</f>
        <v>143983</v>
      </c>
      <c r="E20" s="6">
        <f>ROUND(+Plant!F15,0)</f>
        <v>1087294</v>
      </c>
      <c r="F20" s="7">
        <f t="shared" si="0"/>
        <v>0.13</v>
      </c>
      <c r="G20" s="6">
        <f>ROUND(+Plant!O115,0)</f>
        <v>162874</v>
      </c>
      <c r="H20" s="6">
        <f>ROUND(+Plant!F115,0)</f>
        <v>1622313</v>
      </c>
      <c r="I20" s="7">
        <f t="shared" si="1"/>
        <v>0.1</v>
      </c>
      <c r="J20" s="7"/>
      <c r="K20" s="8">
        <f t="shared" si="2"/>
        <v>-0.2308</v>
      </c>
    </row>
    <row r="21" spans="2:11" ht="12">
      <c r="B21">
        <f>+Plant!A16</f>
        <v>32</v>
      </c>
      <c r="C21" t="str">
        <f>+Plant!B16</f>
        <v>SAINT JOSEPH MEDICAL CENTER</v>
      </c>
      <c r="D21" s="6">
        <f>ROUND(+Plant!O16,0)</f>
        <v>399897</v>
      </c>
      <c r="E21" s="6">
        <f>ROUND(+Plant!F16,0)</f>
        <v>885082</v>
      </c>
      <c r="F21" s="7">
        <f t="shared" si="0"/>
        <v>0.45</v>
      </c>
      <c r="G21" s="6">
        <f>ROUND(+Plant!O116,0)</f>
        <v>30836</v>
      </c>
      <c r="H21" s="6">
        <f>ROUND(+Plant!F116,0)</f>
        <v>921785</v>
      </c>
      <c r="I21" s="7">
        <f t="shared" si="1"/>
        <v>0.03</v>
      </c>
      <c r="J21" s="7"/>
      <c r="K21" s="8">
        <f t="shared" si="2"/>
        <v>-0.9333</v>
      </c>
    </row>
    <row r="22" spans="2:11" ht="12">
      <c r="B22">
        <f>+Plant!A17</f>
        <v>35</v>
      </c>
      <c r="C22" t="str">
        <f>+Plant!B17</f>
        <v>ENUMCLAW REGIONAL HOSPITAL</v>
      </c>
      <c r="D22" s="6">
        <f>ROUND(+Plant!O17,0)</f>
        <v>33239</v>
      </c>
      <c r="E22" s="6">
        <f>ROUND(+Plant!F17,0)</f>
        <v>46874</v>
      </c>
      <c r="F22" s="7">
        <f t="shared" si="0"/>
        <v>0.71</v>
      </c>
      <c r="G22" s="6">
        <f>ROUND(+Plant!O117,0)</f>
        <v>132436</v>
      </c>
      <c r="H22" s="6">
        <f>ROUND(+Plant!F117,0)</f>
        <v>46874</v>
      </c>
      <c r="I22" s="7">
        <f t="shared" si="1"/>
        <v>2.83</v>
      </c>
      <c r="J22" s="7"/>
      <c r="K22" s="8">
        <f t="shared" si="2"/>
        <v>2.9859</v>
      </c>
    </row>
    <row r="23" spans="2:11" ht="12">
      <c r="B23">
        <f>+Plant!A18</f>
        <v>37</v>
      </c>
      <c r="C23" t="str">
        <f>+Plant!B18</f>
        <v>DEACONESS MEDICAL CENTER</v>
      </c>
      <c r="D23" s="6">
        <f>ROUND(+Plant!O18,0)</f>
        <v>4198</v>
      </c>
      <c r="E23" s="6">
        <f>ROUND(+Plant!F18,0)</f>
        <v>367861</v>
      </c>
      <c r="F23" s="7">
        <f t="shared" si="0"/>
        <v>0.01</v>
      </c>
      <c r="G23" s="6">
        <f>ROUND(+Plant!O118,0)</f>
        <v>4428</v>
      </c>
      <c r="H23" s="6">
        <f>ROUND(+Plant!F118,0)</f>
        <v>701825</v>
      </c>
      <c r="I23" s="7">
        <f t="shared" si="1"/>
        <v>0.01</v>
      </c>
      <c r="J23" s="7"/>
      <c r="K23" s="8">
        <f t="shared" si="2"/>
        <v>0</v>
      </c>
    </row>
    <row r="24" spans="2:11" ht="12">
      <c r="B24">
        <f>+Plant!A19</f>
        <v>38</v>
      </c>
      <c r="C24" t="str">
        <f>+Plant!B19</f>
        <v>OLYMPIC MEDICAL CENTER</v>
      </c>
      <c r="D24" s="6">
        <f>ROUND(+Plant!O19,0)</f>
        <v>123679</v>
      </c>
      <c r="E24" s="6">
        <f>ROUND(+Plant!F19,0)</f>
        <v>301734</v>
      </c>
      <c r="F24" s="7">
        <f t="shared" si="0"/>
        <v>0.41</v>
      </c>
      <c r="G24" s="6">
        <f>ROUND(+Plant!O119,0)</f>
        <v>161146</v>
      </c>
      <c r="H24" s="6">
        <f>ROUND(+Plant!F119,0)</f>
        <v>301734</v>
      </c>
      <c r="I24" s="7">
        <f t="shared" si="1"/>
        <v>0.53</v>
      </c>
      <c r="J24" s="7"/>
      <c r="K24" s="8">
        <f t="shared" si="2"/>
        <v>0.2927</v>
      </c>
    </row>
    <row r="25" spans="2:11" ht="12">
      <c r="B25">
        <f>+Plant!A20</f>
        <v>39</v>
      </c>
      <c r="C25" t="str">
        <f>+Plant!B20</f>
        <v>KENNEWICK GENERAL HOSPITAL</v>
      </c>
      <c r="D25" s="6">
        <f>ROUND(+Plant!O20,0)</f>
        <v>67919</v>
      </c>
      <c r="E25" s="6">
        <f>ROUND(+Plant!F20,0)</f>
        <v>224896</v>
      </c>
      <c r="F25" s="7">
        <f t="shared" si="0"/>
        <v>0.3</v>
      </c>
      <c r="G25" s="6">
        <f>ROUND(+Plant!O120,0)</f>
        <v>5850</v>
      </c>
      <c r="H25" s="6">
        <f>ROUND(+Plant!F120,0)</f>
        <v>347164</v>
      </c>
      <c r="I25" s="7">
        <f t="shared" si="1"/>
        <v>0.02</v>
      </c>
      <c r="J25" s="7"/>
      <c r="K25" s="8">
        <f t="shared" si="2"/>
        <v>-0.9333</v>
      </c>
    </row>
    <row r="26" spans="2:11" ht="12">
      <c r="B26">
        <f>+Plant!A21</f>
        <v>43</v>
      </c>
      <c r="C26" t="str">
        <f>+Plant!B21</f>
        <v>WALLA WALLA GENERAL HOSPITAL</v>
      </c>
      <c r="D26" s="6">
        <f>ROUND(+Plant!O21,0)</f>
        <v>30635</v>
      </c>
      <c r="E26" s="6">
        <f>ROUND(+Plant!F21,0)</f>
        <v>97683</v>
      </c>
      <c r="F26" s="7">
        <f t="shared" si="0"/>
        <v>0.31</v>
      </c>
      <c r="G26" s="6">
        <f>ROUND(+Plant!O121,0)</f>
        <v>31678</v>
      </c>
      <c r="H26" s="6">
        <f>ROUND(+Plant!F121,0)</f>
        <v>97683</v>
      </c>
      <c r="I26" s="7">
        <f t="shared" si="1"/>
        <v>0.32</v>
      </c>
      <c r="J26" s="7"/>
      <c r="K26" s="8">
        <f t="shared" si="2"/>
        <v>0.0323</v>
      </c>
    </row>
    <row r="27" spans="2:11" ht="12">
      <c r="B27">
        <f>+Plant!A22</f>
        <v>45</v>
      </c>
      <c r="C27" t="str">
        <f>+Plant!B22</f>
        <v>COLUMBIA BASIN HOSPITAL</v>
      </c>
      <c r="D27" s="6">
        <f>ROUND(+Plant!O22,0)</f>
        <v>858</v>
      </c>
      <c r="E27" s="6">
        <f>ROUND(+Plant!F22,0)</f>
        <v>69735</v>
      </c>
      <c r="F27" s="7">
        <f t="shared" si="0"/>
        <v>0.01</v>
      </c>
      <c r="G27" s="6">
        <f>ROUND(+Plant!O122,0)</f>
        <v>1315</v>
      </c>
      <c r="H27" s="6">
        <f>ROUND(+Plant!F122,0)</f>
        <v>69685</v>
      </c>
      <c r="I27" s="7">
        <f t="shared" si="1"/>
        <v>0.02</v>
      </c>
      <c r="J27" s="7"/>
      <c r="K27" s="8">
        <f t="shared" si="2"/>
        <v>1</v>
      </c>
    </row>
    <row r="28" spans="2:11" ht="12">
      <c r="B28">
        <f>+Plant!A23</f>
        <v>46</v>
      </c>
      <c r="C28" t="str">
        <f>+Plant!B23</f>
        <v>PROSSER MEMORIAL HOSPITAL</v>
      </c>
      <c r="D28" s="6">
        <f>ROUND(+Plant!O23,0)</f>
        <v>74001</v>
      </c>
      <c r="E28" s="6">
        <f>ROUND(+Plant!F23,0)</f>
        <v>70400</v>
      </c>
      <c r="F28" s="7">
        <f t="shared" si="0"/>
        <v>1.05</v>
      </c>
      <c r="G28" s="6">
        <f>ROUND(+Plant!O123,0)</f>
        <v>18001</v>
      </c>
      <c r="H28" s="6">
        <f>ROUND(+Plant!F123,0)</f>
        <v>71170</v>
      </c>
      <c r="I28" s="7">
        <f t="shared" si="1"/>
        <v>0.25</v>
      </c>
      <c r="J28" s="7"/>
      <c r="K28" s="8">
        <f t="shared" si="2"/>
        <v>-0.7619</v>
      </c>
    </row>
    <row r="29" spans="2:11" ht="12">
      <c r="B29">
        <f>+Plant!A24</f>
        <v>50</v>
      </c>
      <c r="C29" t="str">
        <f>+Plant!B24</f>
        <v>PROVIDENCE SAINT MARY MEDICAL CENTER</v>
      </c>
      <c r="D29" s="6">
        <f>ROUND(+Plant!O24,0)</f>
        <v>9660</v>
      </c>
      <c r="E29" s="6">
        <f>ROUND(+Plant!F24,0)</f>
        <v>307557</v>
      </c>
      <c r="F29" s="7">
        <f t="shared" si="0"/>
        <v>0.03</v>
      </c>
      <c r="G29" s="6">
        <f>ROUND(+Plant!O124,0)</f>
        <v>88578</v>
      </c>
      <c r="H29" s="6">
        <f>ROUND(+Plant!F124,0)</f>
        <v>308055</v>
      </c>
      <c r="I29" s="7">
        <f t="shared" si="1"/>
        <v>0.29</v>
      </c>
      <c r="J29" s="7"/>
      <c r="K29" s="8">
        <f t="shared" si="2"/>
        <v>8.6667</v>
      </c>
    </row>
    <row r="30" spans="2:11" ht="12">
      <c r="B30">
        <f>+Plant!A25</f>
        <v>54</v>
      </c>
      <c r="C30" t="str">
        <f>+Plant!B25</f>
        <v>FORKS COMMUNITY HOSPITAL</v>
      </c>
      <c r="D30" s="6">
        <f>ROUND(+Plant!O25,0)</f>
        <v>3461</v>
      </c>
      <c r="E30" s="6">
        <f>ROUND(+Plant!F25,0)</f>
        <v>44140</v>
      </c>
      <c r="F30" s="7">
        <f t="shared" si="0"/>
        <v>0.08</v>
      </c>
      <c r="G30" s="6">
        <f>ROUND(+Plant!O125,0)</f>
        <v>1655</v>
      </c>
      <c r="H30" s="6">
        <f>ROUND(+Plant!F125,0)</f>
        <v>44140</v>
      </c>
      <c r="I30" s="7">
        <f t="shared" si="1"/>
        <v>0.04</v>
      </c>
      <c r="J30" s="7"/>
      <c r="K30" s="8">
        <f t="shared" si="2"/>
        <v>-0.5</v>
      </c>
    </row>
    <row r="31" spans="2:11" ht="12">
      <c r="B31">
        <f>+Plant!A26</f>
        <v>56</v>
      </c>
      <c r="C31" t="str">
        <f>+Plant!B26</f>
        <v>WILLAPA HARBOR HOSPITAL</v>
      </c>
      <c r="D31" s="6">
        <f>ROUND(+Plant!O26,0)</f>
        <v>646</v>
      </c>
      <c r="E31" s="6">
        <f>ROUND(+Plant!F26,0)</f>
        <v>36692</v>
      </c>
      <c r="F31" s="7">
        <f t="shared" si="0"/>
        <v>0.02</v>
      </c>
      <c r="G31" s="6">
        <f>ROUND(+Plant!O126,0)</f>
        <v>3049</v>
      </c>
      <c r="H31" s="6">
        <f>ROUND(+Plant!F126,0)</f>
        <v>36692</v>
      </c>
      <c r="I31" s="7">
        <f t="shared" si="1"/>
        <v>0.08</v>
      </c>
      <c r="J31" s="7"/>
      <c r="K31" s="8">
        <f t="shared" si="2"/>
        <v>3</v>
      </c>
    </row>
    <row r="32" spans="2:11" ht="12">
      <c r="B32">
        <f>+Plant!A27</f>
        <v>58</v>
      </c>
      <c r="C32" t="str">
        <f>+Plant!B27</f>
        <v>YAKIMA VALLEY MEMORIAL HOSPITAL</v>
      </c>
      <c r="D32" s="6">
        <f>ROUND(+Plant!O27,0)</f>
        <v>11002</v>
      </c>
      <c r="E32" s="6">
        <f>ROUND(+Plant!F27,0)</f>
        <v>468762</v>
      </c>
      <c r="F32" s="7">
        <f t="shared" si="0"/>
        <v>0.02</v>
      </c>
      <c r="G32" s="6">
        <f>ROUND(+Plant!O127,0)</f>
        <v>6627</v>
      </c>
      <c r="H32" s="6">
        <f>ROUND(+Plant!F127,0)</f>
        <v>470098</v>
      </c>
      <c r="I32" s="7">
        <f t="shared" si="1"/>
        <v>0.01</v>
      </c>
      <c r="J32" s="7"/>
      <c r="K32" s="8">
        <f t="shared" si="2"/>
        <v>-0.5</v>
      </c>
    </row>
    <row r="33" spans="2:11" ht="12">
      <c r="B33">
        <f>+Plant!A28</f>
        <v>63</v>
      </c>
      <c r="C33" t="str">
        <f>+Plant!B28</f>
        <v>GRAYS HARBOR COMMUNITY HOSPITAL</v>
      </c>
      <c r="D33" s="6">
        <f>ROUND(+Plant!O28,0)</f>
        <v>5552</v>
      </c>
      <c r="E33" s="6">
        <f>ROUND(+Plant!F28,0)</f>
        <v>285415</v>
      </c>
      <c r="F33" s="7">
        <f t="shared" si="0"/>
        <v>0.02</v>
      </c>
      <c r="G33" s="6">
        <f>ROUND(+Plant!O128,0)</f>
        <v>2816</v>
      </c>
      <c r="H33" s="6">
        <f>ROUND(+Plant!F128,0)</f>
        <v>285415</v>
      </c>
      <c r="I33" s="7">
        <f t="shared" si="1"/>
        <v>0.01</v>
      </c>
      <c r="J33" s="7"/>
      <c r="K33" s="8">
        <f t="shared" si="2"/>
        <v>-0.5</v>
      </c>
    </row>
    <row r="34" spans="2:11" ht="12">
      <c r="B34">
        <f>+Plant!A29</f>
        <v>78</v>
      </c>
      <c r="C34" t="str">
        <f>+Plant!B29</f>
        <v>SAMARITAN HOSPITAL</v>
      </c>
      <c r="D34" s="6">
        <f>ROUND(+Plant!O29,0)</f>
        <v>18527</v>
      </c>
      <c r="E34" s="6">
        <f>ROUND(+Plant!F29,0)</f>
        <v>193956</v>
      </c>
      <c r="F34" s="7">
        <f t="shared" si="0"/>
        <v>0.1</v>
      </c>
      <c r="G34" s="6">
        <f>ROUND(+Plant!O129,0)</f>
        <v>6477</v>
      </c>
      <c r="H34" s="6">
        <f>ROUND(+Plant!F129,0)</f>
        <v>182459</v>
      </c>
      <c r="I34" s="7">
        <f t="shared" si="1"/>
        <v>0.04</v>
      </c>
      <c r="J34" s="7"/>
      <c r="K34" s="8">
        <f t="shared" si="2"/>
        <v>-0.6</v>
      </c>
    </row>
    <row r="35" spans="2:11" ht="12">
      <c r="B35">
        <f>+Plant!A30</f>
        <v>79</v>
      </c>
      <c r="C35" t="str">
        <f>+Plant!B30</f>
        <v>OCEAN BEACH HOSPITAL</v>
      </c>
      <c r="D35" s="6">
        <f>ROUND(+Plant!O30,0)</f>
        <v>1680</v>
      </c>
      <c r="E35" s="6">
        <f>ROUND(+Plant!F30,0)</f>
        <v>47326</v>
      </c>
      <c r="F35" s="7">
        <f t="shared" si="0"/>
        <v>0.04</v>
      </c>
      <c r="G35" s="6">
        <f>ROUND(+Plant!O130,0)</f>
        <v>5907</v>
      </c>
      <c r="H35" s="6">
        <f>ROUND(+Plant!F130,0)</f>
        <v>47326</v>
      </c>
      <c r="I35" s="7">
        <f t="shared" si="1"/>
        <v>0.12</v>
      </c>
      <c r="J35" s="7"/>
      <c r="K35" s="8">
        <f t="shared" si="2"/>
        <v>2</v>
      </c>
    </row>
    <row r="36" spans="2:11" ht="12">
      <c r="B36">
        <f>+Plant!A31</f>
        <v>80</v>
      </c>
      <c r="C36" t="str">
        <f>+Plant!B31</f>
        <v>ODESSA MEMORIAL HOSPITAL</v>
      </c>
      <c r="D36" s="6">
        <f>ROUND(+Plant!O31,0)</f>
        <v>82</v>
      </c>
      <c r="E36" s="6">
        <f>ROUND(+Plant!F31,0)</f>
        <v>32944</v>
      </c>
      <c r="F36" s="7">
        <f t="shared" si="0"/>
        <v>0</v>
      </c>
      <c r="G36" s="6">
        <f>ROUND(+Plant!O131,0)</f>
        <v>0</v>
      </c>
      <c r="H36" s="6">
        <f>ROUND(+Plant!F131,0)</f>
        <v>32944</v>
      </c>
      <c r="I36" s="7">
        <f t="shared" si="1"/>
      </c>
      <c r="J36" s="7"/>
      <c r="K36" s="8">
        <f t="shared" si="2"/>
      </c>
    </row>
    <row r="37" spans="2:11" ht="12">
      <c r="B37">
        <f>+Plant!A32</f>
        <v>81</v>
      </c>
      <c r="C37" t="str">
        <f>+Plant!B32</f>
        <v>GOOD SAMARITAN HOSPITAL</v>
      </c>
      <c r="D37" s="6">
        <f>ROUND(+Plant!O32,0)</f>
        <v>2129683</v>
      </c>
      <c r="E37" s="6">
        <f>ROUND(+Plant!F32,0)</f>
        <v>417518</v>
      </c>
      <c r="F37" s="7">
        <f t="shared" si="0"/>
        <v>5.1</v>
      </c>
      <c r="G37" s="6">
        <f>ROUND(+Plant!O132,0)</f>
        <v>92009</v>
      </c>
      <c r="H37" s="6">
        <f>ROUND(+Plant!F132,0)</f>
        <v>417518</v>
      </c>
      <c r="I37" s="7">
        <f t="shared" si="1"/>
        <v>0.22</v>
      </c>
      <c r="J37" s="7"/>
      <c r="K37" s="8">
        <f t="shared" si="2"/>
        <v>-0.9569</v>
      </c>
    </row>
    <row r="38" spans="2:11" ht="12">
      <c r="B38">
        <f>+Plant!A33</f>
        <v>82</v>
      </c>
      <c r="C38" t="str">
        <f>+Plant!B33</f>
        <v>GARFIELD COUNTY MEMORIAL HOSPITAL</v>
      </c>
      <c r="D38" s="6">
        <f>ROUND(+Plant!O33,0)</f>
        <v>2568</v>
      </c>
      <c r="E38" s="6">
        <f>ROUND(+Plant!F33,0)</f>
        <v>19316</v>
      </c>
      <c r="F38" s="7">
        <f t="shared" si="0"/>
        <v>0.13</v>
      </c>
      <c r="G38" s="6">
        <f>ROUND(+Plant!O133,0)</f>
        <v>785</v>
      </c>
      <c r="H38" s="6">
        <f>ROUND(+Plant!F133,0)</f>
        <v>19316</v>
      </c>
      <c r="I38" s="7">
        <f t="shared" si="1"/>
        <v>0.04</v>
      </c>
      <c r="J38" s="7"/>
      <c r="K38" s="8">
        <f t="shared" si="2"/>
        <v>-0.6923</v>
      </c>
    </row>
    <row r="39" spans="2:11" ht="12">
      <c r="B39">
        <f>+Plant!A34</f>
        <v>84</v>
      </c>
      <c r="C39" t="str">
        <f>+Plant!B34</f>
        <v>PROVIDENCE REGIONAL MEDICAL CENTER EVERETT</v>
      </c>
      <c r="D39" s="6">
        <f>ROUND(+Plant!O34,0)</f>
        <v>61739</v>
      </c>
      <c r="E39" s="6">
        <f>ROUND(+Plant!F34,0)</f>
        <v>864641</v>
      </c>
      <c r="F39" s="7">
        <f t="shared" si="0"/>
        <v>0.07</v>
      </c>
      <c r="G39" s="6">
        <f>ROUND(+Plant!O134,0)</f>
        <v>61894</v>
      </c>
      <c r="H39" s="6">
        <f>ROUND(+Plant!F134,0)</f>
        <v>860889</v>
      </c>
      <c r="I39" s="7">
        <f t="shared" si="1"/>
        <v>0.07</v>
      </c>
      <c r="J39" s="7"/>
      <c r="K39" s="8">
        <f t="shared" si="2"/>
        <v>0</v>
      </c>
    </row>
    <row r="40" spans="2:11" ht="12">
      <c r="B40">
        <f>+Plant!A35</f>
        <v>85</v>
      </c>
      <c r="C40" t="str">
        <f>+Plant!B35</f>
        <v>JEFFERSON HEALTHCARE HOSPITAL</v>
      </c>
      <c r="D40" s="6">
        <f>ROUND(+Plant!O35,0)</f>
        <v>5655</v>
      </c>
      <c r="E40" s="6">
        <f>ROUND(+Plant!F35,0)</f>
        <v>109111</v>
      </c>
      <c r="F40" s="7">
        <f t="shared" si="0"/>
        <v>0.05</v>
      </c>
      <c r="G40" s="6">
        <f>ROUND(+Plant!O135,0)</f>
        <v>12160</v>
      </c>
      <c r="H40" s="6">
        <f>ROUND(+Plant!F135,0)</f>
        <v>106825</v>
      </c>
      <c r="I40" s="7">
        <f t="shared" si="1"/>
        <v>0.11</v>
      </c>
      <c r="J40" s="7"/>
      <c r="K40" s="8">
        <f t="shared" si="2"/>
        <v>1.2</v>
      </c>
    </row>
    <row r="41" spans="2:11" ht="12">
      <c r="B41">
        <f>+Plant!A36</f>
        <v>96</v>
      </c>
      <c r="C41" t="str">
        <f>+Plant!B36</f>
        <v>SKYLINE HOSPITAL</v>
      </c>
      <c r="D41" s="6">
        <f>ROUND(+Plant!O36,0)</f>
        <v>1961</v>
      </c>
      <c r="E41" s="6">
        <f>ROUND(+Plant!F36,0)</f>
        <v>38690</v>
      </c>
      <c r="F41" s="7">
        <f t="shared" si="0"/>
        <v>0.05</v>
      </c>
      <c r="G41" s="6">
        <f>ROUND(+Plant!O136,0)</f>
        <v>5920</v>
      </c>
      <c r="H41" s="6">
        <f>ROUND(+Plant!F136,0)</f>
        <v>41834</v>
      </c>
      <c r="I41" s="7">
        <f t="shared" si="1"/>
        <v>0.14</v>
      </c>
      <c r="J41" s="7"/>
      <c r="K41" s="8">
        <f t="shared" si="2"/>
        <v>1.8</v>
      </c>
    </row>
    <row r="42" spans="2:11" ht="12">
      <c r="B42">
        <f>+Plant!A37</f>
        <v>102</v>
      </c>
      <c r="C42" t="str">
        <f>+Plant!B37</f>
        <v>YAKIMA REGIONAL MEDICAL AND CARDIAC CENTER</v>
      </c>
      <c r="D42" s="6">
        <f>ROUND(+Plant!O37,0)</f>
        <v>673867</v>
      </c>
      <c r="E42" s="6">
        <f>ROUND(+Plant!F37,0)</f>
        <v>359152</v>
      </c>
      <c r="F42" s="7">
        <f t="shared" si="0"/>
        <v>1.88</v>
      </c>
      <c r="G42" s="6">
        <f>ROUND(+Plant!O137,0)</f>
        <v>270204</v>
      </c>
      <c r="H42" s="6">
        <f>ROUND(+Plant!F137,0)</f>
        <v>359522</v>
      </c>
      <c r="I42" s="7">
        <f t="shared" si="1"/>
        <v>0.75</v>
      </c>
      <c r="J42" s="7"/>
      <c r="K42" s="8">
        <f t="shared" si="2"/>
        <v>-0.6011</v>
      </c>
    </row>
    <row r="43" spans="2:11" ht="12">
      <c r="B43">
        <f>+Plant!A38</f>
        <v>104</v>
      </c>
      <c r="C43" t="str">
        <f>+Plant!B38</f>
        <v>VALLEY GENERAL HOSPITAL</v>
      </c>
      <c r="D43" s="6">
        <f>ROUND(+Plant!O38,0)</f>
        <v>18718</v>
      </c>
      <c r="E43" s="6">
        <f>ROUND(+Plant!F38,0)</f>
        <v>112822</v>
      </c>
      <c r="F43" s="7">
        <f t="shared" si="0"/>
        <v>0.17</v>
      </c>
      <c r="G43" s="6">
        <f>ROUND(+Plant!O138,0)</f>
        <v>4221</v>
      </c>
      <c r="H43" s="6">
        <f>ROUND(+Plant!F138,0)</f>
        <v>112822</v>
      </c>
      <c r="I43" s="7">
        <f t="shared" si="1"/>
        <v>0.04</v>
      </c>
      <c r="J43" s="7"/>
      <c r="K43" s="8">
        <f t="shared" si="2"/>
        <v>-0.7647</v>
      </c>
    </row>
    <row r="44" spans="2:11" ht="12">
      <c r="B44">
        <f>+Plant!A39</f>
        <v>106</v>
      </c>
      <c r="C44" t="str">
        <f>+Plant!B39</f>
        <v>CASCADE VALLEY HOSPITAL</v>
      </c>
      <c r="D44" s="6">
        <f>ROUND(+Plant!O39,0)</f>
        <v>5026</v>
      </c>
      <c r="E44" s="6">
        <f>ROUND(+Plant!F39,0)</f>
        <v>82921</v>
      </c>
      <c r="F44" s="7">
        <f t="shared" si="0"/>
        <v>0.06</v>
      </c>
      <c r="G44" s="6">
        <f>ROUND(+Plant!O139,0)</f>
        <v>7251</v>
      </c>
      <c r="H44" s="6">
        <f>ROUND(+Plant!F139,0)</f>
        <v>82921</v>
      </c>
      <c r="I44" s="7">
        <f t="shared" si="1"/>
        <v>0.09</v>
      </c>
      <c r="J44" s="7"/>
      <c r="K44" s="8">
        <f t="shared" si="2"/>
        <v>0.5</v>
      </c>
    </row>
    <row r="45" spans="2:11" ht="12">
      <c r="B45">
        <f>+Plant!A40</f>
        <v>107</v>
      </c>
      <c r="C45" t="str">
        <f>+Plant!B40</f>
        <v>NORTH VALLEY HOSPITAL</v>
      </c>
      <c r="D45" s="6">
        <f>ROUND(+Plant!O40,0)</f>
        <v>10600</v>
      </c>
      <c r="E45" s="6">
        <f>ROUND(+Plant!F40,0)</f>
        <v>81212</v>
      </c>
      <c r="F45" s="7">
        <f t="shared" si="0"/>
        <v>0.13</v>
      </c>
      <c r="G45" s="6">
        <f>ROUND(+Plant!O140,0)</f>
        <v>1696</v>
      </c>
      <c r="H45" s="6">
        <f>ROUND(+Plant!F140,0)</f>
        <v>84783</v>
      </c>
      <c r="I45" s="7">
        <f t="shared" si="1"/>
        <v>0.02</v>
      </c>
      <c r="J45" s="7"/>
      <c r="K45" s="8">
        <f t="shared" si="2"/>
        <v>-0.8462</v>
      </c>
    </row>
    <row r="46" spans="2:11" ht="12">
      <c r="B46">
        <f>+Plant!A41</f>
        <v>108</v>
      </c>
      <c r="C46" t="str">
        <f>+Plant!B41</f>
        <v>TRI-STATE MEMORIAL HOSPITAL</v>
      </c>
      <c r="D46" s="6">
        <f>ROUND(+Plant!O41,0)</f>
        <v>15197</v>
      </c>
      <c r="E46" s="6">
        <f>ROUND(+Plant!F41,0)</f>
        <v>106138</v>
      </c>
      <c r="F46" s="7">
        <f t="shared" si="0"/>
        <v>0.14</v>
      </c>
      <c r="G46" s="6">
        <f>ROUND(+Plant!O141,0)</f>
        <v>0</v>
      </c>
      <c r="H46" s="6">
        <f>ROUND(+Plant!F141,0)</f>
        <v>0</v>
      </c>
      <c r="I46" s="7">
        <f t="shared" si="1"/>
      </c>
      <c r="J46" s="7"/>
      <c r="K46" s="8">
        <f t="shared" si="2"/>
      </c>
    </row>
    <row r="47" spans="2:11" ht="12">
      <c r="B47">
        <f>+Plant!A42</f>
        <v>111</v>
      </c>
      <c r="C47" t="str">
        <f>+Plant!B42</f>
        <v>EAST ADAMS RURAL HOSPITAL</v>
      </c>
      <c r="D47" s="6">
        <f>ROUND(+Plant!O42,0)</f>
        <v>22287</v>
      </c>
      <c r="E47" s="6">
        <f>ROUND(+Plant!F42,0)</f>
        <v>19511</v>
      </c>
      <c r="F47" s="7">
        <f t="shared" si="0"/>
        <v>1.14</v>
      </c>
      <c r="G47" s="6">
        <f>ROUND(+Plant!O142,0)</f>
        <v>28719</v>
      </c>
      <c r="H47" s="6">
        <f>ROUND(+Plant!F142,0)</f>
        <v>19511</v>
      </c>
      <c r="I47" s="7">
        <f t="shared" si="1"/>
        <v>1.47</v>
      </c>
      <c r="J47" s="7"/>
      <c r="K47" s="8">
        <f t="shared" si="2"/>
        <v>0.2895</v>
      </c>
    </row>
    <row r="48" spans="2:11" ht="12">
      <c r="B48">
        <f>+Plant!A43</f>
        <v>125</v>
      </c>
      <c r="C48" t="str">
        <f>+Plant!B43</f>
        <v>OTHELLO COMMUNITY HOSPITAL</v>
      </c>
      <c r="D48" s="6">
        <f>ROUND(+Plant!O43,0)</f>
        <v>1619</v>
      </c>
      <c r="E48" s="6">
        <f>ROUND(+Plant!F43,0)</f>
        <v>81778</v>
      </c>
      <c r="F48" s="7">
        <f t="shared" si="0"/>
        <v>0.02</v>
      </c>
      <c r="G48" s="6">
        <f>ROUND(+Plant!O143,0)</f>
        <v>1502</v>
      </c>
      <c r="H48" s="6">
        <f>ROUND(+Plant!F143,0)</f>
        <v>81778</v>
      </c>
      <c r="I48" s="7">
        <f t="shared" si="1"/>
        <v>0.02</v>
      </c>
      <c r="J48" s="7"/>
      <c r="K48" s="8">
        <f t="shared" si="2"/>
        <v>0</v>
      </c>
    </row>
    <row r="49" spans="2:11" ht="12">
      <c r="B49">
        <f>+Plant!A44</f>
        <v>126</v>
      </c>
      <c r="C49" t="str">
        <f>+Plant!B44</f>
        <v>HIGHLINE MEDICAL CENTER</v>
      </c>
      <c r="D49" s="6">
        <f>ROUND(+Plant!O44,0)</f>
        <v>17984</v>
      </c>
      <c r="E49" s="6">
        <f>ROUND(+Plant!F44,0)</f>
        <v>300978</v>
      </c>
      <c r="F49" s="7">
        <f t="shared" si="0"/>
        <v>0.06</v>
      </c>
      <c r="G49" s="6">
        <f>ROUND(+Plant!O144,0)</f>
        <v>6933</v>
      </c>
      <c r="H49" s="6">
        <f>ROUND(+Plant!F144,0)</f>
        <v>257889</v>
      </c>
      <c r="I49" s="7">
        <f t="shared" si="1"/>
        <v>0.03</v>
      </c>
      <c r="J49" s="7"/>
      <c r="K49" s="8">
        <f t="shared" si="2"/>
        <v>-0.5</v>
      </c>
    </row>
    <row r="50" spans="2:11" ht="12">
      <c r="B50">
        <f>+Plant!A45</f>
        <v>128</v>
      </c>
      <c r="C50" t="str">
        <f>+Plant!B45</f>
        <v>UNIVERSITY OF WASHINGTON MEDICAL CENTER</v>
      </c>
      <c r="D50" s="6">
        <f>ROUND(+Plant!O45,0)</f>
        <v>33653</v>
      </c>
      <c r="E50" s="6">
        <f>ROUND(+Plant!F45,0)</f>
        <v>704450</v>
      </c>
      <c r="F50" s="7">
        <f t="shared" si="0"/>
        <v>0.05</v>
      </c>
      <c r="G50" s="6">
        <f>ROUND(+Plant!O145,0)</f>
        <v>21882</v>
      </c>
      <c r="H50" s="6">
        <f>ROUND(+Plant!F145,0)</f>
        <v>668684</v>
      </c>
      <c r="I50" s="7">
        <f t="shared" si="1"/>
        <v>0.03</v>
      </c>
      <c r="J50" s="7"/>
      <c r="K50" s="8">
        <f t="shared" si="2"/>
        <v>-0.4</v>
      </c>
    </row>
    <row r="51" spans="2:11" ht="12">
      <c r="B51">
        <f>+Plant!A46</f>
        <v>129</v>
      </c>
      <c r="C51" t="str">
        <f>+Plant!B46</f>
        <v>QUINCY VALLEY MEDICAL CENTER</v>
      </c>
      <c r="D51" s="6">
        <f>ROUND(+Plant!O46,0)</f>
        <v>212</v>
      </c>
      <c r="E51" s="6">
        <f>ROUND(+Plant!F46,0)</f>
        <v>28753</v>
      </c>
      <c r="F51" s="7">
        <f t="shared" si="0"/>
        <v>0.01</v>
      </c>
      <c r="G51" s="6">
        <f>ROUND(+Plant!O146,0)</f>
        <v>702</v>
      </c>
      <c r="H51" s="6">
        <f>ROUND(+Plant!F146,0)</f>
        <v>28753</v>
      </c>
      <c r="I51" s="7">
        <f t="shared" si="1"/>
        <v>0.02</v>
      </c>
      <c r="J51" s="7"/>
      <c r="K51" s="8">
        <f t="shared" si="2"/>
        <v>1</v>
      </c>
    </row>
    <row r="52" spans="2:11" ht="12">
      <c r="B52">
        <f>+Plant!A47</f>
        <v>130</v>
      </c>
      <c r="C52" t="str">
        <f>+Plant!B47</f>
        <v>NORTHWEST HOSPITAL &amp; MEDICAL CENTER</v>
      </c>
      <c r="D52" s="6">
        <f>ROUND(+Plant!O47,0)</f>
        <v>24381</v>
      </c>
      <c r="E52" s="6">
        <f>ROUND(+Plant!F47,0)</f>
        <v>7683399</v>
      </c>
      <c r="F52" s="7">
        <f t="shared" si="0"/>
        <v>0</v>
      </c>
      <c r="G52" s="6">
        <f>ROUND(+Plant!O147,0)</f>
        <v>1983</v>
      </c>
      <c r="H52" s="6">
        <f>ROUND(+Plant!F147,0)</f>
        <v>7163</v>
      </c>
      <c r="I52" s="7">
        <f t="shared" si="1"/>
        <v>0.28</v>
      </c>
      <c r="J52" s="7"/>
      <c r="K52" s="8" t="e">
        <f t="shared" si="2"/>
        <v>#DIV/0!</v>
      </c>
    </row>
    <row r="53" spans="2:11" ht="12">
      <c r="B53">
        <f>+Plant!A48</f>
        <v>131</v>
      </c>
      <c r="C53" t="str">
        <f>+Plant!B48</f>
        <v>OVERLAKE HOSPITAL MEDICAL CENTER</v>
      </c>
      <c r="D53" s="6">
        <f>ROUND(+Plant!O48,0)</f>
        <v>24251</v>
      </c>
      <c r="E53" s="6">
        <f>ROUND(+Plant!F48,0)</f>
        <v>498470</v>
      </c>
      <c r="F53" s="7">
        <f t="shared" si="0"/>
        <v>0.05</v>
      </c>
      <c r="G53" s="6">
        <f>ROUND(+Plant!O148,0)</f>
        <v>11607</v>
      </c>
      <c r="H53" s="6">
        <f>ROUND(+Plant!F148,0)</f>
        <v>559010</v>
      </c>
      <c r="I53" s="7">
        <f t="shared" si="1"/>
        <v>0.02</v>
      </c>
      <c r="J53" s="7"/>
      <c r="K53" s="8">
        <f t="shared" si="2"/>
        <v>-0.6</v>
      </c>
    </row>
    <row r="54" spans="2:11" ht="12">
      <c r="B54">
        <f>+Plant!A49</f>
        <v>132</v>
      </c>
      <c r="C54" t="str">
        <f>+Plant!B49</f>
        <v>SAINT CLARE HOSPITAL</v>
      </c>
      <c r="D54" s="6">
        <f>ROUND(+Plant!O49,0)</f>
        <v>43260</v>
      </c>
      <c r="E54" s="6">
        <f>ROUND(+Plant!F49,0)</f>
        <v>144052</v>
      </c>
      <c r="F54" s="7">
        <f t="shared" si="0"/>
        <v>0.3</v>
      </c>
      <c r="G54" s="6">
        <f>ROUND(+Plant!O149,0)</f>
        <v>5458</v>
      </c>
      <c r="H54" s="6">
        <f>ROUND(+Plant!F149,0)</f>
        <v>144860</v>
      </c>
      <c r="I54" s="7">
        <f t="shared" si="1"/>
        <v>0.04</v>
      </c>
      <c r="J54" s="7"/>
      <c r="K54" s="8">
        <f t="shared" si="2"/>
        <v>-0.8667</v>
      </c>
    </row>
    <row r="55" spans="2:11" ht="12">
      <c r="B55">
        <f>+Plant!A50</f>
        <v>134</v>
      </c>
      <c r="C55" t="str">
        <f>+Plant!B50</f>
        <v>ISLAND HOSPITAL</v>
      </c>
      <c r="D55" s="6">
        <f>ROUND(+Plant!O50,0)</f>
        <v>1061</v>
      </c>
      <c r="E55" s="6">
        <f>ROUND(+Plant!F50,0)</f>
        <v>181809</v>
      </c>
      <c r="F55" s="7">
        <f t="shared" si="0"/>
        <v>0.01</v>
      </c>
      <c r="G55" s="6">
        <f>ROUND(+Plant!O150,0)</f>
        <v>3325</v>
      </c>
      <c r="H55" s="6">
        <f>ROUND(+Plant!F150,0)</f>
        <v>183585</v>
      </c>
      <c r="I55" s="7">
        <f t="shared" si="1"/>
        <v>0.02</v>
      </c>
      <c r="J55" s="7"/>
      <c r="K55" s="8">
        <f t="shared" si="2"/>
        <v>1</v>
      </c>
    </row>
    <row r="56" spans="2:11" ht="12">
      <c r="B56">
        <f>+Plant!A51</f>
        <v>137</v>
      </c>
      <c r="C56" t="str">
        <f>+Plant!B51</f>
        <v>LINCOLN HOSPITAL</v>
      </c>
      <c r="D56" s="6">
        <f>ROUND(+Plant!O51,0)</f>
        <v>11648</v>
      </c>
      <c r="E56" s="6">
        <f>ROUND(+Plant!F51,0)</f>
        <v>50541</v>
      </c>
      <c r="F56" s="7">
        <f t="shared" si="0"/>
        <v>0.23</v>
      </c>
      <c r="G56" s="6">
        <f>ROUND(+Plant!O151,0)</f>
        <v>5498</v>
      </c>
      <c r="H56" s="6">
        <f>ROUND(+Plant!F151,0)</f>
        <v>50541</v>
      </c>
      <c r="I56" s="7">
        <f t="shared" si="1"/>
        <v>0.11</v>
      </c>
      <c r="J56" s="7"/>
      <c r="K56" s="8">
        <f t="shared" si="2"/>
        <v>-0.5217</v>
      </c>
    </row>
    <row r="57" spans="2:11" ht="12">
      <c r="B57">
        <f>+Plant!A52</f>
        <v>138</v>
      </c>
      <c r="C57" t="str">
        <f>+Plant!B52</f>
        <v>SWEDISH EDMONDS</v>
      </c>
      <c r="D57" s="6">
        <f>ROUND(+Plant!O52,0)</f>
        <v>358350</v>
      </c>
      <c r="E57" s="6">
        <f>ROUND(+Plant!F52,0)</f>
        <v>272986</v>
      </c>
      <c r="F57" s="7">
        <f t="shared" si="0"/>
        <v>1.31</v>
      </c>
      <c r="G57" s="6">
        <f>ROUND(+Plant!O152,0)</f>
        <v>1378029</v>
      </c>
      <c r="H57" s="6">
        <f>ROUND(+Plant!F152,0)</f>
        <v>272986</v>
      </c>
      <c r="I57" s="7">
        <f t="shared" si="1"/>
        <v>5.05</v>
      </c>
      <c r="J57" s="7"/>
      <c r="K57" s="8">
        <f t="shared" si="2"/>
        <v>2.855</v>
      </c>
    </row>
    <row r="58" spans="2:11" ht="12">
      <c r="B58">
        <f>+Plant!A53</f>
        <v>139</v>
      </c>
      <c r="C58" t="str">
        <f>+Plant!B53</f>
        <v>PROVIDENCE HOLY FAMILY HOSPITAL</v>
      </c>
      <c r="D58" s="6">
        <f>ROUND(+Plant!O53,0)</f>
        <v>11102</v>
      </c>
      <c r="E58" s="6">
        <f>ROUND(+Plant!F53,0)</f>
        <v>361825</v>
      </c>
      <c r="F58" s="7">
        <f t="shared" si="0"/>
        <v>0.03</v>
      </c>
      <c r="G58" s="6">
        <f>ROUND(+Plant!O153,0)</f>
        <v>16901</v>
      </c>
      <c r="H58" s="6">
        <f>ROUND(+Plant!F153,0)</f>
        <v>361825</v>
      </c>
      <c r="I58" s="7">
        <f t="shared" si="1"/>
        <v>0.05</v>
      </c>
      <c r="J58" s="7"/>
      <c r="K58" s="8">
        <f t="shared" si="2"/>
        <v>0.6667</v>
      </c>
    </row>
    <row r="59" spans="2:11" ht="12">
      <c r="B59">
        <f>+Plant!A54</f>
        <v>140</v>
      </c>
      <c r="C59" t="str">
        <f>+Plant!B54</f>
        <v>KITTITAS VALLEY HOSPITAL</v>
      </c>
      <c r="D59" s="6">
        <f>ROUND(+Plant!O54,0)</f>
        <v>3306</v>
      </c>
      <c r="E59" s="6">
        <f>ROUND(+Plant!F54,0)</f>
        <v>91533</v>
      </c>
      <c r="F59" s="7">
        <f t="shared" si="0"/>
        <v>0.04</v>
      </c>
      <c r="G59" s="6">
        <f>ROUND(+Plant!O154,0)</f>
        <v>2484</v>
      </c>
      <c r="H59" s="6">
        <f>ROUND(+Plant!F154,0)</f>
        <v>91533</v>
      </c>
      <c r="I59" s="7">
        <f t="shared" si="1"/>
        <v>0.03</v>
      </c>
      <c r="J59" s="7"/>
      <c r="K59" s="8">
        <f t="shared" si="2"/>
        <v>-0.25</v>
      </c>
    </row>
    <row r="60" spans="2:11" ht="12">
      <c r="B60">
        <f>+Plant!A55</f>
        <v>141</v>
      </c>
      <c r="C60" t="str">
        <f>+Plant!B55</f>
        <v>DAYTON GENERAL HOSPITAL</v>
      </c>
      <c r="D60" s="6">
        <f>ROUND(+Plant!O55,0)</f>
        <v>924</v>
      </c>
      <c r="E60" s="6">
        <f>ROUND(+Plant!F55,0)</f>
        <v>67832</v>
      </c>
      <c r="F60" s="7">
        <f t="shared" si="0"/>
        <v>0.01</v>
      </c>
      <c r="G60" s="6">
        <f>ROUND(+Plant!O155,0)</f>
        <v>0</v>
      </c>
      <c r="H60" s="6">
        <f>ROUND(+Plant!F155,0)</f>
        <v>0</v>
      </c>
      <c r="I60" s="7">
        <f t="shared" si="1"/>
      </c>
      <c r="J60" s="7"/>
      <c r="K60" s="8">
        <f t="shared" si="2"/>
      </c>
    </row>
    <row r="61" spans="2:11" ht="12">
      <c r="B61">
        <f>+Plant!A56</f>
        <v>142</v>
      </c>
      <c r="C61" t="str">
        <f>+Plant!B56</f>
        <v>HARRISON MEDICAL CENTER</v>
      </c>
      <c r="D61" s="6">
        <f>ROUND(+Plant!O56,0)</f>
        <v>38777</v>
      </c>
      <c r="E61" s="6">
        <f>ROUND(+Plant!F56,0)</f>
        <v>427141</v>
      </c>
      <c r="F61" s="7">
        <f t="shared" si="0"/>
        <v>0.09</v>
      </c>
      <c r="G61" s="6">
        <f>ROUND(+Plant!O156,0)</f>
        <v>22891</v>
      </c>
      <c r="H61" s="6">
        <f>ROUND(+Plant!F156,0)</f>
        <v>432911</v>
      </c>
      <c r="I61" s="7">
        <f t="shared" si="1"/>
        <v>0.05</v>
      </c>
      <c r="J61" s="7"/>
      <c r="K61" s="8">
        <f t="shared" si="2"/>
        <v>-0.4444</v>
      </c>
    </row>
    <row r="62" spans="2:11" ht="12">
      <c r="B62">
        <f>+Plant!A57</f>
        <v>145</v>
      </c>
      <c r="C62" t="str">
        <f>+Plant!B57</f>
        <v>PEACEHEALTH SAINT JOSEPH HOSPITAL</v>
      </c>
      <c r="D62" s="6">
        <f>ROUND(+Plant!O57,0)</f>
        <v>39701</v>
      </c>
      <c r="E62" s="6">
        <f>ROUND(+Plant!F57,0)</f>
        <v>633636</v>
      </c>
      <c r="F62" s="7">
        <f t="shared" si="0"/>
        <v>0.06</v>
      </c>
      <c r="G62" s="6">
        <f>ROUND(+Plant!O157,0)</f>
        <v>23884</v>
      </c>
      <c r="H62" s="6">
        <f>ROUND(+Plant!F157,0)</f>
        <v>850465</v>
      </c>
      <c r="I62" s="7">
        <f t="shared" si="1"/>
        <v>0.03</v>
      </c>
      <c r="J62" s="7"/>
      <c r="K62" s="8">
        <f t="shared" si="2"/>
        <v>-0.5</v>
      </c>
    </row>
    <row r="63" spans="2:11" ht="12">
      <c r="B63">
        <f>+Plant!A58</f>
        <v>147</v>
      </c>
      <c r="C63" t="str">
        <f>+Plant!B58</f>
        <v>MID VALLEY HOSPITAL</v>
      </c>
      <c r="D63" s="6">
        <f>ROUND(+Plant!O58,0)</f>
        <v>109</v>
      </c>
      <c r="E63" s="6">
        <f>ROUND(+Plant!F58,0)</f>
        <v>75247</v>
      </c>
      <c r="F63" s="7">
        <f t="shared" si="0"/>
        <v>0</v>
      </c>
      <c r="G63" s="6">
        <f>ROUND(+Plant!O158,0)</f>
        <v>587</v>
      </c>
      <c r="H63" s="6">
        <f>ROUND(+Plant!F158,0)</f>
        <v>77518</v>
      </c>
      <c r="I63" s="7">
        <f t="shared" si="1"/>
        <v>0.01</v>
      </c>
      <c r="J63" s="7"/>
      <c r="K63" s="8" t="e">
        <f t="shared" si="2"/>
        <v>#DIV/0!</v>
      </c>
    </row>
    <row r="64" spans="2:11" ht="12">
      <c r="B64">
        <f>+Plant!A59</f>
        <v>148</v>
      </c>
      <c r="C64" t="str">
        <f>+Plant!B59</f>
        <v>KINDRED HOSPITAL - SEATTLE</v>
      </c>
      <c r="D64" s="6">
        <f>ROUND(+Plant!O59,0)</f>
        <v>127897</v>
      </c>
      <c r="E64" s="6">
        <f>ROUND(+Plant!F59,0)</f>
        <v>48274</v>
      </c>
      <c r="F64" s="7">
        <f t="shared" si="0"/>
        <v>2.65</v>
      </c>
      <c r="G64" s="6">
        <f>ROUND(+Plant!O159,0)</f>
        <v>128289</v>
      </c>
      <c r="H64" s="6">
        <f>ROUND(+Plant!F159,0)</f>
        <v>48274</v>
      </c>
      <c r="I64" s="7">
        <f t="shared" si="1"/>
        <v>2.66</v>
      </c>
      <c r="J64" s="7"/>
      <c r="K64" s="8">
        <f t="shared" si="2"/>
        <v>0.0038</v>
      </c>
    </row>
    <row r="65" spans="2:11" ht="12">
      <c r="B65">
        <f>+Plant!A60</f>
        <v>150</v>
      </c>
      <c r="C65" t="str">
        <f>+Plant!B60</f>
        <v>COULEE COMMUNITY HOSPITAL</v>
      </c>
      <c r="D65" s="6">
        <f>ROUND(+Plant!O60,0)</f>
        <v>8896</v>
      </c>
      <c r="E65" s="6">
        <f>ROUND(+Plant!F60,0)</f>
        <v>42653</v>
      </c>
      <c r="F65" s="7">
        <f t="shared" si="0"/>
        <v>0.21</v>
      </c>
      <c r="G65" s="6">
        <f>ROUND(+Plant!O160,0)</f>
        <v>5554</v>
      </c>
      <c r="H65" s="6">
        <f>ROUND(+Plant!F160,0)</f>
        <v>42653</v>
      </c>
      <c r="I65" s="7">
        <f t="shared" si="1"/>
        <v>0.13</v>
      </c>
      <c r="J65" s="7"/>
      <c r="K65" s="8">
        <f t="shared" si="2"/>
        <v>-0.381</v>
      </c>
    </row>
    <row r="66" spans="2:11" ht="12">
      <c r="B66">
        <f>+Plant!A61</f>
        <v>152</v>
      </c>
      <c r="C66" t="str">
        <f>+Plant!B61</f>
        <v>MASON GENERAL HOSPITAL</v>
      </c>
      <c r="D66" s="6">
        <f>ROUND(+Plant!O61,0)</f>
        <v>19104</v>
      </c>
      <c r="E66" s="6">
        <f>ROUND(+Plant!F61,0)</f>
        <v>93704</v>
      </c>
      <c r="F66" s="7">
        <f t="shared" si="0"/>
        <v>0.2</v>
      </c>
      <c r="G66" s="6">
        <f>ROUND(+Plant!O161,0)</f>
        <v>17226</v>
      </c>
      <c r="H66" s="6">
        <f>ROUND(+Plant!F161,0)</f>
        <v>93704</v>
      </c>
      <c r="I66" s="7">
        <f t="shared" si="1"/>
        <v>0.18</v>
      </c>
      <c r="J66" s="7"/>
      <c r="K66" s="8">
        <f t="shared" si="2"/>
        <v>-0.1</v>
      </c>
    </row>
    <row r="67" spans="2:11" ht="12">
      <c r="B67">
        <f>+Plant!A62</f>
        <v>153</v>
      </c>
      <c r="C67" t="str">
        <f>+Plant!B62</f>
        <v>WHITMAN HOSPITAL AND MEDICAL CENTER</v>
      </c>
      <c r="D67" s="6">
        <f>ROUND(+Plant!O62,0)</f>
        <v>7068</v>
      </c>
      <c r="E67" s="6">
        <f>ROUND(+Plant!F62,0)</f>
        <v>85846</v>
      </c>
      <c r="F67" s="7">
        <f t="shared" si="0"/>
        <v>0.08</v>
      </c>
      <c r="G67" s="6">
        <f>ROUND(+Plant!O162,0)</f>
        <v>4355</v>
      </c>
      <c r="H67" s="6">
        <f>ROUND(+Plant!F162,0)</f>
        <v>113245</v>
      </c>
      <c r="I67" s="7">
        <f t="shared" si="1"/>
        <v>0.04</v>
      </c>
      <c r="J67" s="7"/>
      <c r="K67" s="8">
        <f t="shared" si="2"/>
        <v>-0.5</v>
      </c>
    </row>
    <row r="68" spans="2:11" ht="12">
      <c r="B68">
        <f>+Plant!A63</f>
        <v>155</v>
      </c>
      <c r="C68" t="str">
        <f>+Plant!B63</f>
        <v>VALLEY MEDICAL CENTER</v>
      </c>
      <c r="D68" s="6">
        <f>ROUND(+Plant!O63,0)</f>
        <v>1937183</v>
      </c>
      <c r="E68" s="6">
        <f>ROUND(+Plant!F63,0)</f>
        <v>807794</v>
      </c>
      <c r="F68" s="7">
        <f t="shared" si="0"/>
        <v>2.4</v>
      </c>
      <c r="G68" s="6">
        <f>ROUND(+Plant!O163,0)</f>
        <v>2236004</v>
      </c>
      <c r="H68" s="6">
        <f>ROUND(+Plant!F163,0)</f>
        <v>802189</v>
      </c>
      <c r="I68" s="7">
        <f t="shared" si="1"/>
        <v>2.79</v>
      </c>
      <c r="J68" s="7"/>
      <c r="K68" s="8">
        <f t="shared" si="2"/>
        <v>0.1625</v>
      </c>
    </row>
    <row r="69" spans="2:11" ht="12">
      <c r="B69">
        <f>+Plant!A64</f>
        <v>156</v>
      </c>
      <c r="C69" t="str">
        <f>+Plant!B64</f>
        <v>WHIDBEY GENERAL HOSPITAL</v>
      </c>
      <c r="D69" s="6">
        <f>ROUND(+Plant!O64,0)</f>
        <v>1547</v>
      </c>
      <c r="E69" s="6">
        <f>ROUND(+Plant!F64,0)</f>
        <v>94266</v>
      </c>
      <c r="F69" s="7">
        <f t="shared" si="0"/>
        <v>0.02</v>
      </c>
      <c r="G69" s="6">
        <f>ROUND(+Plant!O164,0)</f>
        <v>1608</v>
      </c>
      <c r="H69" s="6">
        <f>ROUND(+Plant!F164,0)</f>
        <v>94266</v>
      </c>
      <c r="I69" s="7">
        <f t="shared" si="1"/>
        <v>0.02</v>
      </c>
      <c r="J69" s="7"/>
      <c r="K69" s="8">
        <f t="shared" si="2"/>
        <v>0</v>
      </c>
    </row>
    <row r="70" spans="2:11" ht="12">
      <c r="B70">
        <f>+Plant!A65</f>
        <v>157</v>
      </c>
      <c r="C70" t="str">
        <f>+Plant!B65</f>
        <v>SAINT LUKES REHABILIATION INSTITUTE</v>
      </c>
      <c r="D70" s="6">
        <f>ROUND(+Plant!O65,0)</f>
        <v>1392</v>
      </c>
      <c r="E70" s="6">
        <f>ROUND(+Plant!F65,0)</f>
        <v>130040</v>
      </c>
      <c r="F70" s="7">
        <f t="shared" si="0"/>
        <v>0.01</v>
      </c>
      <c r="G70" s="6">
        <f>ROUND(+Plant!O165,0)</f>
        <v>773</v>
      </c>
      <c r="H70" s="6">
        <f>ROUND(+Plant!F165,0)</f>
        <v>130040</v>
      </c>
      <c r="I70" s="7">
        <f t="shared" si="1"/>
        <v>0.01</v>
      </c>
      <c r="J70" s="7"/>
      <c r="K70" s="8">
        <f t="shared" si="2"/>
        <v>0</v>
      </c>
    </row>
    <row r="71" spans="2:11" ht="12">
      <c r="B71">
        <f>+Plant!A66</f>
        <v>158</v>
      </c>
      <c r="C71" t="str">
        <f>+Plant!B66</f>
        <v>CASCADE MEDICAL CENTER</v>
      </c>
      <c r="D71" s="6">
        <f>ROUND(+Plant!O66,0)</f>
        <v>16278</v>
      </c>
      <c r="E71" s="6">
        <f>ROUND(+Plant!F66,0)</f>
        <v>20964</v>
      </c>
      <c r="F71" s="7">
        <f t="shared" si="0"/>
        <v>0.78</v>
      </c>
      <c r="G71" s="6">
        <f>ROUND(+Plant!O166,0)</f>
        <v>17189</v>
      </c>
      <c r="H71" s="6">
        <f>ROUND(+Plant!F166,0)</f>
        <v>21700</v>
      </c>
      <c r="I71" s="7">
        <f t="shared" si="1"/>
        <v>0.79</v>
      </c>
      <c r="J71" s="7"/>
      <c r="K71" s="8">
        <f t="shared" si="2"/>
        <v>0.0128</v>
      </c>
    </row>
    <row r="72" spans="2:11" ht="12">
      <c r="B72">
        <f>+Plant!A67</f>
        <v>159</v>
      </c>
      <c r="C72" t="str">
        <f>+Plant!B67</f>
        <v>PROVIDENCE SAINT PETER HOSPITAL</v>
      </c>
      <c r="D72" s="6">
        <f>ROUND(+Plant!O67,0)</f>
        <v>794193</v>
      </c>
      <c r="E72" s="6">
        <f>ROUND(+Plant!F67,0)</f>
        <v>723941</v>
      </c>
      <c r="F72" s="7">
        <f t="shared" si="0"/>
        <v>1.1</v>
      </c>
      <c r="G72" s="6">
        <f>ROUND(+Plant!O167,0)</f>
        <v>403344</v>
      </c>
      <c r="H72" s="6">
        <f>ROUND(+Plant!F167,0)</f>
        <v>699739</v>
      </c>
      <c r="I72" s="7">
        <f t="shared" si="1"/>
        <v>0.58</v>
      </c>
      <c r="J72" s="7"/>
      <c r="K72" s="8">
        <f t="shared" si="2"/>
        <v>-0.4727</v>
      </c>
    </row>
    <row r="73" spans="2:11" ht="12">
      <c r="B73">
        <f>+Plant!A68</f>
        <v>161</v>
      </c>
      <c r="C73" t="str">
        <f>+Plant!B68</f>
        <v>KADLEC REGIONAL MEDICAL CENTER</v>
      </c>
      <c r="D73" s="6">
        <f>ROUND(+Plant!O68,0)</f>
        <v>130376</v>
      </c>
      <c r="E73" s="6">
        <f>ROUND(+Plant!F68,0)</f>
        <v>315192</v>
      </c>
      <c r="F73" s="7">
        <f t="shared" si="0"/>
        <v>0.41</v>
      </c>
      <c r="G73" s="6">
        <f>ROUND(+Plant!O168,0)</f>
        <v>142629</v>
      </c>
      <c r="H73" s="6">
        <f>ROUND(+Plant!F168,0)</f>
        <v>496008</v>
      </c>
      <c r="I73" s="7">
        <f t="shared" si="1"/>
        <v>0.29</v>
      </c>
      <c r="J73" s="7"/>
      <c r="K73" s="8">
        <f t="shared" si="2"/>
        <v>-0.2927</v>
      </c>
    </row>
    <row r="74" spans="2:11" ht="12">
      <c r="B74">
        <f>+Plant!A69</f>
        <v>162</v>
      </c>
      <c r="C74" t="str">
        <f>+Plant!B69</f>
        <v>PROVIDENCE SACRED HEART MEDICAL CENTER</v>
      </c>
      <c r="D74" s="6">
        <f>ROUND(+Plant!O69,0)</f>
        <v>32500</v>
      </c>
      <c r="E74" s="6">
        <f>ROUND(+Plant!F69,0)</f>
        <v>1698377</v>
      </c>
      <c r="F74" s="7">
        <f t="shared" si="0"/>
        <v>0.02</v>
      </c>
      <c r="G74" s="6">
        <f>ROUND(+Plant!O169,0)</f>
        <v>115516</v>
      </c>
      <c r="H74" s="6">
        <f>ROUND(+Plant!F169,0)</f>
        <v>1698377</v>
      </c>
      <c r="I74" s="7">
        <f t="shared" si="1"/>
        <v>0.07</v>
      </c>
      <c r="J74" s="7"/>
      <c r="K74" s="8">
        <f t="shared" si="2"/>
        <v>2.5</v>
      </c>
    </row>
    <row r="75" spans="2:11" ht="12">
      <c r="B75">
        <f>+Plant!A70</f>
        <v>164</v>
      </c>
      <c r="C75" t="str">
        <f>+Plant!B70</f>
        <v>EVERGREEN HOSPITAL MEDICAL CENTER</v>
      </c>
      <c r="D75" s="6">
        <f>ROUND(+Plant!O70,0)</f>
        <v>43519</v>
      </c>
      <c r="E75" s="6">
        <f>ROUND(+Plant!F70,0)</f>
        <v>580905</v>
      </c>
      <c r="F75" s="7">
        <f aca="true" t="shared" si="3" ref="F75:F106">IF(D75=0,"",IF(E75=0,"",ROUND(D75/E75,2)))</f>
        <v>0.07</v>
      </c>
      <c r="G75" s="6">
        <f>ROUND(+Plant!O170,0)</f>
        <v>304267</v>
      </c>
      <c r="H75" s="6">
        <f>ROUND(+Plant!F170,0)</f>
        <v>580905</v>
      </c>
      <c r="I75" s="7">
        <f aca="true" t="shared" si="4" ref="I75:I106">IF(G75=0,"",IF(H75=0,"",ROUND(G75/H75,2)))</f>
        <v>0.52</v>
      </c>
      <c r="J75" s="7"/>
      <c r="K75" s="8">
        <f aca="true" t="shared" si="5" ref="K75:K106">IF(D75=0,"",IF(E75=0,"",IF(G75=0,"",IF(H75=0,"",ROUND(I75/F75-1,4)))))</f>
        <v>6.4286</v>
      </c>
    </row>
    <row r="76" spans="2:11" ht="12">
      <c r="B76">
        <f>+Plant!A71</f>
        <v>165</v>
      </c>
      <c r="C76" t="str">
        <f>+Plant!B71</f>
        <v>LAKE CHELAN COMMUNITY HOSPITAL</v>
      </c>
      <c r="D76" s="6">
        <f>ROUND(+Plant!O71,0)</f>
        <v>10751</v>
      </c>
      <c r="E76" s="6">
        <f>ROUND(+Plant!F71,0)</f>
        <v>32493</v>
      </c>
      <c r="F76" s="7">
        <f t="shared" si="3"/>
        <v>0.33</v>
      </c>
      <c r="G76" s="6">
        <f>ROUND(+Plant!O171,0)</f>
        <v>9453</v>
      </c>
      <c r="H76" s="6">
        <f>ROUND(+Plant!F171,0)</f>
        <v>33032</v>
      </c>
      <c r="I76" s="7">
        <f t="shared" si="4"/>
        <v>0.29</v>
      </c>
      <c r="J76" s="7"/>
      <c r="K76" s="8">
        <f t="shared" si="5"/>
        <v>-0.1212</v>
      </c>
    </row>
    <row r="77" spans="2:11" ht="12">
      <c r="B77">
        <f>+Plant!A72</f>
        <v>167</v>
      </c>
      <c r="C77" t="str">
        <f>+Plant!B72</f>
        <v>FERRY COUNTY MEMORIAL HOSPITAL</v>
      </c>
      <c r="D77" s="6">
        <f>ROUND(+Plant!O72,0)</f>
        <v>399</v>
      </c>
      <c r="E77" s="6">
        <f>ROUND(+Plant!F72,0)</f>
        <v>31581</v>
      </c>
      <c r="F77" s="7">
        <f t="shared" si="3"/>
        <v>0.01</v>
      </c>
      <c r="G77" s="6">
        <f>ROUND(+Plant!O172,0)</f>
        <v>121</v>
      </c>
      <c r="H77" s="6">
        <f>ROUND(+Plant!F172,0)</f>
        <v>31581</v>
      </c>
      <c r="I77" s="7">
        <f t="shared" si="4"/>
        <v>0</v>
      </c>
      <c r="J77" s="7"/>
      <c r="K77" s="8">
        <f t="shared" si="5"/>
        <v>-1</v>
      </c>
    </row>
    <row r="78" spans="2:11" ht="12">
      <c r="B78">
        <f>+Plant!A73</f>
        <v>168</v>
      </c>
      <c r="C78" t="str">
        <f>+Plant!B73</f>
        <v>CENTRAL WASHINGTON HOSPITAL</v>
      </c>
      <c r="D78" s="6">
        <f>ROUND(+Plant!O73,0)</f>
        <v>8336</v>
      </c>
      <c r="E78" s="6">
        <f>ROUND(+Plant!F73,0)</f>
        <v>236461</v>
      </c>
      <c r="F78" s="7">
        <f t="shared" si="3"/>
        <v>0.04</v>
      </c>
      <c r="G78" s="6">
        <f>ROUND(+Plant!O173,0)</f>
        <v>8273</v>
      </c>
      <c r="H78" s="6">
        <f>ROUND(+Plant!F173,0)</f>
        <v>236461</v>
      </c>
      <c r="I78" s="7">
        <f t="shared" si="4"/>
        <v>0.03</v>
      </c>
      <c r="J78" s="7"/>
      <c r="K78" s="8">
        <f t="shared" si="5"/>
        <v>-0.25</v>
      </c>
    </row>
    <row r="79" spans="2:11" ht="12">
      <c r="B79">
        <f>+Plant!A74</f>
        <v>169</v>
      </c>
      <c r="C79" t="str">
        <f>+Plant!B74</f>
        <v>GROUP HEALTH EASTSIDE</v>
      </c>
      <c r="D79" s="6">
        <f>ROUND(+Plant!O74,0)</f>
        <v>0</v>
      </c>
      <c r="E79" s="6">
        <f>ROUND(+Plant!F74,0)</f>
        <v>117716</v>
      </c>
      <c r="F79" s="7">
        <f t="shared" si="3"/>
      </c>
      <c r="G79" s="6">
        <f>ROUND(+Plant!O174,0)</f>
        <v>0</v>
      </c>
      <c r="H79" s="6">
        <f>ROUND(+Plant!F174,0)</f>
        <v>0</v>
      </c>
      <c r="I79" s="7">
        <f t="shared" si="4"/>
      </c>
      <c r="J79" s="7"/>
      <c r="K79" s="8">
        <f t="shared" si="5"/>
      </c>
    </row>
    <row r="80" spans="2:11" ht="12">
      <c r="B80">
        <f>+Plant!A75</f>
        <v>170</v>
      </c>
      <c r="C80" t="str">
        <f>+Plant!B75</f>
        <v>SOUTHWEST WASHINGTON MEDICAL CENTER</v>
      </c>
      <c r="D80" s="6">
        <f>ROUND(+Plant!O75,0)</f>
        <v>55067</v>
      </c>
      <c r="E80" s="6">
        <f>ROUND(+Plant!F75,0)</f>
        <v>699085</v>
      </c>
      <c r="F80" s="7">
        <f t="shared" si="3"/>
        <v>0.08</v>
      </c>
      <c r="G80" s="6">
        <f>ROUND(+Plant!O175,0)</f>
        <v>55537</v>
      </c>
      <c r="H80" s="6">
        <f>ROUND(+Plant!F175,0)</f>
        <v>699085</v>
      </c>
      <c r="I80" s="7">
        <f t="shared" si="4"/>
        <v>0.08</v>
      </c>
      <c r="J80" s="7"/>
      <c r="K80" s="8">
        <f t="shared" si="5"/>
        <v>0</v>
      </c>
    </row>
    <row r="81" spans="2:11" ht="12">
      <c r="B81">
        <f>+Plant!A76</f>
        <v>172</v>
      </c>
      <c r="C81" t="str">
        <f>+Plant!B76</f>
        <v>PULLMAN REGIONAL HOSPITAL</v>
      </c>
      <c r="D81" s="6">
        <f>ROUND(+Plant!O76,0)</f>
        <v>4826</v>
      </c>
      <c r="E81" s="6">
        <f>ROUND(+Plant!F76,0)</f>
        <v>110397</v>
      </c>
      <c r="F81" s="7">
        <f t="shared" si="3"/>
        <v>0.04</v>
      </c>
      <c r="G81" s="6">
        <f>ROUND(+Plant!O176,0)</f>
        <v>4114</v>
      </c>
      <c r="H81" s="6">
        <f>ROUND(+Plant!F176,0)</f>
        <v>110397</v>
      </c>
      <c r="I81" s="7">
        <f t="shared" si="4"/>
        <v>0.04</v>
      </c>
      <c r="J81" s="7"/>
      <c r="K81" s="8">
        <f t="shared" si="5"/>
        <v>0</v>
      </c>
    </row>
    <row r="82" spans="2:11" ht="12">
      <c r="B82">
        <f>+Plant!A77</f>
        <v>173</v>
      </c>
      <c r="C82" t="str">
        <f>+Plant!B77</f>
        <v>MORTON GENERAL HOSPITAL</v>
      </c>
      <c r="D82" s="6">
        <f>ROUND(+Plant!O77,0)</f>
        <v>3830</v>
      </c>
      <c r="E82" s="6">
        <f>ROUND(+Plant!F77,0)</f>
        <v>60704</v>
      </c>
      <c r="F82" s="7">
        <f t="shared" si="3"/>
        <v>0.06</v>
      </c>
      <c r="G82" s="6">
        <f>ROUND(+Plant!O177,0)</f>
        <v>3516</v>
      </c>
      <c r="H82" s="6">
        <f>ROUND(+Plant!F177,0)</f>
        <v>60704</v>
      </c>
      <c r="I82" s="7">
        <f t="shared" si="4"/>
        <v>0.06</v>
      </c>
      <c r="J82" s="7"/>
      <c r="K82" s="8">
        <f t="shared" si="5"/>
        <v>0</v>
      </c>
    </row>
    <row r="83" spans="2:11" ht="12">
      <c r="B83">
        <f>+Plant!A78</f>
        <v>175</v>
      </c>
      <c r="C83" t="str">
        <f>+Plant!B78</f>
        <v>MARY BRIDGE CHILDRENS HEALTH CENTER</v>
      </c>
      <c r="D83" s="6">
        <f>ROUND(+Plant!O78,0)</f>
        <v>23830</v>
      </c>
      <c r="E83" s="6">
        <f>ROUND(+Plant!F78,0)</f>
        <v>125756</v>
      </c>
      <c r="F83" s="7">
        <f t="shared" si="3"/>
        <v>0.19</v>
      </c>
      <c r="G83" s="6">
        <f>ROUND(+Plant!O178,0)</f>
        <v>22532</v>
      </c>
      <c r="H83" s="6">
        <f>ROUND(+Plant!F178,0)</f>
        <v>125756</v>
      </c>
      <c r="I83" s="7">
        <f t="shared" si="4"/>
        <v>0.18</v>
      </c>
      <c r="J83" s="7"/>
      <c r="K83" s="8">
        <f t="shared" si="5"/>
        <v>-0.0526</v>
      </c>
    </row>
    <row r="84" spans="2:11" ht="12">
      <c r="B84">
        <f>+Plant!A79</f>
        <v>176</v>
      </c>
      <c r="C84" t="str">
        <f>+Plant!B79</f>
        <v>TACOMA GENERAL ALLENMORE HOSPITAL</v>
      </c>
      <c r="D84" s="6">
        <f>ROUND(+Plant!O79,0)</f>
        <v>86440</v>
      </c>
      <c r="E84" s="6">
        <f>ROUND(+Plant!F79,0)</f>
        <v>1009847</v>
      </c>
      <c r="F84" s="7">
        <f t="shared" si="3"/>
        <v>0.09</v>
      </c>
      <c r="G84" s="6">
        <f>ROUND(+Plant!O179,0)</f>
        <v>81186</v>
      </c>
      <c r="H84" s="6">
        <f>ROUND(+Plant!F179,0)</f>
        <v>1009847</v>
      </c>
      <c r="I84" s="7">
        <f t="shared" si="4"/>
        <v>0.08</v>
      </c>
      <c r="J84" s="7"/>
      <c r="K84" s="8">
        <f t="shared" si="5"/>
        <v>-0.1111</v>
      </c>
    </row>
    <row r="85" spans="2:11" ht="12">
      <c r="B85">
        <f>+Plant!A80</f>
        <v>178</v>
      </c>
      <c r="C85" t="str">
        <f>+Plant!B80</f>
        <v>DEER PARK HOSPITAL</v>
      </c>
      <c r="D85" s="6">
        <f>ROUND(+Plant!O80,0)</f>
        <v>196</v>
      </c>
      <c r="E85" s="6">
        <f>ROUND(+Plant!F80,0)</f>
        <v>23478</v>
      </c>
      <c r="F85" s="7">
        <f t="shared" si="3"/>
        <v>0.01</v>
      </c>
      <c r="G85" s="6">
        <f>ROUND(+Plant!O180,0)</f>
        <v>0</v>
      </c>
      <c r="H85" s="6">
        <f>ROUND(+Plant!F180,0)</f>
        <v>0</v>
      </c>
      <c r="I85" s="7">
        <f t="shared" si="4"/>
      </c>
      <c r="J85" s="7"/>
      <c r="K85" s="8">
        <f t="shared" si="5"/>
      </c>
    </row>
    <row r="86" spans="2:11" ht="12">
      <c r="B86">
        <f>+Plant!A81</f>
        <v>180</v>
      </c>
      <c r="C86" t="str">
        <f>+Plant!B81</f>
        <v>VALLEY HOSPITAL AND MEDICAL CENTER</v>
      </c>
      <c r="D86" s="6">
        <f>ROUND(+Plant!O81,0)</f>
        <v>3529</v>
      </c>
      <c r="E86" s="6">
        <f>ROUND(+Plant!F81,0)</f>
        <v>161120</v>
      </c>
      <c r="F86" s="7">
        <f t="shared" si="3"/>
        <v>0.02</v>
      </c>
      <c r="G86" s="6">
        <f>ROUND(+Plant!O181,0)</f>
        <v>2424</v>
      </c>
      <c r="H86" s="6">
        <f>ROUND(+Plant!F181,0)</f>
        <v>202602</v>
      </c>
      <c r="I86" s="7">
        <f t="shared" si="4"/>
        <v>0.01</v>
      </c>
      <c r="J86" s="7"/>
      <c r="K86" s="8">
        <f t="shared" si="5"/>
        <v>-0.5</v>
      </c>
    </row>
    <row r="87" spans="2:11" ht="12">
      <c r="B87">
        <f>+Plant!A82</f>
        <v>183</v>
      </c>
      <c r="C87" t="str">
        <f>+Plant!B82</f>
        <v>AUBURN REGIONAL MEDICAL CENTER</v>
      </c>
      <c r="D87" s="6">
        <f>ROUND(+Plant!O82,0)</f>
        <v>2021867</v>
      </c>
      <c r="E87" s="6">
        <f>ROUND(+Plant!F82,0)</f>
        <v>244080</v>
      </c>
      <c r="F87" s="7">
        <f t="shared" si="3"/>
        <v>8.28</v>
      </c>
      <c r="G87" s="6">
        <f>ROUND(+Plant!O182,0)</f>
        <v>2012476</v>
      </c>
      <c r="H87" s="6">
        <f>ROUND(+Plant!F182,0)</f>
        <v>186810</v>
      </c>
      <c r="I87" s="7">
        <f t="shared" si="4"/>
        <v>10.77</v>
      </c>
      <c r="J87" s="7"/>
      <c r="K87" s="8">
        <f t="shared" si="5"/>
        <v>0.3007</v>
      </c>
    </row>
    <row r="88" spans="2:11" ht="12">
      <c r="B88">
        <f>+Plant!A83</f>
        <v>186</v>
      </c>
      <c r="C88" t="str">
        <f>+Plant!B83</f>
        <v>MARK REED HOSPITAL</v>
      </c>
      <c r="D88" s="6">
        <f>ROUND(+Plant!O83,0)</f>
        <v>519</v>
      </c>
      <c r="E88" s="6">
        <f>ROUND(+Plant!F83,0)</f>
        <v>10780</v>
      </c>
      <c r="F88" s="7">
        <f t="shared" si="3"/>
        <v>0.05</v>
      </c>
      <c r="G88" s="6">
        <f>ROUND(+Plant!O183,0)</f>
        <v>139</v>
      </c>
      <c r="H88" s="6">
        <f>ROUND(+Plant!F183,0)</f>
        <v>11682</v>
      </c>
      <c r="I88" s="7">
        <f t="shared" si="4"/>
        <v>0.01</v>
      </c>
      <c r="J88" s="7"/>
      <c r="K88" s="8">
        <f t="shared" si="5"/>
        <v>-0.8</v>
      </c>
    </row>
    <row r="89" spans="2:11" ht="12">
      <c r="B89">
        <f>+Plant!A84</f>
        <v>191</v>
      </c>
      <c r="C89" t="str">
        <f>+Plant!B84</f>
        <v>PROVIDENCE CENTRALIA HOSPITAL</v>
      </c>
      <c r="D89" s="6">
        <f>ROUND(+Plant!O84,0)</f>
        <v>37972</v>
      </c>
      <c r="E89" s="6">
        <f>ROUND(+Plant!F84,0)</f>
        <v>212794</v>
      </c>
      <c r="F89" s="7">
        <f t="shared" si="3"/>
        <v>0.18</v>
      </c>
      <c r="G89" s="6">
        <f>ROUND(+Plant!O184,0)</f>
        <v>114441</v>
      </c>
      <c r="H89" s="6">
        <f>ROUND(+Plant!F184,0)</f>
        <v>212794</v>
      </c>
      <c r="I89" s="7">
        <f t="shared" si="4"/>
        <v>0.54</v>
      </c>
      <c r="J89" s="7"/>
      <c r="K89" s="8">
        <f t="shared" si="5"/>
        <v>2</v>
      </c>
    </row>
    <row r="90" spans="2:11" ht="12">
      <c r="B90">
        <f>+Plant!A85</f>
        <v>193</v>
      </c>
      <c r="C90" t="str">
        <f>+Plant!B85</f>
        <v>PROVIDENCE MOUNT CARMEL HOSPITAL</v>
      </c>
      <c r="D90" s="6">
        <f>ROUND(+Plant!O85,0)</f>
        <v>-1198</v>
      </c>
      <c r="E90" s="6">
        <f>ROUND(+Plant!F85,0)</f>
        <v>74299</v>
      </c>
      <c r="F90" s="7">
        <f t="shared" si="3"/>
        <v>-0.02</v>
      </c>
      <c r="G90" s="6">
        <f>ROUND(+Plant!O185,0)</f>
        <v>4267</v>
      </c>
      <c r="H90" s="6">
        <f>ROUND(+Plant!F185,0)</f>
        <v>109533</v>
      </c>
      <c r="I90" s="7">
        <f t="shared" si="4"/>
        <v>0.04</v>
      </c>
      <c r="J90" s="7"/>
      <c r="K90" s="8">
        <f t="shared" si="5"/>
        <v>-3</v>
      </c>
    </row>
    <row r="91" spans="2:11" ht="12">
      <c r="B91">
        <f>+Plant!A86</f>
        <v>194</v>
      </c>
      <c r="C91" t="str">
        <f>+Plant!B86</f>
        <v>PROVIDENCE SAINT JOSEPHS HOSPITAL</v>
      </c>
      <c r="D91" s="6">
        <f>ROUND(+Plant!O86,0)</f>
        <v>8551</v>
      </c>
      <c r="E91" s="6">
        <f>ROUND(+Plant!F86,0)</f>
        <v>43736</v>
      </c>
      <c r="F91" s="7">
        <f t="shared" si="3"/>
        <v>0.2</v>
      </c>
      <c r="G91" s="6">
        <f>ROUND(+Plant!O186,0)</f>
        <v>1973</v>
      </c>
      <c r="H91" s="6">
        <f>ROUND(+Plant!F186,0)</f>
        <v>43736</v>
      </c>
      <c r="I91" s="7">
        <f t="shared" si="4"/>
        <v>0.05</v>
      </c>
      <c r="J91" s="7"/>
      <c r="K91" s="8">
        <f t="shared" si="5"/>
        <v>-0.75</v>
      </c>
    </row>
    <row r="92" spans="2:11" ht="12">
      <c r="B92">
        <f>+Plant!A87</f>
        <v>195</v>
      </c>
      <c r="C92" t="str">
        <f>+Plant!B87</f>
        <v>SNOQUALMIE VALLEY HOSPITAL</v>
      </c>
      <c r="D92" s="6">
        <f>ROUND(+Plant!O87,0)</f>
        <v>22024</v>
      </c>
      <c r="E92" s="6">
        <f>ROUND(+Plant!F87,0)</f>
        <v>25013</v>
      </c>
      <c r="F92" s="7">
        <f t="shared" si="3"/>
        <v>0.88</v>
      </c>
      <c r="G92" s="6">
        <f>ROUND(+Plant!O187,0)</f>
        <v>63098</v>
      </c>
      <c r="H92" s="6">
        <f>ROUND(+Plant!F187,0)</f>
        <v>25013</v>
      </c>
      <c r="I92" s="7">
        <f t="shared" si="4"/>
        <v>2.52</v>
      </c>
      <c r="J92" s="7"/>
      <c r="K92" s="8">
        <f t="shared" si="5"/>
        <v>1.8636</v>
      </c>
    </row>
    <row r="93" spans="2:11" ht="12">
      <c r="B93">
        <f>+Plant!A88</f>
        <v>197</v>
      </c>
      <c r="C93" t="str">
        <f>+Plant!B88</f>
        <v>CAPITAL MEDICAL CENTER</v>
      </c>
      <c r="D93" s="6">
        <f>ROUND(+Plant!O88,0)</f>
        <v>537629</v>
      </c>
      <c r="E93" s="6">
        <f>ROUND(+Plant!F88,0)</f>
        <v>145511</v>
      </c>
      <c r="F93" s="7">
        <f t="shared" si="3"/>
        <v>3.69</v>
      </c>
      <c r="G93" s="6">
        <f>ROUND(+Plant!O188,0)</f>
        <v>466758</v>
      </c>
      <c r="H93" s="6">
        <f>ROUND(+Plant!F188,0)</f>
        <v>145511</v>
      </c>
      <c r="I93" s="7">
        <f t="shared" si="4"/>
        <v>3.21</v>
      </c>
      <c r="J93" s="7"/>
      <c r="K93" s="8">
        <f t="shared" si="5"/>
        <v>-0.1301</v>
      </c>
    </row>
    <row r="94" spans="2:11" ht="12">
      <c r="B94">
        <f>+Plant!A89</f>
        <v>198</v>
      </c>
      <c r="C94" t="str">
        <f>+Plant!B89</f>
        <v>SUNNYSIDE COMMUNITY HOSPITAL</v>
      </c>
      <c r="D94" s="6">
        <f>ROUND(+Plant!O89,0)</f>
        <v>1089</v>
      </c>
      <c r="E94" s="6">
        <f>ROUND(+Plant!F89,0)</f>
        <v>82573</v>
      </c>
      <c r="F94" s="7">
        <f t="shared" si="3"/>
        <v>0.01</v>
      </c>
      <c r="G94" s="6">
        <f>ROUND(+Plant!O189,0)</f>
        <v>8403</v>
      </c>
      <c r="H94" s="6">
        <f>ROUND(+Plant!F189,0)</f>
        <v>82573</v>
      </c>
      <c r="I94" s="7">
        <f t="shared" si="4"/>
        <v>0.1</v>
      </c>
      <c r="J94" s="7"/>
      <c r="K94" s="8">
        <f t="shared" si="5"/>
        <v>9</v>
      </c>
    </row>
    <row r="95" spans="2:11" ht="12">
      <c r="B95">
        <f>+Plant!A90</f>
        <v>199</v>
      </c>
      <c r="C95" t="str">
        <f>+Plant!B90</f>
        <v>TOPPENISH COMMUNITY HOSPITAL</v>
      </c>
      <c r="D95" s="6">
        <f>ROUND(+Plant!O90,0)</f>
        <v>72478</v>
      </c>
      <c r="E95" s="6">
        <f>ROUND(+Plant!F90,0)</f>
        <v>67629</v>
      </c>
      <c r="F95" s="7">
        <f t="shared" si="3"/>
        <v>1.07</v>
      </c>
      <c r="G95" s="6">
        <f>ROUND(+Plant!O190,0)</f>
        <v>55099</v>
      </c>
      <c r="H95" s="6">
        <f>ROUND(+Plant!F190,0)</f>
        <v>67629</v>
      </c>
      <c r="I95" s="7">
        <f t="shared" si="4"/>
        <v>0.81</v>
      </c>
      <c r="J95" s="7"/>
      <c r="K95" s="8">
        <f t="shared" si="5"/>
        <v>-0.243</v>
      </c>
    </row>
    <row r="96" spans="2:11" ht="12">
      <c r="B96">
        <f>+Plant!A91</f>
        <v>201</v>
      </c>
      <c r="C96" t="str">
        <f>+Plant!B91</f>
        <v>SAINT FRANCIS COMMUNITY HOSPITAL</v>
      </c>
      <c r="D96" s="6">
        <f>ROUND(+Plant!O91,0)</f>
        <v>25086</v>
      </c>
      <c r="E96" s="6">
        <f>ROUND(+Plant!F91,0)</f>
        <v>210878</v>
      </c>
      <c r="F96" s="7">
        <f t="shared" si="3"/>
        <v>0.12</v>
      </c>
      <c r="G96" s="6">
        <f>ROUND(+Plant!O191,0)</f>
        <v>5095</v>
      </c>
      <c r="H96" s="6">
        <f>ROUND(+Plant!F191,0)</f>
        <v>230873</v>
      </c>
      <c r="I96" s="7">
        <f t="shared" si="4"/>
        <v>0.02</v>
      </c>
      <c r="J96" s="7"/>
      <c r="K96" s="8">
        <f t="shared" si="5"/>
        <v>-0.8333</v>
      </c>
    </row>
    <row r="97" spans="2:11" ht="12">
      <c r="B97">
        <f>+Plant!A92</f>
        <v>202</v>
      </c>
      <c r="C97" t="str">
        <f>+Plant!B92</f>
        <v>REGIONAL HOSP. FOR RESP. &amp; COMPLEX CARE</v>
      </c>
      <c r="D97" s="6">
        <f>ROUND(+Plant!O92,0)</f>
        <v>0</v>
      </c>
      <c r="E97" s="6">
        <f>ROUND(+Plant!F92,0)</f>
        <v>8566</v>
      </c>
      <c r="F97" s="7">
        <f t="shared" si="3"/>
      </c>
      <c r="G97" s="6">
        <f>ROUND(+Plant!O192,0)</f>
        <v>0</v>
      </c>
      <c r="H97" s="6">
        <f>ROUND(+Plant!F192,0)</f>
        <v>8566</v>
      </c>
      <c r="I97" s="7">
        <f t="shared" si="4"/>
      </c>
      <c r="J97" s="7"/>
      <c r="K97" s="8">
        <f t="shared" si="5"/>
      </c>
    </row>
    <row r="98" spans="2:11" ht="12">
      <c r="B98">
        <f>+Plant!A93</f>
        <v>204</v>
      </c>
      <c r="C98" t="str">
        <f>+Plant!B93</f>
        <v>SEATTLE CANCER CARE ALLIANCE</v>
      </c>
      <c r="D98" s="6">
        <f>ROUND(+Plant!O93,0)</f>
        <v>1018574</v>
      </c>
      <c r="E98" s="6">
        <f>ROUND(+Plant!F93,0)</f>
        <v>231494</v>
      </c>
      <c r="F98" s="7">
        <f t="shared" si="3"/>
        <v>4.4</v>
      </c>
      <c r="G98" s="6">
        <f>ROUND(+Plant!O193,0)</f>
        <v>1314417</v>
      </c>
      <c r="H98" s="6">
        <f>ROUND(+Plant!F193,0)</f>
        <v>235598</v>
      </c>
      <c r="I98" s="7">
        <f t="shared" si="4"/>
        <v>5.58</v>
      </c>
      <c r="J98" s="7"/>
      <c r="K98" s="8">
        <f t="shared" si="5"/>
        <v>0.2682</v>
      </c>
    </row>
    <row r="99" spans="2:11" ht="12">
      <c r="B99">
        <f>+Plant!A94</f>
        <v>205</v>
      </c>
      <c r="C99" t="str">
        <f>+Plant!B94</f>
        <v>WENATCHEE VALLEY MEDICAL CENTER</v>
      </c>
      <c r="D99" s="6">
        <f>ROUND(+Plant!O94,0)</f>
        <v>4882</v>
      </c>
      <c r="E99" s="6">
        <f>ROUND(+Plant!F94,0)</f>
        <v>93061</v>
      </c>
      <c r="F99" s="7">
        <f t="shared" si="3"/>
        <v>0.05</v>
      </c>
      <c r="G99" s="6">
        <f>ROUND(+Plant!O194,0)</f>
        <v>5205</v>
      </c>
      <c r="H99" s="6">
        <f>ROUND(+Plant!F194,0)</f>
        <v>108665</v>
      </c>
      <c r="I99" s="7">
        <f t="shared" si="4"/>
        <v>0.05</v>
      </c>
      <c r="J99" s="7"/>
      <c r="K99" s="8">
        <f t="shared" si="5"/>
        <v>0</v>
      </c>
    </row>
    <row r="100" spans="2:11" ht="12">
      <c r="B100">
        <f>+Plant!A95</f>
        <v>206</v>
      </c>
      <c r="C100" t="str">
        <f>+Plant!B95</f>
        <v>UNITED GENERAL HOSPITAL</v>
      </c>
      <c r="D100" s="6">
        <f>ROUND(+Plant!O95,0)</f>
        <v>3267</v>
      </c>
      <c r="E100" s="6">
        <f>ROUND(+Plant!F95,0)</f>
        <v>147375</v>
      </c>
      <c r="F100" s="7">
        <f t="shared" si="3"/>
        <v>0.02</v>
      </c>
      <c r="G100" s="6">
        <f>ROUND(+Plant!O195,0)</f>
        <v>2071</v>
      </c>
      <c r="H100" s="6">
        <f>ROUND(+Plant!F195,0)</f>
        <v>147315</v>
      </c>
      <c r="I100" s="7">
        <f t="shared" si="4"/>
        <v>0.01</v>
      </c>
      <c r="J100" s="7"/>
      <c r="K100" s="8">
        <f t="shared" si="5"/>
        <v>-0.5</v>
      </c>
    </row>
    <row r="101" spans="2:11" ht="12">
      <c r="B101">
        <f>+Plant!A96</f>
        <v>207</v>
      </c>
      <c r="C101" t="str">
        <f>+Plant!B96</f>
        <v>SKAGIT VALLEY HOSPITAL</v>
      </c>
      <c r="D101" s="6">
        <f>ROUND(+Plant!O96,0)</f>
        <v>6565</v>
      </c>
      <c r="E101" s="6">
        <f>ROUND(+Plant!F96,0)</f>
        <v>407189</v>
      </c>
      <c r="F101" s="7">
        <f t="shared" si="3"/>
        <v>0.02</v>
      </c>
      <c r="G101" s="6">
        <f>ROUND(+Plant!O196,0)</f>
        <v>8244</v>
      </c>
      <c r="H101" s="6">
        <f>ROUND(+Plant!F196,0)</f>
        <v>407189</v>
      </c>
      <c r="I101" s="7">
        <f t="shared" si="4"/>
        <v>0.02</v>
      </c>
      <c r="J101" s="7"/>
      <c r="K101" s="8">
        <f t="shared" si="5"/>
        <v>0</v>
      </c>
    </row>
    <row r="102" spans="2:11" ht="12">
      <c r="B102">
        <f>+Plant!A97</f>
        <v>208</v>
      </c>
      <c r="C102" t="str">
        <f>+Plant!B97</f>
        <v>LEGACY SALMON CREEK HOSPITAL</v>
      </c>
      <c r="D102" s="6">
        <f>ROUND(+Plant!O97,0)</f>
        <v>25998</v>
      </c>
      <c r="E102" s="6">
        <f>ROUND(+Plant!F97,0)</f>
        <v>282348</v>
      </c>
      <c r="F102" s="7">
        <f t="shared" si="3"/>
        <v>0.09</v>
      </c>
      <c r="G102" s="6">
        <f>ROUND(+Plant!O197,0)</f>
        <v>35128</v>
      </c>
      <c r="H102" s="6">
        <f>ROUND(+Plant!F197,0)</f>
        <v>282348</v>
      </c>
      <c r="I102" s="7">
        <f t="shared" si="4"/>
        <v>0.12</v>
      </c>
      <c r="J102" s="7"/>
      <c r="K102" s="8">
        <f t="shared" si="5"/>
        <v>0.3333</v>
      </c>
    </row>
    <row r="103" spans="2:11" ht="12">
      <c r="B103">
        <f>+Plant!A98</f>
        <v>209</v>
      </c>
      <c r="C103" t="str">
        <f>+Plant!B98</f>
        <v>SAINT ANTHONY HOSPITAL</v>
      </c>
      <c r="D103" s="6">
        <f>ROUND(+Plant!O98,0)</f>
        <v>0</v>
      </c>
      <c r="E103" s="6">
        <f>ROUND(+Plant!F98,0)</f>
        <v>0</v>
      </c>
      <c r="F103" s="7">
        <f t="shared" si="3"/>
      </c>
      <c r="G103" s="6">
        <f>ROUND(+Plant!O198,0)</f>
        <v>6807</v>
      </c>
      <c r="H103" s="6">
        <f>ROUND(+Plant!F198,0)</f>
        <v>265850</v>
      </c>
      <c r="I103" s="7">
        <f t="shared" si="4"/>
        <v>0.03</v>
      </c>
      <c r="J103" s="7"/>
      <c r="K103" s="8">
        <f t="shared" si="5"/>
      </c>
    </row>
    <row r="104" spans="2:11" ht="12">
      <c r="B104">
        <f>+Plant!A99</f>
        <v>904</v>
      </c>
      <c r="C104" t="str">
        <f>+Plant!B99</f>
        <v>BHC FAIRFAX HOSPITAL</v>
      </c>
      <c r="D104" s="6">
        <f>ROUND(+Plant!O99,0)</f>
        <v>197944</v>
      </c>
      <c r="E104" s="6">
        <f>ROUND(+Plant!F99,0)</f>
        <v>45781</v>
      </c>
      <c r="F104" s="7">
        <f t="shared" si="3"/>
        <v>4.32</v>
      </c>
      <c r="G104" s="6">
        <f>ROUND(+Plant!O199,0)</f>
        <v>213861</v>
      </c>
      <c r="H104" s="6">
        <f>ROUND(+Plant!F199,0)</f>
        <v>45781</v>
      </c>
      <c r="I104" s="7">
        <f t="shared" si="4"/>
        <v>4.67</v>
      </c>
      <c r="J104" s="7"/>
      <c r="K104" s="8">
        <f t="shared" si="5"/>
        <v>0.081</v>
      </c>
    </row>
    <row r="105" spans="2:11" ht="12">
      <c r="B105">
        <f>+Plant!A100</f>
        <v>915</v>
      </c>
      <c r="C105" t="str">
        <f>+Plant!B100</f>
        <v>LOURDES COUNSELING CENTER</v>
      </c>
      <c r="D105" s="6">
        <f>ROUND(+Plant!O100,0)</f>
        <v>31244</v>
      </c>
      <c r="E105" s="6">
        <f>ROUND(+Plant!F100,0)</f>
        <v>48126</v>
      </c>
      <c r="F105" s="7">
        <f t="shared" si="3"/>
        <v>0.65</v>
      </c>
      <c r="G105" s="6">
        <f>ROUND(+Plant!O200,0)</f>
        <v>43599</v>
      </c>
      <c r="H105" s="6">
        <f>ROUND(+Plant!F200,0)</f>
        <v>48770</v>
      </c>
      <c r="I105" s="7">
        <f t="shared" si="4"/>
        <v>0.89</v>
      </c>
      <c r="J105" s="7"/>
      <c r="K105" s="8">
        <f t="shared" si="5"/>
        <v>0.3692</v>
      </c>
    </row>
    <row r="106" spans="2:11" ht="12">
      <c r="B106">
        <f>+Plant!A101</f>
        <v>919</v>
      </c>
      <c r="C106" t="str">
        <f>+Plant!B101</f>
        <v>NAVOS</v>
      </c>
      <c r="D106" s="6">
        <f>ROUND(+Plant!O101,0)</f>
        <v>41901</v>
      </c>
      <c r="E106" s="6">
        <f>ROUND(+Plant!F101,0)</f>
        <v>42500</v>
      </c>
      <c r="F106" s="7">
        <f t="shared" si="3"/>
        <v>0.99</v>
      </c>
      <c r="G106" s="6">
        <f>ROUND(+Plant!O201,0)</f>
        <v>68691</v>
      </c>
      <c r="H106" s="6">
        <f>ROUND(+Plant!F201,0)</f>
        <v>42500</v>
      </c>
      <c r="I106" s="7">
        <f t="shared" si="4"/>
        <v>1.62</v>
      </c>
      <c r="J106" s="7"/>
      <c r="K106" s="8">
        <f t="shared" si="5"/>
        <v>0.6364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06"/>
  <sheetViews>
    <sheetView zoomScale="75" zoomScaleNormal="75" zoomScalePageLayoutView="0" workbookViewId="0" topLeftCell="A1">
      <selection activeCell="B10" sqref="B10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4" width="9.875" style="0" bestFit="1" customWidth="1"/>
    <col min="5" max="5" width="7.875" style="0" bestFit="1" customWidth="1"/>
    <col min="6" max="7" width="9.875" style="0" bestFit="1" customWidth="1"/>
    <col min="8" max="8" width="7.875" style="0" bestFit="1" customWidth="1"/>
    <col min="9" max="9" width="9.875" style="0" bestFit="1" customWidth="1"/>
    <col min="10" max="10" width="2.625" style="0" customWidth="1"/>
    <col min="11" max="11" width="8.125" style="0" bestFit="1" customWidth="1"/>
  </cols>
  <sheetData>
    <row r="1" spans="1:10" ht="12">
      <c r="A1" s="3" t="s">
        <v>23</v>
      </c>
      <c r="B1" s="4"/>
      <c r="C1" s="4"/>
      <c r="D1" s="4"/>
      <c r="E1" s="4"/>
      <c r="F1" s="4"/>
      <c r="G1" s="4"/>
      <c r="H1" s="4"/>
      <c r="I1" s="4"/>
      <c r="J1" s="4"/>
    </row>
    <row r="2" spans="1:11" ht="1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ht="12">
      <c r="A3" s="4"/>
      <c r="B3" s="4"/>
      <c r="C3" s="4"/>
      <c r="D3" s="4"/>
      <c r="E3" s="4"/>
      <c r="F3" s="3"/>
      <c r="G3" s="4"/>
      <c r="H3" s="4"/>
      <c r="I3" s="4"/>
      <c r="J3" s="4"/>
      <c r="K3">
        <v>436</v>
      </c>
    </row>
    <row r="4" spans="1:10" ht="1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0" ht="12">
      <c r="A5" s="3" t="s">
        <v>42</v>
      </c>
      <c r="B5" s="4"/>
      <c r="C5" s="4"/>
      <c r="D5" s="4"/>
      <c r="E5" s="4"/>
      <c r="F5" s="4"/>
      <c r="G5" s="4"/>
      <c r="H5" s="4"/>
      <c r="I5" s="4"/>
      <c r="J5" s="4"/>
    </row>
    <row r="7" spans="5:9" ht="12">
      <c r="E7" s="14">
        <f>ROUND(+Plant!D5,0)</f>
        <v>2008</v>
      </c>
      <c r="F7" s="2">
        <f>+E7</f>
        <v>2008</v>
      </c>
      <c r="H7" s="1">
        <f>+F7+1</f>
        <v>2009</v>
      </c>
      <c r="I7" s="2">
        <f>+H7</f>
        <v>2009</v>
      </c>
    </row>
    <row r="8" spans="1:11" ht="12">
      <c r="A8" s="2"/>
      <c r="B8" s="2"/>
      <c r="C8" s="2"/>
      <c r="F8" s="1" t="s">
        <v>2</v>
      </c>
      <c r="I8" s="1" t="s">
        <v>2</v>
      </c>
      <c r="J8" s="1"/>
      <c r="K8" s="2" t="s">
        <v>45</v>
      </c>
    </row>
    <row r="9" spans="1:11" ht="12">
      <c r="A9" s="2"/>
      <c r="B9" s="2" t="s">
        <v>30</v>
      </c>
      <c r="C9" s="2" t="s">
        <v>31</v>
      </c>
      <c r="D9" s="1" t="s">
        <v>6</v>
      </c>
      <c r="E9" s="1" t="s">
        <v>24</v>
      </c>
      <c r="F9" s="1" t="s">
        <v>25</v>
      </c>
      <c r="G9" s="1" t="s">
        <v>6</v>
      </c>
      <c r="H9" s="1" t="s">
        <v>24</v>
      </c>
      <c r="I9" s="1" t="s">
        <v>25</v>
      </c>
      <c r="J9" s="1"/>
      <c r="K9" s="2" t="s">
        <v>46</v>
      </c>
    </row>
    <row r="10" spans="2:11" ht="12">
      <c r="B10">
        <f>+Plant!A5</f>
        <v>1</v>
      </c>
      <c r="C10" t="str">
        <f>+Plant!B5</f>
        <v>SWEDISH HEALTH SERVICES</v>
      </c>
      <c r="D10" s="6">
        <f>ROUND(+Plant!G5,0)</f>
        <v>8920335</v>
      </c>
      <c r="E10" s="7">
        <f>ROUND(+Plant!E5,2)</f>
        <v>147</v>
      </c>
      <c r="F10" s="7">
        <f>IF(D10=0,"",IF(E10=0,"",ROUND(D10/E10,2)))</f>
        <v>60682.55</v>
      </c>
      <c r="G10" s="6">
        <f>ROUND(+Plant!G105,0)</f>
        <v>8870213</v>
      </c>
      <c r="H10" s="7">
        <f>ROUND(+Plant!E105,2)</f>
        <v>122</v>
      </c>
      <c r="I10" s="7">
        <f>IF(G10=0,"",IF(H10=0,"",ROUND(G10/H10,2)))</f>
        <v>72706.66</v>
      </c>
      <c r="J10" s="7"/>
      <c r="K10" s="8">
        <f>IF(D10=0,"",IF(E10=0,"",IF(G10=0,"",IF(H10=0,"",ROUND(I10/F10-1,4)))))</f>
        <v>0.1981</v>
      </c>
    </row>
    <row r="11" spans="2:11" ht="12">
      <c r="B11">
        <f>+Plant!A6</f>
        <v>3</v>
      </c>
      <c r="C11" t="str">
        <f>+Plant!B6</f>
        <v>SWEDISH MEDICAL CENTER CHERRY HILL</v>
      </c>
      <c r="D11" s="6">
        <f>ROUND(+Plant!G6,0)</f>
        <v>3289866</v>
      </c>
      <c r="E11" s="7">
        <f>ROUND(+Plant!E6,2)</f>
        <v>45</v>
      </c>
      <c r="F11" s="7">
        <f aca="true" t="shared" si="0" ref="F11:F74">IF(D11=0,"",IF(E11=0,"",ROUND(D11/E11,2)))</f>
        <v>73108.13</v>
      </c>
      <c r="G11" s="6">
        <f>ROUND(+Plant!G106,0)</f>
        <v>3326226</v>
      </c>
      <c r="H11" s="7">
        <f>ROUND(+Plant!E106,2)</f>
        <v>46</v>
      </c>
      <c r="I11" s="7">
        <f aca="true" t="shared" si="1" ref="I11:I74">IF(G11=0,"",IF(H11=0,"",ROUND(G11/H11,2)))</f>
        <v>72309.26</v>
      </c>
      <c r="J11" s="7"/>
      <c r="K11" s="8">
        <f aca="true" t="shared" si="2" ref="K11:K74">IF(D11=0,"",IF(E11=0,"",IF(G11=0,"",IF(H11=0,"",ROUND(I11/F11-1,4)))))</f>
        <v>-0.0109</v>
      </c>
    </row>
    <row r="12" spans="2:11" ht="12">
      <c r="B12">
        <f>+Plant!A7</f>
        <v>8</v>
      </c>
      <c r="C12" t="str">
        <f>+Plant!B7</f>
        <v>KLICKITAT VALLEY HOSPITAL</v>
      </c>
      <c r="D12" s="6">
        <f>ROUND(+Plant!G7,0)</f>
        <v>243948</v>
      </c>
      <c r="E12" s="7">
        <f>ROUND(+Plant!E7,2)</f>
        <v>6.53</v>
      </c>
      <c r="F12" s="7">
        <f t="shared" si="0"/>
        <v>37358.04</v>
      </c>
      <c r="G12" s="6">
        <f>ROUND(+Plant!G107,0)</f>
        <v>261139</v>
      </c>
      <c r="H12" s="7">
        <f>ROUND(+Plant!E107,2)</f>
        <v>9.64</v>
      </c>
      <c r="I12" s="7">
        <f t="shared" si="1"/>
        <v>27089.11</v>
      </c>
      <c r="J12" s="7"/>
      <c r="K12" s="8">
        <f t="shared" si="2"/>
        <v>-0.2749</v>
      </c>
    </row>
    <row r="13" spans="2:11" ht="12">
      <c r="B13">
        <f>+Plant!A8</f>
        <v>10</v>
      </c>
      <c r="C13" t="str">
        <f>+Plant!B8</f>
        <v>VIRGINIA MASON MEDICAL CENTER</v>
      </c>
      <c r="D13" s="6">
        <f>ROUND(+Plant!G8,0)</f>
        <v>1052993</v>
      </c>
      <c r="E13" s="7">
        <f>ROUND(+Plant!E8,2)</f>
        <v>24.27</v>
      </c>
      <c r="F13" s="7">
        <f t="shared" si="0"/>
        <v>43386.61</v>
      </c>
      <c r="G13" s="6">
        <f>ROUND(+Plant!G108,0)</f>
        <v>1076136</v>
      </c>
      <c r="H13" s="7">
        <f>ROUND(+Plant!E108,2)</f>
        <v>22.09</v>
      </c>
      <c r="I13" s="7">
        <f t="shared" si="1"/>
        <v>48715.98</v>
      </c>
      <c r="J13" s="7"/>
      <c r="K13" s="8">
        <f t="shared" si="2"/>
        <v>0.1228</v>
      </c>
    </row>
    <row r="14" spans="2:11" ht="12">
      <c r="B14">
        <f>+Plant!A9</f>
        <v>14</v>
      </c>
      <c r="C14" t="str">
        <f>+Plant!B9</f>
        <v>SEATTLE CHILDRENS HOSPITAL</v>
      </c>
      <c r="D14" s="6">
        <f>ROUND(+Plant!G9,0)</f>
        <v>5627033</v>
      </c>
      <c r="E14" s="7">
        <f>ROUND(+Plant!E9,2)</f>
        <v>100.29</v>
      </c>
      <c r="F14" s="7">
        <f t="shared" si="0"/>
        <v>56107.62</v>
      </c>
      <c r="G14" s="6">
        <f>ROUND(+Plant!G109,0)</f>
        <v>6265485</v>
      </c>
      <c r="H14" s="7">
        <f>ROUND(+Plant!E109,2)</f>
        <v>106.39</v>
      </c>
      <c r="I14" s="7">
        <f t="shared" si="1"/>
        <v>58891.67</v>
      </c>
      <c r="J14" s="7"/>
      <c r="K14" s="8">
        <f t="shared" si="2"/>
        <v>0.0496</v>
      </c>
    </row>
    <row r="15" spans="2:11" ht="12">
      <c r="B15">
        <f>+Plant!A10</f>
        <v>20</v>
      </c>
      <c r="C15" t="str">
        <f>+Plant!B10</f>
        <v>GROUP HEALTH CENTRAL</v>
      </c>
      <c r="D15" s="6">
        <f>ROUND(+Plant!G10,0)</f>
        <v>0</v>
      </c>
      <c r="E15" s="7">
        <f>ROUND(+Plant!E10,2)</f>
        <v>0</v>
      </c>
      <c r="F15" s="7">
        <f t="shared" si="0"/>
      </c>
      <c r="G15" s="6">
        <f>ROUND(+Plant!G110,0)</f>
        <v>0</v>
      </c>
      <c r="H15" s="7">
        <f>ROUND(+Plant!E110,2)</f>
        <v>0</v>
      </c>
      <c r="I15" s="7">
        <f t="shared" si="1"/>
      </c>
      <c r="J15" s="7"/>
      <c r="K15" s="8">
        <f t="shared" si="2"/>
      </c>
    </row>
    <row r="16" spans="2:11" ht="12">
      <c r="B16">
        <f>+Plant!A11</f>
        <v>21</v>
      </c>
      <c r="C16" t="str">
        <f>+Plant!B11</f>
        <v>NEWPORT COMMUNITY HOSPITAL</v>
      </c>
      <c r="D16" s="6">
        <f>ROUND(+Plant!G11,0)</f>
        <v>287435</v>
      </c>
      <c r="E16" s="7">
        <f>ROUND(+Plant!E11,2)</f>
        <v>6.37</v>
      </c>
      <c r="F16" s="7">
        <f t="shared" si="0"/>
        <v>45123.23</v>
      </c>
      <c r="G16" s="6">
        <f>ROUND(+Plant!G111,0)</f>
        <v>257427</v>
      </c>
      <c r="H16" s="7">
        <f>ROUND(+Plant!E111,2)</f>
        <v>5.4</v>
      </c>
      <c r="I16" s="7">
        <f t="shared" si="1"/>
        <v>47671.67</v>
      </c>
      <c r="J16" s="7"/>
      <c r="K16" s="8">
        <f t="shared" si="2"/>
        <v>0.0565</v>
      </c>
    </row>
    <row r="17" spans="2:11" ht="12">
      <c r="B17">
        <f>+Plant!A12</f>
        <v>22</v>
      </c>
      <c r="C17" t="str">
        <f>+Plant!B12</f>
        <v>LOURDES MEDICAL CENTER</v>
      </c>
      <c r="D17" s="6">
        <f>ROUND(+Plant!G12,0)</f>
        <v>401897</v>
      </c>
      <c r="E17" s="7">
        <f>ROUND(+Plant!E12,2)</f>
        <v>10.03</v>
      </c>
      <c r="F17" s="7">
        <f t="shared" si="0"/>
        <v>40069.49</v>
      </c>
      <c r="G17" s="6">
        <f>ROUND(+Plant!G112,0)</f>
        <v>480472</v>
      </c>
      <c r="H17" s="7">
        <f>ROUND(+Plant!E112,2)</f>
        <v>10.84</v>
      </c>
      <c r="I17" s="7">
        <f t="shared" si="1"/>
        <v>44323.99</v>
      </c>
      <c r="J17" s="7"/>
      <c r="K17" s="8">
        <f t="shared" si="2"/>
        <v>0.1062</v>
      </c>
    </row>
    <row r="18" spans="2:11" ht="12">
      <c r="B18">
        <f>+Plant!A13</f>
        <v>23</v>
      </c>
      <c r="C18" t="str">
        <f>+Plant!B13</f>
        <v>OKANOGAN-DOUGLAS DISTRICT HOSPITAL</v>
      </c>
      <c r="D18" s="6">
        <f>ROUND(+Plant!G13,0)</f>
        <v>174847</v>
      </c>
      <c r="E18" s="7">
        <f>ROUND(+Plant!E13,2)</f>
        <v>4.16</v>
      </c>
      <c r="F18" s="7">
        <f t="shared" si="0"/>
        <v>42030.53</v>
      </c>
      <c r="G18" s="6">
        <f>ROUND(+Plant!G113,0)</f>
        <v>183060</v>
      </c>
      <c r="H18" s="7">
        <f>ROUND(+Plant!E113,2)</f>
        <v>4.17</v>
      </c>
      <c r="I18" s="7">
        <f t="shared" si="1"/>
        <v>43899.28</v>
      </c>
      <c r="J18" s="7"/>
      <c r="K18" s="8">
        <f t="shared" si="2"/>
        <v>0.0445</v>
      </c>
    </row>
    <row r="19" spans="2:11" ht="12">
      <c r="B19">
        <f>+Plant!A14</f>
        <v>26</v>
      </c>
      <c r="C19" t="str">
        <f>+Plant!B14</f>
        <v>PEACEHEALTH SAINT JOHN MEDICAL CENTER</v>
      </c>
      <c r="D19" s="6">
        <f>ROUND(+Plant!G14,0)</f>
        <v>1900670</v>
      </c>
      <c r="E19" s="7">
        <f>ROUND(+Plant!E14,2)</f>
        <v>40.06</v>
      </c>
      <c r="F19" s="7">
        <f t="shared" si="0"/>
        <v>47445.58</v>
      </c>
      <c r="G19" s="6">
        <f>ROUND(+Plant!G114,0)</f>
        <v>2031496</v>
      </c>
      <c r="H19" s="7">
        <f>ROUND(+Plant!E114,2)</f>
        <v>41.6</v>
      </c>
      <c r="I19" s="7">
        <f t="shared" si="1"/>
        <v>48834.04</v>
      </c>
      <c r="J19" s="7"/>
      <c r="K19" s="8">
        <f t="shared" si="2"/>
        <v>0.0293</v>
      </c>
    </row>
    <row r="20" spans="2:11" ht="12">
      <c r="B20">
        <f>+Plant!A15</f>
        <v>29</v>
      </c>
      <c r="C20" t="str">
        <f>+Plant!B15</f>
        <v>HARBORVIEW MEDICAL CENTER</v>
      </c>
      <c r="D20" s="6">
        <f>ROUND(+Plant!G15,0)</f>
        <v>8998394</v>
      </c>
      <c r="E20" s="7">
        <f>ROUND(+Plant!E15,2)</f>
        <v>174.5</v>
      </c>
      <c r="F20" s="7">
        <f t="shared" si="0"/>
        <v>51566.73</v>
      </c>
      <c r="G20" s="6">
        <f>ROUND(+Plant!G115,0)</f>
        <v>9746809</v>
      </c>
      <c r="H20" s="7">
        <f>ROUND(+Plant!E115,2)</f>
        <v>183.67</v>
      </c>
      <c r="I20" s="7">
        <f t="shared" si="1"/>
        <v>53066.96</v>
      </c>
      <c r="J20" s="7"/>
      <c r="K20" s="8">
        <f t="shared" si="2"/>
        <v>0.0291</v>
      </c>
    </row>
    <row r="21" spans="2:11" ht="12">
      <c r="B21">
        <f>+Plant!A16</f>
        <v>32</v>
      </c>
      <c r="C21" t="str">
        <f>+Plant!B16</f>
        <v>SAINT JOSEPH MEDICAL CENTER</v>
      </c>
      <c r="D21" s="6">
        <f>ROUND(+Plant!G16,0)</f>
        <v>1553833</v>
      </c>
      <c r="E21" s="7">
        <f>ROUND(+Plant!E16,2)</f>
        <v>30</v>
      </c>
      <c r="F21" s="7">
        <f t="shared" si="0"/>
        <v>51794.43</v>
      </c>
      <c r="G21" s="6">
        <f>ROUND(+Plant!G116,0)</f>
        <v>1523906</v>
      </c>
      <c r="H21" s="7">
        <f>ROUND(+Plant!E116,2)</f>
        <v>27</v>
      </c>
      <c r="I21" s="7">
        <f t="shared" si="1"/>
        <v>56440.96</v>
      </c>
      <c r="J21" s="7"/>
      <c r="K21" s="8">
        <f t="shared" si="2"/>
        <v>0.0897</v>
      </c>
    </row>
    <row r="22" spans="2:11" ht="12">
      <c r="B22">
        <f>+Plant!A17</f>
        <v>35</v>
      </c>
      <c r="C22" t="str">
        <f>+Plant!B17</f>
        <v>ENUMCLAW REGIONAL HOSPITAL</v>
      </c>
      <c r="D22" s="6">
        <f>ROUND(+Plant!G17,0)</f>
        <v>242333</v>
      </c>
      <c r="E22" s="7">
        <f>ROUND(+Plant!E17,2)</f>
        <v>4.6</v>
      </c>
      <c r="F22" s="7">
        <f t="shared" si="0"/>
        <v>52681.09</v>
      </c>
      <c r="G22" s="6">
        <f>ROUND(+Plant!G117,0)</f>
        <v>249356</v>
      </c>
      <c r="H22" s="7">
        <f>ROUND(+Plant!E117,2)</f>
        <v>4.03</v>
      </c>
      <c r="I22" s="7">
        <f t="shared" si="1"/>
        <v>61874.94</v>
      </c>
      <c r="J22" s="7"/>
      <c r="K22" s="8">
        <f t="shared" si="2"/>
        <v>0.1745</v>
      </c>
    </row>
    <row r="23" spans="2:11" ht="12">
      <c r="B23">
        <f>+Plant!A18</f>
        <v>37</v>
      </c>
      <c r="C23" t="str">
        <f>+Plant!B18</f>
        <v>DEACONESS MEDICAL CENTER</v>
      </c>
      <c r="D23" s="6">
        <f>ROUND(+Plant!G18,0)</f>
        <v>1806908</v>
      </c>
      <c r="E23" s="7">
        <f>ROUND(+Plant!E18,2)</f>
        <v>39.62</v>
      </c>
      <c r="F23" s="7">
        <f t="shared" si="0"/>
        <v>45605.96</v>
      </c>
      <c r="G23" s="6">
        <f>ROUND(+Plant!G118,0)</f>
        <v>2999067</v>
      </c>
      <c r="H23" s="7">
        <f>ROUND(+Plant!E118,2)</f>
        <v>56.14</v>
      </c>
      <c r="I23" s="7">
        <f t="shared" si="1"/>
        <v>53421.21</v>
      </c>
      <c r="J23" s="7"/>
      <c r="K23" s="8">
        <f t="shared" si="2"/>
        <v>0.1714</v>
      </c>
    </row>
    <row r="24" spans="2:11" ht="12">
      <c r="B24">
        <f>+Plant!A19</f>
        <v>38</v>
      </c>
      <c r="C24" t="str">
        <f>+Plant!B19</f>
        <v>OLYMPIC MEDICAL CENTER</v>
      </c>
      <c r="D24" s="6">
        <f>ROUND(+Plant!G19,0)</f>
        <v>533963</v>
      </c>
      <c r="E24" s="7">
        <f>ROUND(+Plant!E19,2)</f>
        <v>12</v>
      </c>
      <c r="F24" s="7">
        <f t="shared" si="0"/>
        <v>44496.92</v>
      </c>
      <c r="G24" s="6">
        <f>ROUND(+Plant!G119,0)</f>
        <v>540679</v>
      </c>
      <c r="H24" s="7">
        <f>ROUND(+Plant!E119,2)</f>
        <v>12.7</v>
      </c>
      <c r="I24" s="7">
        <f t="shared" si="1"/>
        <v>42573.15</v>
      </c>
      <c r="J24" s="7"/>
      <c r="K24" s="8">
        <f t="shared" si="2"/>
        <v>-0.0432</v>
      </c>
    </row>
    <row r="25" spans="2:11" ht="12">
      <c r="B25">
        <f>+Plant!A20</f>
        <v>39</v>
      </c>
      <c r="C25" t="str">
        <f>+Plant!B20</f>
        <v>KENNEWICK GENERAL HOSPITAL</v>
      </c>
      <c r="D25" s="6">
        <f>ROUND(+Plant!G20,0)</f>
        <v>550522</v>
      </c>
      <c r="E25" s="7">
        <f>ROUND(+Plant!E20,2)</f>
        <v>10.7</v>
      </c>
      <c r="F25" s="7">
        <f t="shared" si="0"/>
        <v>51450.65</v>
      </c>
      <c r="G25" s="6">
        <f>ROUND(+Plant!G120,0)</f>
        <v>600836</v>
      </c>
      <c r="H25" s="7">
        <f>ROUND(+Plant!E120,2)</f>
        <v>10</v>
      </c>
      <c r="I25" s="7">
        <f t="shared" si="1"/>
        <v>60083.6</v>
      </c>
      <c r="J25" s="7"/>
      <c r="K25" s="8">
        <f t="shared" si="2"/>
        <v>0.1678</v>
      </c>
    </row>
    <row r="26" spans="2:11" ht="12">
      <c r="B26">
        <f>+Plant!A21</f>
        <v>43</v>
      </c>
      <c r="C26" t="str">
        <f>+Plant!B21</f>
        <v>WALLA WALLA GENERAL HOSPITAL</v>
      </c>
      <c r="D26" s="6">
        <f>ROUND(+Plant!G21,0)</f>
        <v>408856</v>
      </c>
      <c r="E26" s="7">
        <f>ROUND(+Plant!E21,2)</f>
        <v>7.23</v>
      </c>
      <c r="F26" s="7">
        <f t="shared" si="0"/>
        <v>56549.93</v>
      </c>
      <c r="G26" s="6">
        <f>ROUND(+Plant!G121,0)</f>
        <v>442965</v>
      </c>
      <c r="H26" s="7">
        <f>ROUND(+Plant!E121,2)</f>
        <v>7.11</v>
      </c>
      <c r="I26" s="7">
        <f t="shared" si="1"/>
        <v>62301.69</v>
      </c>
      <c r="J26" s="7"/>
      <c r="K26" s="8">
        <f t="shared" si="2"/>
        <v>0.1017</v>
      </c>
    </row>
    <row r="27" spans="2:11" ht="12">
      <c r="B27">
        <f>+Plant!A22</f>
        <v>45</v>
      </c>
      <c r="C27" t="str">
        <f>+Plant!B22</f>
        <v>COLUMBIA BASIN HOSPITAL</v>
      </c>
      <c r="D27" s="6">
        <f>ROUND(+Plant!G22,0)</f>
        <v>184532</v>
      </c>
      <c r="E27" s="7">
        <f>ROUND(+Plant!E22,2)</f>
        <v>5.31</v>
      </c>
      <c r="F27" s="7">
        <f t="shared" si="0"/>
        <v>34751.79</v>
      </c>
      <c r="G27" s="6">
        <f>ROUND(+Plant!G122,0)</f>
        <v>220834</v>
      </c>
      <c r="H27" s="7">
        <f>ROUND(+Plant!E122,2)</f>
        <v>5.91</v>
      </c>
      <c r="I27" s="7">
        <f t="shared" si="1"/>
        <v>37366.16</v>
      </c>
      <c r="J27" s="7"/>
      <c r="K27" s="8">
        <f t="shared" si="2"/>
        <v>0.0752</v>
      </c>
    </row>
    <row r="28" spans="2:11" ht="12">
      <c r="B28">
        <f>+Plant!A23</f>
        <v>46</v>
      </c>
      <c r="C28" t="str">
        <f>+Plant!B23</f>
        <v>PROSSER MEMORIAL HOSPITAL</v>
      </c>
      <c r="D28" s="6">
        <f>ROUND(+Plant!G23,0)</f>
        <v>258955</v>
      </c>
      <c r="E28" s="7">
        <f>ROUND(+Plant!E23,2)</f>
        <v>5.19</v>
      </c>
      <c r="F28" s="7">
        <f t="shared" si="0"/>
        <v>49894.99</v>
      </c>
      <c r="G28" s="6">
        <f>ROUND(+Plant!G123,0)</f>
        <v>299310</v>
      </c>
      <c r="H28" s="7">
        <f>ROUND(+Plant!E123,2)</f>
        <v>5.23</v>
      </c>
      <c r="I28" s="7">
        <f t="shared" si="1"/>
        <v>57229.45</v>
      </c>
      <c r="J28" s="7"/>
      <c r="K28" s="8">
        <f t="shared" si="2"/>
        <v>0.147</v>
      </c>
    </row>
    <row r="29" spans="2:11" ht="12">
      <c r="B29">
        <f>+Plant!A24</f>
        <v>50</v>
      </c>
      <c r="C29" t="str">
        <f>+Plant!B24</f>
        <v>PROVIDENCE SAINT MARY MEDICAL CENTER</v>
      </c>
      <c r="D29" s="6">
        <f>ROUND(+Plant!G24,0)</f>
        <v>947341</v>
      </c>
      <c r="E29" s="7">
        <f>ROUND(+Plant!E24,2)</f>
        <v>8.76</v>
      </c>
      <c r="F29" s="7">
        <f t="shared" si="0"/>
        <v>108143.95</v>
      </c>
      <c r="G29" s="6">
        <f>ROUND(+Plant!G124,0)</f>
        <v>1054276</v>
      </c>
      <c r="H29" s="7">
        <f>ROUND(+Plant!E124,2)</f>
        <v>18.98</v>
      </c>
      <c r="I29" s="7">
        <f t="shared" si="1"/>
        <v>55546.68</v>
      </c>
      <c r="J29" s="7"/>
      <c r="K29" s="8">
        <f t="shared" si="2"/>
        <v>-0.4864</v>
      </c>
    </row>
    <row r="30" spans="2:11" ht="12">
      <c r="B30">
        <f>+Plant!A25</f>
        <v>54</v>
      </c>
      <c r="C30" t="str">
        <f>+Plant!B25</f>
        <v>FORKS COMMUNITY HOSPITAL</v>
      </c>
      <c r="D30" s="6">
        <f>ROUND(+Plant!G25,0)</f>
        <v>251311</v>
      </c>
      <c r="E30" s="7">
        <f>ROUND(+Plant!E25,2)</f>
        <v>5.64</v>
      </c>
      <c r="F30" s="7">
        <f t="shared" si="0"/>
        <v>44558.69</v>
      </c>
      <c r="G30" s="6">
        <f>ROUND(+Plant!G125,0)</f>
        <v>258400</v>
      </c>
      <c r="H30" s="7">
        <f>ROUND(+Plant!E125,2)</f>
        <v>5.83</v>
      </c>
      <c r="I30" s="7">
        <f t="shared" si="1"/>
        <v>44322.47</v>
      </c>
      <c r="J30" s="7"/>
      <c r="K30" s="8">
        <f t="shared" si="2"/>
        <v>-0.0053</v>
      </c>
    </row>
    <row r="31" spans="2:11" ht="12">
      <c r="B31">
        <f>+Plant!A26</f>
        <v>56</v>
      </c>
      <c r="C31" t="str">
        <f>+Plant!B26</f>
        <v>WILLAPA HARBOR HOSPITAL</v>
      </c>
      <c r="D31" s="6">
        <f>ROUND(+Plant!G26,0)</f>
        <v>208468</v>
      </c>
      <c r="E31" s="7">
        <f>ROUND(+Plant!E26,2)</f>
        <v>4.68</v>
      </c>
      <c r="F31" s="7">
        <f t="shared" si="0"/>
        <v>44544.44</v>
      </c>
      <c r="G31" s="6">
        <f>ROUND(+Plant!G126,0)</f>
        <v>206493</v>
      </c>
      <c r="H31" s="7">
        <f>ROUND(+Plant!E126,2)</f>
        <v>4.16</v>
      </c>
      <c r="I31" s="7">
        <f t="shared" si="1"/>
        <v>49637.74</v>
      </c>
      <c r="J31" s="7"/>
      <c r="K31" s="8">
        <f t="shared" si="2"/>
        <v>0.1143</v>
      </c>
    </row>
    <row r="32" spans="2:11" ht="12">
      <c r="B32">
        <f>+Plant!A27</f>
        <v>58</v>
      </c>
      <c r="C32" t="str">
        <f>+Plant!B27</f>
        <v>YAKIMA VALLEY MEMORIAL HOSPITAL</v>
      </c>
      <c r="D32" s="6">
        <f>ROUND(+Plant!G27,0)</f>
        <v>1320157</v>
      </c>
      <c r="E32" s="7">
        <f>ROUND(+Plant!E27,2)</f>
        <v>28.14</v>
      </c>
      <c r="F32" s="7">
        <f t="shared" si="0"/>
        <v>46913.89</v>
      </c>
      <c r="G32" s="6">
        <f>ROUND(+Plant!G127,0)</f>
        <v>1346190</v>
      </c>
      <c r="H32" s="7">
        <f>ROUND(+Plant!E127,2)</f>
        <v>28.39</v>
      </c>
      <c r="I32" s="7">
        <f t="shared" si="1"/>
        <v>47417.75</v>
      </c>
      <c r="J32" s="7"/>
      <c r="K32" s="8">
        <f t="shared" si="2"/>
        <v>0.0107</v>
      </c>
    </row>
    <row r="33" spans="2:11" ht="12">
      <c r="B33">
        <f>+Plant!A28</f>
        <v>63</v>
      </c>
      <c r="C33" t="str">
        <f>+Plant!B28</f>
        <v>GRAYS HARBOR COMMUNITY HOSPITAL</v>
      </c>
      <c r="D33" s="6">
        <f>ROUND(+Plant!G28,0)</f>
        <v>889817</v>
      </c>
      <c r="E33" s="7">
        <f>ROUND(+Plant!E28,2)</f>
        <v>19.04</v>
      </c>
      <c r="F33" s="7">
        <f t="shared" si="0"/>
        <v>46734.09</v>
      </c>
      <c r="G33" s="6">
        <f>ROUND(+Plant!G128,0)</f>
        <v>1004421</v>
      </c>
      <c r="H33" s="7">
        <f>ROUND(+Plant!E128,2)</f>
        <v>20.57</v>
      </c>
      <c r="I33" s="7">
        <f t="shared" si="1"/>
        <v>48829.41</v>
      </c>
      <c r="J33" s="7"/>
      <c r="K33" s="8">
        <f t="shared" si="2"/>
        <v>0.0448</v>
      </c>
    </row>
    <row r="34" spans="2:11" ht="12">
      <c r="B34">
        <f>+Plant!A29</f>
        <v>78</v>
      </c>
      <c r="C34" t="str">
        <f>+Plant!B29</f>
        <v>SAMARITAN HOSPITAL</v>
      </c>
      <c r="D34" s="6">
        <f>ROUND(+Plant!G29,0)</f>
        <v>715744</v>
      </c>
      <c r="E34" s="7">
        <f>ROUND(+Plant!E29,2)</f>
        <v>15.56</v>
      </c>
      <c r="F34" s="7">
        <f t="shared" si="0"/>
        <v>45998.97</v>
      </c>
      <c r="G34" s="6">
        <f>ROUND(+Plant!G129,0)</f>
        <v>754113</v>
      </c>
      <c r="H34" s="7">
        <f>ROUND(+Plant!E129,2)</f>
        <v>15.78</v>
      </c>
      <c r="I34" s="7">
        <f t="shared" si="1"/>
        <v>47789.16</v>
      </c>
      <c r="J34" s="7"/>
      <c r="K34" s="8">
        <f t="shared" si="2"/>
        <v>0.0389</v>
      </c>
    </row>
    <row r="35" spans="2:11" ht="12">
      <c r="B35">
        <f>+Plant!A30</f>
        <v>79</v>
      </c>
      <c r="C35" t="str">
        <f>+Plant!B30</f>
        <v>OCEAN BEACH HOSPITAL</v>
      </c>
      <c r="D35" s="6">
        <f>ROUND(+Plant!G30,0)</f>
        <v>247472</v>
      </c>
      <c r="E35" s="7">
        <f>ROUND(+Plant!E30,2)</f>
        <v>5.15</v>
      </c>
      <c r="F35" s="7">
        <f t="shared" si="0"/>
        <v>48052.82</v>
      </c>
      <c r="G35" s="6">
        <f>ROUND(+Plant!G130,0)</f>
        <v>227270</v>
      </c>
      <c r="H35" s="7">
        <f>ROUND(+Plant!E130,2)</f>
        <v>4.9</v>
      </c>
      <c r="I35" s="7">
        <f t="shared" si="1"/>
        <v>46381.63</v>
      </c>
      <c r="J35" s="7"/>
      <c r="K35" s="8">
        <f t="shared" si="2"/>
        <v>-0.0348</v>
      </c>
    </row>
    <row r="36" spans="2:11" ht="12">
      <c r="B36">
        <f>+Plant!A31</f>
        <v>80</v>
      </c>
      <c r="C36" t="str">
        <f>+Plant!B31</f>
        <v>ODESSA MEMORIAL HOSPITAL</v>
      </c>
      <c r="D36" s="6">
        <f>ROUND(+Plant!G31,0)</f>
        <v>111985</v>
      </c>
      <c r="E36" s="7">
        <f>ROUND(+Plant!E31,2)</f>
        <v>2.83</v>
      </c>
      <c r="F36" s="7">
        <f t="shared" si="0"/>
        <v>39570.67</v>
      </c>
      <c r="G36" s="6">
        <f>ROUND(+Plant!G131,0)</f>
        <v>109689</v>
      </c>
      <c r="H36" s="7">
        <f>ROUND(+Plant!E131,2)</f>
        <v>2.6</v>
      </c>
      <c r="I36" s="7">
        <f t="shared" si="1"/>
        <v>42188.08</v>
      </c>
      <c r="J36" s="7"/>
      <c r="K36" s="8">
        <f t="shared" si="2"/>
        <v>0.0661</v>
      </c>
    </row>
    <row r="37" spans="2:11" ht="12">
      <c r="B37">
        <f>+Plant!A32</f>
        <v>81</v>
      </c>
      <c r="C37" t="str">
        <f>+Plant!B32</f>
        <v>GOOD SAMARITAN HOSPITAL</v>
      </c>
      <c r="D37" s="6">
        <f>ROUND(+Plant!G32,0)</f>
        <v>1701860</v>
      </c>
      <c r="E37" s="7">
        <f>ROUND(+Plant!E32,2)</f>
        <v>27.4</v>
      </c>
      <c r="F37" s="7">
        <f t="shared" si="0"/>
        <v>62111.68</v>
      </c>
      <c r="G37" s="6">
        <f>ROUND(+Plant!G132,0)</f>
        <v>2194605</v>
      </c>
      <c r="H37" s="7">
        <f>ROUND(+Plant!E132,2)</f>
        <v>41.22</v>
      </c>
      <c r="I37" s="7">
        <f t="shared" si="1"/>
        <v>53241.27</v>
      </c>
      <c r="J37" s="7"/>
      <c r="K37" s="8">
        <f t="shared" si="2"/>
        <v>-0.1428</v>
      </c>
    </row>
    <row r="38" spans="2:11" ht="12">
      <c r="B38">
        <f>+Plant!A33</f>
        <v>82</v>
      </c>
      <c r="C38" t="str">
        <f>+Plant!B33</f>
        <v>GARFIELD COUNTY MEMORIAL HOSPITAL</v>
      </c>
      <c r="D38" s="6">
        <f>ROUND(+Plant!G33,0)</f>
        <v>69599</v>
      </c>
      <c r="E38" s="7">
        <f>ROUND(+Plant!E33,2)</f>
        <v>2.08</v>
      </c>
      <c r="F38" s="7">
        <f t="shared" si="0"/>
        <v>33461.06</v>
      </c>
      <c r="G38" s="6">
        <f>ROUND(+Plant!G133,0)</f>
        <v>71049</v>
      </c>
      <c r="H38" s="7">
        <f>ROUND(+Plant!E133,2)</f>
        <v>1.98</v>
      </c>
      <c r="I38" s="7">
        <f t="shared" si="1"/>
        <v>35883.33</v>
      </c>
      <c r="J38" s="7"/>
      <c r="K38" s="8">
        <f t="shared" si="2"/>
        <v>0.0724</v>
      </c>
    </row>
    <row r="39" spans="2:11" ht="12">
      <c r="B39">
        <f>+Plant!A34</f>
        <v>84</v>
      </c>
      <c r="C39" t="str">
        <f>+Plant!B34</f>
        <v>PROVIDENCE REGIONAL MEDICAL CENTER EVERETT</v>
      </c>
      <c r="D39" s="6">
        <f>ROUND(+Plant!G34,0)</f>
        <v>3349911</v>
      </c>
      <c r="E39" s="7">
        <f>ROUND(+Plant!E34,2)</f>
        <v>68.8</v>
      </c>
      <c r="F39" s="7">
        <f t="shared" si="0"/>
        <v>48690.57</v>
      </c>
      <c r="G39" s="6">
        <f>ROUND(+Plant!G134,0)</f>
        <v>2900950</v>
      </c>
      <c r="H39" s="7">
        <f>ROUND(+Plant!E134,2)</f>
        <v>58.11</v>
      </c>
      <c r="I39" s="7">
        <f t="shared" si="1"/>
        <v>49921.7</v>
      </c>
      <c r="J39" s="7"/>
      <c r="K39" s="8">
        <f t="shared" si="2"/>
        <v>0.0253</v>
      </c>
    </row>
    <row r="40" spans="2:11" ht="12">
      <c r="B40">
        <f>+Plant!A35</f>
        <v>85</v>
      </c>
      <c r="C40" t="str">
        <f>+Plant!B35</f>
        <v>JEFFERSON HEALTHCARE HOSPITAL</v>
      </c>
      <c r="D40" s="6">
        <f>ROUND(+Plant!G35,0)</f>
        <v>615325</v>
      </c>
      <c r="E40" s="7">
        <f>ROUND(+Plant!E35,2)</f>
        <v>9.56</v>
      </c>
      <c r="F40" s="7">
        <f t="shared" si="0"/>
        <v>64364.54</v>
      </c>
      <c r="G40" s="6">
        <f>ROUND(+Plant!G135,0)</f>
        <v>663272</v>
      </c>
      <c r="H40" s="7">
        <f>ROUND(+Plant!E135,2)</f>
        <v>10.01</v>
      </c>
      <c r="I40" s="7">
        <f t="shared" si="1"/>
        <v>66260.94</v>
      </c>
      <c r="J40" s="7"/>
      <c r="K40" s="8">
        <f t="shared" si="2"/>
        <v>0.0295</v>
      </c>
    </row>
    <row r="41" spans="2:11" ht="12">
      <c r="B41">
        <f>+Plant!A36</f>
        <v>96</v>
      </c>
      <c r="C41" t="str">
        <f>+Plant!B36</f>
        <v>SKYLINE HOSPITAL</v>
      </c>
      <c r="D41" s="6">
        <f>ROUND(+Plant!G36,0)</f>
        <v>150202</v>
      </c>
      <c r="E41" s="7">
        <f>ROUND(+Plant!E36,2)</f>
        <v>2.31</v>
      </c>
      <c r="F41" s="7">
        <f t="shared" si="0"/>
        <v>65022.51</v>
      </c>
      <c r="G41" s="6">
        <f>ROUND(+Plant!G136,0)</f>
        <v>182587</v>
      </c>
      <c r="H41" s="7">
        <f>ROUND(+Plant!E136,2)</f>
        <v>2.9</v>
      </c>
      <c r="I41" s="7">
        <f t="shared" si="1"/>
        <v>62961.03</v>
      </c>
      <c r="J41" s="7"/>
      <c r="K41" s="8">
        <f t="shared" si="2"/>
        <v>-0.0317</v>
      </c>
    </row>
    <row r="42" spans="2:11" ht="12">
      <c r="B42">
        <f>+Plant!A37</f>
        <v>102</v>
      </c>
      <c r="C42" t="str">
        <f>+Plant!B37</f>
        <v>YAKIMA REGIONAL MEDICAL AND CARDIAC CENTER</v>
      </c>
      <c r="D42" s="6">
        <f>ROUND(+Plant!G37,0)</f>
        <v>855215</v>
      </c>
      <c r="E42" s="7">
        <f>ROUND(+Plant!E37,2)</f>
        <v>14.84</v>
      </c>
      <c r="F42" s="7">
        <f t="shared" si="0"/>
        <v>57629.04</v>
      </c>
      <c r="G42" s="6">
        <f>ROUND(+Plant!G137,0)</f>
        <v>698993</v>
      </c>
      <c r="H42" s="7">
        <f>ROUND(+Plant!E137,2)</f>
        <v>12.34</v>
      </c>
      <c r="I42" s="7">
        <f t="shared" si="1"/>
        <v>56644.49</v>
      </c>
      <c r="J42" s="7"/>
      <c r="K42" s="8">
        <f t="shared" si="2"/>
        <v>-0.0171</v>
      </c>
    </row>
    <row r="43" spans="2:11" ht="12">
      <c r="B43">
        <f>+Plant!A38</f>
        <v>104</v>
      </c>
      <c r="C43" t="str">
        <f>+Plant!B38</f>
        <v>VALLEY GENERAL HOSPITAL</v>
      </c>
      <c r="D43" s="6">
        <f>ROUND(+Plant!G38,0)</f>
        <v>313846</v>
      </c>
      <c r="E43" s="7">
        <f>ROUND(+Plant!E38,2)</f>
        <v>5.87</v>
      </c>
      <c r="F43" s="7">
        <f t="shared" si="0"/>
        <v>53466.1</v>
      </c>
      <c r="G43" s="6">
        <f>ROUND(+Plant!G138,0)</f>
        <v>361176</v>
      </c>
      <c r="H43" s="7">
        <f>ROUND(+Plant!E138,2)</f>
        <v>6.58</v>
      </c>
      <c r="I43" s="7">
        <f t="shared" si="1"/>
        <v>54889.97</v>
      </c>
      <c r="J43" s="7"/>
      <c r="K43" s="8">
        <f t="shared" si="2"/>
        <v>0.0266</v>
      </c>
    </row>
    <row r="44" spans="2:11" ht="12">
      <c r="B44">
        <f>+Plant!A39</f>
        <v>106</v>
      </c>
      <c r="C44" t="str">
        <f>+Plant!B39</f>
        <v>CASCADE VALLEY HOSPITAL</v>
      </c>
      <c r="D44" s="6">
        <f>ROUND(+Plant!G39,0)</f>
        <v>220557</v>
      </c>
      <c r="E44" s="7">
        <f>ROUND(+Plant!E39,2)</f>
        <v>3.76</v>
      </c>
      <c r="F44" s="7">
        <f t="shared" si="0"/>
        <v>58658.78</v>
      </c>
      <c r="G44" s="6">
        <f>ROUND(+Plant!G139,0)</f>
        <v>224006</v>
      </c>
      <c r="H44" s="7">
        <f>ROUND(+Plant!E139,2)</f>
        <v>3.84</v>
      </c>
      <c r="I44" s="7">
        <f t="shared" si="1"/>
        <v>58334.9</v>
      </c>
      <c r="J44" s="7"/>
      <c r="K44" s="8">
        <f t="shared" si="2"/>
        <v>-0.0055</v>
      </c>
    </row>
    <row r="45" spans="2:11" ht="12">
      <c r="B45">
        <f>+Plant!A40</f>
        <v>107</v>
      </c>
      <c r="C45" t="str">
        <f>+Plant!B40</f>
        <v>NORTH VALLEY HOSPITAL</v>
      </c>
      <c r="D45" s="6">
        <f>ROUND(+Plant!G40,0)</f>
        <v>330751</v>
      </c>
      <c r="E45" s="7">
        <f>ROUND(+Plant!E40,2)</f>
        <v>9.85</v>
      </c>
      <c r="F45" s="7">
        <f t="shared" si="0"/>
        <v>33578.78</v>
      </c>
      <c r="G45" s="6">
        <f>ROUND(+Plant!G140,0)</f>
        <v>341302</v>
      </c>
      <c r="H45" s="7">
        <f>ROUND(+Plant!E140,2)</f>
        <v>8.5</v>
      </c>
      <c r="I45" s="7">
        <f t="shared" si="1"/>
        <v>40153.18</v>
      </c>
      <c r="J45" s="7"/>
      <c r="K45" s="8">
        <f t="shared" si="2"/>
        <v>0.1958</v>
      </c>
    </row>
    <row r="46" spans="2:11" ht="12">
      <c r="B46">
        <f>+Plant!A41</f>
        <v>108</v>
      </c>
      <c r="C46" t="str">
        <f>+Plant!B41</f>
        <v>TRI-STATE MEMORIAL HOSPITAL</v>
      </c>
      <c r="D46" s="6">
        <f>ROUND(+Plant!G41,0)</f>
        <v>289789</v>
      </c>
      <c r="E46" s="7">
        <f>ROUND(+Plant!E41,2)</f>
        <v>6.05</v>
      </c>
      <c r="F46" s="7">
        <f t="shared" si="0"/>
        <v>47899.01</v>
      </c>
      <c r="G46" s="6">
        <f>ROUND(+Plant!G141,0)</f>
        <v>0</v>
      </c>
      <c r="H46" s="7">
        <f>ROUND(+Plant!E141,2)</f>
        <v>0</v>
      </c>
      <c r="I46" s="7">
        <f t="shared" si="1"/>
      </c>
      <c r="J46" s="7"/>
      <c r="K46" s="8">
        <f t="shared" si="2"/>
      </c>
    </row>
    <row r="47" spans="2:11" ht="12">
      <c r="B47">
        <f>+Plant!A42</f>
        <v>111</v>
      </c>
      <c r="C47" t="str">
        <f>+Plant!B42</f>
        <v>EAST ADAMS RURAL HOSPITAL</v>
      </c>
      <c r="D47" s="6">
        <f>ROUND(+Plant!G42,0)</f>
        <v>81029</v>
      </c>
      <c r="E47" s="7">
        <f>ROUND(+Plant!E42,2)</f>
        <v>1.69</v>
      </c>
      <c r="F47" s="7">
        <f t="shared" si="0"/>
        <v>47946.15</v>
      </c>
      <c r="G47" s="6">
        <f>ROUND(+Plant!G142,0)</f>
        <v>84176</v>
      </c>
      <c r="H47" s="7">
        <f>ROUND(+Plant!E142,2)</f>
        <v>2.27</v>
      </c>
      <c r="I47" s="7">
        <f t="shared" si="1"/>
        <v>37081.94</v>
      </c>
      <c r="J47" s="7"/>
      <c r="K47" s="8">
        <f t="shared" si="2"/>
        <v>-0.2266</v>
      </c>
    </row>
    <row r="48" spans="2:11" ht="12">
      <c r="B48">
        <f>+Plant!A43</f>
        <v>125</v>
      </c>
      <c r="C48" t="str">
        <f>+Plant!B43</f>
        <v>OTHELLO COMMUNITY HOSPITAL</v>
      </c>
      <c r="D48" s="6">
        <f>ROUND(+Plant!G43,0)</f>
        <v>285251</v>
      </c>
      <c r="E48" s="7">
        <f>ROUND(+Plant!E43,2)</f>
        <v>5.25</v>
      </c>
      <c r="F48" s="7">
        <f t="shared" si="0"/>
        <v>54333.52</v>
      </c>
      <c r="G48" s="6">
        <f>ROUND(+Plant!G143,0)</f>
        <v>293238</v>
      </c>
      <c r="H48" s="7">
        <f>ROUND(+Plant!E143,2)</f>
        <v>5.21</v>
      </c>
      <c r="I48" s="7">
        <f t="shared" si="1"/>
        <v>56283.69</v>
      </c>
      <c r="J48" s="7"/>
      <c r="K48" s="8">
        <f t="shared" si="2"/>
        <v>0.0359</v>
      </c>
    </row>
    <row r="49" spans="2:11" ht="12">
      <c r="B49">
        <f>+Plant!A44</f>
        <v>126</v>
      </c>
      <c r="C49" t="str">
        <f>+Plant!B44</f>
        <v>HIGHLINE MEDICAL CENTER</v>
      </c>
      <c r="D49" s="6">
        <f>ROUND(+Plant!G44,0)</f>
        <v>1749013</v>
      </c>
      <c r="E49" s="7">
        <f>ROUND(+Plant!E44,2)</f>
        <v>36.03</v>
      </c>
      <c r="F49" s="7">
        <f t="shared" si="0"/>
        <v>48543.24</v>
      </c>
      <c r="G49" s="6">
        <f>ROUND(+Plant!G144,0)</f>
        <v>1795788</v>
      </c>
      <c r="H49" s="7">
        <f>ROUND(+Plant!E144,2)</f>
        <v>35.67</v>
      </c>
      <c r="I49" s="7">
        <f t="shared" si="1"/>
        <v>50344.49</v>
      </c>
      <c r="J49" s="7"/>
      <c r="K49" s="8">
        <f t="shared" si="2"/>
        <v>0.0371</v>
      </c>
    </row>
    <row r="50" spans="2:11" ht="12">
      <c r="B50">
        <f>+Plant!A45</f>
        <v>128</v>
      </c>
      <c r="C50" t="str">
        <f>+Plant!B45</f>
        <v>UNIVERSITY OF WASHINGTON MEDICAL CENTER</v>
      </c>
      <c r="D50" s="6">
        <f>ROUND(+Plant!G45,0)</f>
        <v>4335217</v>
      </c>
      <c r="E50" s="7">
        <f>ROUND(+Plant!E45,2)</f>
        <v>72.31</v>
      </c>
      <c r="F50" s="7">
        <f t="shared" si="0"/>
        <v>59953.22</v>
      </c>
      <c r="G50" s="6">
        <f>ROUND(+Plant!G145,0)</f>
        <v>4724250</v>
      </c>
      <c r="H50" s="7">
        <f>ROUND(+Plant!E145,2)</f>
        <v>74.33</v>
      </c>
      <c r="I50" s="7">
        <f t="shared" si="1"/>
        <v>63557.78</v>
      </c>
      <c r="J50" s="7"/>
      <c r="K50" s="8">
        <f t="shared" si="2"/>
        <v>0.0601</v>
      </c>
    </row>
    <row r="51" spans="2:11" ht="12">
      <c r="B51">
        <f>+Plant!A46</f>
        <v>129</v>
      </c>
      <c r="C51" t="str">
        <f>+Plant!B46</f>
        <v>QUINCY VALLEY MEDICAL CENTER</v>
      </c>
      <c r="D51" s="6">
        <f>ROUND(+Plant!G46,0)</f>
        <v>123572</v>
      </c>
      <c r="E51" s="7">
        <f>ROUND(+Plant!E46,2)</f>
        <v>2.94</v>
      </c>
      <c r="F51" s="7">
        <f t="shared" si="0"/>
        <v>42031.29</v>
      </c>
      <c r="G51" s="6">
        <f>ROUND(+Plant!G146,0)</f>
        <v>144840</v>
      </c>
      <c r="H51" s="7">
        <f>ROUND(+Plant!E146,2)</f>
        <v>3.48</v>
      </c>
      <c r="I51" s="7">
        <f t="shared" si="1"/>
        <v>41620.69</v>
      </c>
      <c r="J51" s="7"/>
      <c r="K51" s="8">
        <f t="shared" si="2"/>
        <v>-0.0098</v>
      </c>
    </row>
    <row r="52" spans="2:11" ht="12">
      <c r="B52">
        <f>+Plant!A47</f>
        <v>130</v>
      </c>
      <c r="C52" t="str">
        <f>+Plant!B47</f>
        <v>NORTHWEST HOSPITAL &amp; MEDICAL CENTER</v>
      </c>
      <c r="D52" s="6">
        <f>ROUND(+Plant!G47,0)</f>
        <v>2276545</v>
      </c>
      <c r="E52" s="7">
        <f>ROUND(+Plant!E47,2)</f>
        <v>49.26</v>
      </c>
      <c r="F52" s="7">
        <f t="shared" si="0"/>
        <v>46214.88</v>
      </c>
      <c r="G52" s="6">
        <f>ROUND(+Plant!G147,0)</f>
        <v>2326972</v>
      </c>
      <c r="H52" s="7">
        <f>ROUND(+Plant!E147,2)</f>
        <v>48.39</v>
      </c>
      <c r="I52" s="7">
        <f t="shared" si="1"/>
        <v>48087.87</v>
      </c>
      <c r="J52" s="7"/>
      <c r="K52" s="8">
        <f t="shared" si="2"/>
        <v>0.0405</v>
      </c>
    </row>
    <row r="53" spans="2:11" ht="12">
      <c r="B53">
        <f>+Plant!A48</f>
        <v>131</v>
      </c>
      <c r="C53" t="str">
        <f>+Plant!B48</f>
        <v>OVERLAKE HOSPITAL MEDICAL CENTER</v>
      </c>
      <c r="D53" s="6">
        <f>ROUND(+Plant!G48,0)</f>
        <v>1949942</v>
      </c>
      <c r="E53" s="7">
        <f>ROUND(+Plant!E48,2)</f>
        <v>34.87</v>
      </c>
      <c r="F53" s="7">
        <f t="shared" si="0"/>
        <v>55920.33</v>
      </c>
      <c r="G53" s="6">
        <f>ROUND(+Plant!G148,0)</f>
        <v>1935967</v>
      </c>
      <c r="H53" s="7">
        <f>ROUND(+Plant!E148,2)</f>
        <v>34.07</v>
      </c>
      <c r="I53" s="7">
        <f t="shared" si="1"/>
        <v>56823.22</v>
      </c>
      <c r="J53" s="7"/>
      <c r="K53" s="8">
        <f t="shared" si="2"/>
        <v>0.0161</v>
      </c>
    </row>
    <row r="54" spans="2:11" ht="12">
      <c r="B54">
        <f>+Plant!A49</f>
        <v>132</v>
      </c>
      <c r="C54" t="str">
        <f>+Plant!B49</f>
        <v>SAINT CLARE HOSPITAL</v>
      </c>
      <c r="D54" s="6">
        <f>ROUND(+Plant!G49,0)</f>
        <v>489908</v>
      </c>
      <c r="E54" s="7">
        <f>ROUND(+Plant!E49,2)</f>
        <v>7.47</v>
      </c>
      <c r="F54" s="7">
        <f t="shared" si="0"/>
        <v>65583.4</v>
      </c>
      <c r="G54" s="6">
        <f>ROUND(+Plant!G149,0)</f>
        <v>463858</v>
      </c>
      <c r="H54" s="7">
        <f>ROUND(+Plant!E149,2)</f>
        <v>7.37</v>
      </c>
      <c r="I54" s="7">
        <f t="shared" si="1"/>
        <v>62938.67</v>
      </c>
      <c r="J54" s="7"/>
      <c r="K54" s="8">
        <f t="shared" si="2"/>
        <v>-0.0403</v>
      </c>
    </row>
    <row r="55" spans="2:11" ht="12">
      <c r="B55">
        <f>+Plant!A50</f>
        <v>134</v>
      </c>
      <c r="C55" t="str">
        <f>+Plant!B50</f>
        <v>ISLAND HOSPITAL</v>
      </c>
      <c r="D55" s="6">
        <f>ROUND(+Plant!G50,0)</f>
        <v>391047</v>
      </c>
      <c r="E55" s="7">
        <f>ROUND(+Plant!E50,2)</f>
        <v>7.39</v>
      </c>
      <c r="F55" s="7">
        <f t="shared" si="0"/>
        <v>52915.7</v>
      </c>
      <c r="G55" s="6">
        <f>ROUND(+Plant!G150,0)</f>
        <v>462189</v>
      </c>
      <c r="H55" s="7">
        <f>ROUND(+Plant!E150,2)</f>
        <v>8.85</v>
      </c>
      <c r="I55" s="7">
        <f t="shared" si="1"/>
        <v>52224.75</v>
      </c>
      <c r="J55" s="7"/>
      <c r="K55" s="8">
        <f t="shared" si="2"/>
        <v>-0.0131</v>
      </c>
    </row>
    <row r="56" spans="2:11" ht="12">
      <c r="B56">
        <f>+Plant!A51</f>
        <v>137</v>
      </c>
      <c r="C56" t="str">
        <f>+Plant!B51</f>
        <v>LINCOLN HOSPITAL</v>
      </c>
      <c r="D56" s="6">
        <f>ROUND(+Plant!G51,0)</f>
        <v>270892</v>
      </c>
      <c r="E56" s="7">
        <f>ROUND(+Plant!E51,2)</f>
        <v>6.33</v>
      </c>
      <c r="F56" s="7">
        <f t="shared" si="0"/>
        <v>42794.94</v>
      </c>
      <c r="G56" s="6">
        <f>ROUND(+Plant!G151,0)</f>
        <v>250733</v>
      </c>
      <c r="H56" s="7">
        <f>ROUND(+Plant!E151,2)</f>
        <v>5.62</v>
      </c>
      <c r="I56" s="7">
        <f t="shared" si="1"/>
        <v>44614.41</v>
      </c>
      <c r="J56" s="7"/>
      <c r="K56" s="8">
        <f t="shared" si="2"/>
        <v>0.0425</v>
      </c>
    </row>
    <row r="57" spans="2:11" ht="12">
      <c r="B57">
        <f>+Plant!A52</f>
        <v>138</v>
      </c>
      <c r="C57" t="str">
        <f>+Plant!B52</f>
        <v>SWEDISH EDMONDS</v>
      </c>
      <c r="D57" s="6">
        <f>ROUND(+Plant!G52,0)</f>
        <v>945003</v>
      </c>
      <c r="E57" s="7">
        <f>ROUND(+Plant!E52,2)</f>
        <v>14.93</v>
      </c>
      <c r="F57" s="7">
        <f t="shared" si="0"/>
        <v>63295.58</v>
      </c>
      <c r="G57" s="6">
        <f>ROUND(+Plant!G152,0)</f>
        <v>1013044</v>
      </c>
      <c r="H57" s="7">
        <f>ROUND(+Plant!E152,2)</f>
        <v>15.35</v>
      </c>
      <c r="I57" s="7">
        <f t="shared" si="1"/>
        <v>65996.35</v>
      </c>
      <c r="J57" s="7"/>
      <c r="K57" s="8">
        <f t="shared" si="2"/>
        <v>0.0427</v>
      </c>
    </row>
    <row r="58" spans="2:11" ht="12">
      <c r="B58">
        <f>+Plant!A53</f>
        <v>139</v>
      </c>
      <c r="C58" t="str">
        <f>+Plant!B53</f>
        <v>PROVIDENCE HOLY FAMILY HOSPITAL</v>
      </c>
      <c r="D58" s="6">
        <f>ROUND(+Plant!G53,0)</f>
        <v>1525544</v>
      </c>
      <c r="E58" s="7">
        <f>ROUND(+Plant!E53,2)</f>
        <v>27.71</v>
      </c>
      <c r="F58" s="7">
        <f t="shared" si="0"/>
        <v>55053.92</v>
      </c>
      <c r="G58" s="6">
        <f>ROUND(+Plant!G153,0)</f>
        <v>1569086</v>
      </c>
      <c r="H58" s="7">
        <f>ROUND(+Plant!E153,2)</f>
        <v>26.89</v>
      </c>
      <c r="I58" s="7">
        <f t="shared" si="1"/>
        <v>58352.03</v>
      </c>
      <c r="J58" s="7"/>
      <c r="K58" s="8">
        <f t="shared" si="2"/>
        <v>0.0599</v>
      </c>
    </row>
    <row r="59" spans="2:11" ht="12">
      <c r="B59">
        <f>+Plant!A54</f>
        <v>140</v>
      </c>
      <c r="C59" t="str">
        <f>+Plant!B54</f>
        <v>KITTITAS VALLEY HOSPITAL</v>
      </c>
      <c r="D59" s="6">
        <f>ROUND(+Plant!G54,0)</f>
        <v>304248</v>
      </c>
      <c r="E59" s="7">
        <f>ROUND(+Plant!E54,2)</f>
        <v>5.27</v>
      </c>
      <c r="F59" s="7">
        <f t="shared" si="0"/>
        <v>57732.07</v>
      </c>
      <c r="G59" s="6">
        <f>ROUND(+Plant!G154,0)</f>
        <v>363305</v>
      </c>
      <c r="H59" s="7">
        <f>ROUND(+Plant!E154,2)</f>
        <v>6.45</v>
      </c>
      <c r="I59" s="7">
        <f t="shared" si="1"/>
        <v>56326.36</v>
      </c>
      <c r="J59" s="7"/>
      <c r="K59" s="8">
        <f t="shared" si="2"/>
        <v>-0.0243</v>
      </c>
    </row>
    <row r="60" spans="2:11" ht="12">
      <c r="B60">
        <f>+Plant!A55</f>
        <v>141</v>
      </c>
      <c r="C60" t="str">
        <f>+Plant!B55</f>
        <v>DAYTON GENERAL HOSPITAL</v>
      </c>
      <c r="D60" s="6">
        <f>ROUND(+Plant!G55,0)</f>
        <v>109426</v>
      </c>
      <c r="E60" s="7">
        <f>ROUND(+Plant!E55,2)</f>
        <v>3.03</v>
      </c>
      <c r="F60" s="7">
        <f t="shared" si="0"/>
        <v>36114.19</v>
      </c>
      <c r="G60" s="6">
        <f>ROUND(+Plant!G155,0)</f>
        <v>0</v>
      </c>
      <c r="H60" s="7">
        <f>ROUND(+Plant!E155,2)</f>
        <v>0</v>
      </c>
      <c r="I60" s="7">
        <f t="shared" si="1"/>
      </c>
      <c r="J60" s="7"/>
      <c r="K60" s="8">
        <f t="shared" si="2"/>
      </c>
    </row>
    <row r="61" spans="2:11" ht="12">
      <c r="B61">
        <f>+Plant!A56</f>
        <v>142</v>
      </c>
      <c r="C61" t="str">
        <f>+Plant!B56</f>
        <v>HARRISON MEDICAL CENTER</v>
      </c>
      <c r="D61" s="6">
        <f>ROUND(+Plant!G56,0)</f>
        <v>1903457</v>
      </c>
      <c r="E61" s="7">
        <f>ROUND(+Plant!E56,2)</f>
        <v>38.61</v>
      </c>
      <c r="F61" s="7">
        <f t="shared" si="0"/>
        <v>49299.59</v>
      </c>
      <c r="G61" s="6">
        <f>ROUND(+Plant!G156,0)</f>
        <v>2099430</v>
      </c>
      <c r="H61" s="7">
        <f>ROUND(+Plant!E156,2)</f>
        <v>36.47</v>
      </c>
      <c r="I61" s="7">
        <f t="shared" si="1"/>
        <v>57565.94</v>
      </c>
      <c r="J61" s="7"/>
      <c r="K61" s="8">
        <f t="shared" si="2"/>
        <v>0.1677</v>
      </c>
    </row>
    <row r="62" spans="2:11" ht="12">
      <c r="B62">
        <f>+Plant!A57</f>
        <v>145</v>
      </c>
      <c r="C62" t="str">
        <f>+Plant!B57</f>
        <v>PEACEHEALTH SAINT JOSEPH HOSPITAL</v>
      </c>
      <c r="D62" s="6">
        <f>ROUND(+Plant!G57,0)</f>
        <v>2178122</v>
      </c>
      <c r="E62" s="7">
        <f>ROUND(+Plant!E57,2)</f>
        <v>45.43</v>
      </c>
      <c r="F62" s="7">
        <f t="shared" si="0"/>
        <v>47944.57</v>
      </c>
      <c r="G62" s="6">
        <f>ROUND(+Plant!G157,0)</f>
        <v>2254076</v>
      </c>
      <c r="H62" s="7">
        <f>ROUND(+Plant!E157,2)</f>
        <v>47.41</v>
      </c>
      <c r="I62" s="7">
        <f t="shared" si="1"/>
        <v>47544.32</v>
      </c>
      <c r="J62" s="7"/>
      <c r="K62" s="8">
        <f t="shared" si="2"/>
        <v>-0.0083</v>
      </c>
    </row>
    <row r="63" spans="2:11" ht="12">
      <c r="B63">
        <f>+Plant!A58</f>
        <v>147</v>
      </c>
      <c r="C63" t="str">
        <f>+Plant!B58</f>
        <v>MID VALLEY HOSPITAL</v>
      </c>
      <c r="D63" s="6">
        <f>ROUND(+Plant!G58,0)</f>
        <v>152281</v>
      </c>
      <c r="E63" s="7">
        <f>ROUND(+Plant!E58,2)</f>
        <v>3.09</v>
      </c>
      <c r="F63" s="7">
        <f t="shared" si="0"/>
        <v>49281.88</v>
      </c>
      <c r="G63" s="6">
        <f>ROUND(+Plant!G158,0)</f>
        <v>153497</v>
      </c>
      <c r="H63" s="7">
        <f>ROUND(+Plant!E158,2)</f>
        <v>3.09</v>
      </c>
      <c r="I63" s="7">
        <f t="shared" si="1"/>
        <v>49675.4</v>
      </c>
      <c r="J63" s="7"/>
      <c r="K63" s="8">
        <f t="shared" si="2"/>
        <v>0.008</v>
      </c>
    </row>
    <row r="64" spans="2:11" ht="12">
      <c r="B64">
        <f>+Plant!A59</f>
        <v>148</v>
      </c>
      <c r="C64" t="str">
        <f>+Plant!B59</f>
        <v>KINDRED HOSPITAL - SEATTLE</v>
      </c>
      <c r="D64" s="6">
        <f>ROUND(+Plant!G59,0)</f>
        <v>173299</v>
      </c>
      <c r="E64" s="7">
        <f>ROUND(+Plant!E59,2)</f>
        <v>3</v>
      </c>
      <c r="F64" s="7">
        <f t="shared" si="0"/>
        <v>57766.33</v>
      </c>
      <c r="G64" s="6">
        <f>ROUND(+Plant!G159,0)</f>
        <v>173445</v>
      </c>
      <c r="H64" s="7">
        <f>ROUND(+Plant!E159,2)</f>
        <v>2.9</v>
      </c>
      <c r="I64" s="7">
        <f t="shared" si="1"/>
        <v>59808.62</v>
      </c>
      <c r="J64" s="7"/>
      <c r="K64" s="8">
        <f t="shared" si="2"/>
        <v>0.0354</v>
      </c>
    </row>
    <row r="65" spans="2:11" ht="12">
      <c r="B65">
        <f>+Plant!A60</f>
        <v>150</v>
      </c>
      <c r="C65" t="str">
        <f>+Plant!B60</f>
        <v>COULEE COMMUNITY HOSPITAL</v>
      </c>
      <c r="D65" s="6">
        <f>ROUND(+Plant!G60,0)</f>
        <v>118050</v>
      </c>
      <c r="E65" s="7">
        <f>ROUND(+Plant!E60,2)</f>
        <v>3.02</v>
      </c>
      <c r="F65" s="7">
        <f t="shared" si="0"/>
        <v>39089.4</v>
      </c>
      <c r="G65" s="6">
        <f>ROUND(+Plant!G160,0)</f>
        <v>112098</v>
      </c>
      <c r="H65" s="7">
        <f>ROUND(+Plant!E160,2)</f>
        <v>2.9</v>
      </c>
      <c r="I65" s="7">
        <f t="shared" si="1"/>
        <v>38654.48</v>
      </c>
      <c r="J65" s="7"/>
      <c r="K65" s="8">
        <f t="shared" si="2"/>
        <v>-0.0111</v>
      </c>
    </row>
    <row r="66" spans="2:11" ht="12">
      <c r="B66">
        <f>+Plant!A61</f>
        <v>152</v>
      </c>
      <c r="C66" t="str">
        <f>+Plant!B61</f>
        <v>MASON GENERAL HOSPITAL</v>
      </c>
      <c r="D66" s="6">
        <f>ROUND(+Plant!G61,0)</f>
        <v>587566</v>
      </c>
      <c r="E66" s="7">
        <f>ROUND(+Plant!E61,2)</f>
        <v>11.25</v>
      </c>
      <c r="F66" s="7">
        <f t="shared" si="0"/>
        <v>52228.09</v>
      </c>
      <c r="G66" s="6">
        <f>ROUND(+Plant!G161,0)</f>
        <v>604736</v>
      </c>
      <c r="H66" s="7">
        <f>ROUND(+Plant!E161,2)</f>
        <v>10.82</v>
      </c>
      <c r="I66" s="7">
        <f t="shared" si="1"/>
        <v>55890.57</v>
      </c>
      <c r="J66" s="7"/>
      <c r="K66" s="8">
        <f t="shared" si="2"/>
        <v>0.0701</v>
      </c>
    </row>
    <row r="67" spans="2:11" ht="12">
      <c r="B67">
        <f>+Plant!A62</f>
        <v>153</v>
      </c>
      <c r="C67" t="str">
        <f>+Plant!B62</f>
        <v>WHITMAN HOSPITAL AND MEDICAL CENTER</v>
      </c>
      <c r="D67" s="6">
        <f>ROUND(+Plant!G62,0)</f>
        <v>280370</v>
      </c>
      <c r="E67" s="7">
        <f>ROUND(+Plant!E62,2)</f>
        <v>6.58</v>
      </c>
      <c r="F67" s="7">
        <f t="shared" si="0"/>
        <v>42609.42</v>
      </c>
      <c r="G67" s="6">
        <f>ROUND(+Plant!G162,0)</f>
        <v>295005</v>
      </c>
      <c r="H67" s="7">
        <f>ROUND(+Plant!E162,2)</f>
        <v>6.48</v>
      </c>
      <c r="I67" s="7">
        <f t="shared" si="1"/>
        <v>45525.46</v>
      </c>
      <c r="J67" s="7"/>
      <c r="K67" s="8">
        <f t="shared" si="2"/>
        <v>0.0684</v>
      </c>
    </row>
    <row r="68" spans="2:11" ht="12">
      <c r="B68">
        <f>+Plant!A63</f>
        <v>155</v>
      </c>
      <c r="C68" t="str">
        <f>+Plant!B63</f>
        <v>VALLEY MEDICAL CENTER</v>
      </c>
      <c r="D68" s="6">
        <f>ROUND(+Plant!G63,0)</f>
        <v>3580013</v>
      </c>
      <c r="E68" s="7">
        <f>ROUND(+Plant!E63,2)</f>
        <v>70.07</v>
      </c>
      <c r="F68" s="7">
        <f t="shared" si="0"/>
        <v>51091.95</v>
      </c>
      <c r="G68" s="6">
        <f>ROUND(+Plant!G163,0)</f>
        <v>3793603</v>
      </c>
      <c r="H68" s="7">
        <f>ROUND(+Plant!E163,2)</f>
        <v>72.92</v>
      </c>
      <c r="I68" s="7">
        <f t="shared" si="1"/>
        <v>52024.18</v>
      </c>
      <c r="J68" s="7"/>
      <c r="K68" s="8">
        <f t="shared" si="2"/>
        <v>0.0182</v>
      </c>
    </row>
    <row r="69" spans="2:11" ht="12">
      <c r="B69">
        <f>+Plant!A64</f>
        <v>156</v>
      </c>
      <c r="C69" t="str">
        <f>+Plant!B64</f>
        <v>WHIDBEY GENERAL HOSPITAL</v>
      </c>
      <c r="D69" s="6">
        <f>ROUND(+Plant!G64,0)</f>
        <v>338807</v>
      </c>
      <c r="E69" s="7">
        <f>ROUND(+Plant!E64,2)</f>
        <v>5.49</v>
      </c>
      <c r="F69" s="7">
        <f t="shared" si="0"/>
        <v>61713.48</v>
      </c>
      <c r="G69" s="6">
        <f>ROUND(+Plant!G164,0)</f>
        <v>350116</v>
      </c>
      <c r="H69" s="7">
        <f>ROUND(+Plant!E164,2)</f>
        <v>5.64</v>
      </c>
      <c r="I69" s="7">
        <f t="shared" si="1"/>
        <v>62077.3</v>
      </c>
      <c r="J69" s="7"/>
      <c r="K69" s="8">
        <f t="shared" si="2"/>
        <v>0.0059</v>
      </c>
    </row>
    <row r="70" spans="2:11" ht="12">
      <c r="B70">
        <f>+Plant!A65</f>
        <v>157</v>
      </c>
      <c r="C70" t="str">
        <f>+Plant!B65</f>
        <v>SAINT LUKES REHABILIATION INSTITUTE</v>
      </c>
      <c r="D70" s="6">
        <f>ROUND(+Plant!G65,0)</f>
        <v>323755</v>
      </c>
      <c r="E70" s="7">
        <f>ROUND(+Plant!E65,2)</f>
        <v>7.93</v>
      </c>
      <c r="F70" s="7">
        <f t="shared" si="0"/>
        <v>40826.61</v>
      </c>
      <c r="G70" s="6">
        <f>ROUND(+Plant!G165,0)</f>
        <v>434065</v>
      </c>
      <c r="H70" s="7">
        <f>ROUND(+Plant!E165,2)</f>
        <v>10.52</v>
      </c>
      <c r="I70" s="7">
        <f t="shared" si="1"/>
        <v>41260.93</v>
      </c>
      <c r="J70" s="7"/>
      <c r="K70" s="8">
        <f t="shared" si="2"/>
        <v>0.0106</v>
      </c>
    </row>
    <row r="71" spans="2:11" ht="12">
      <c r="B71">
        <f>+Plant!A66</f>
        <v>158</v>
      </c>
      <c r="C71" t="str">
        <f>+Plant!B66</f>
        <v>CASCADE MEDICAL CENTER</v>
      </c>
      <c r="D71" s="6">
        <f>ROUND(+Plant!G66,0)</f>
        <v>110869</v>
      </c>
      <c r="E71" s="7">
        <f>ROUND(+Plant!E66,2)</f>
        <v>4.44</v>
      </c>
      <c r="F71" s="7">
        <f t="shared" si="0"/>
        <v>24970.5</v>
      </c>
      <c r="G71" s="6">
        <f>ROUND(+Plant!G166,0)</f>
        <v>128415</v>
      </c>
      <c r="H71" s="7">
        <f>ROUND(+Plant!E166,2)</f>
        <v>2.76</v>
      </c>
      <c r="I71" s="7">
        <f t="shared" si="1"/>
        <v>46527.17</v>
      </c>
      <c r="J71" s="7"/>
      <c r="K71" s="8">
        <f t="shared" si="2"/>
        <v>0.8633</v>
      </c>
    </row>
    <row r="72" spans="2:11" ht="12">
      <c r="B72">
        <f>+Plant!A67</f>
        <v>159</v>
      </c>
      <c r="C72" t="str">
        <f>+Plant!B67</f>
        <v>PROVIDENCE SAINT PETER HOSPITAL</v>
      </c>
      <c r="D72" s="6">
        <f>ROUND(+Plant!G67,0)</f>
        <v>2592453</v>
      </c>
      <c r="E72" s="7">
        <f>ROUND(+Plant!E67,2)</f>
        <v>46</v>
      </c>
      <c r="F72" s="7">
        <f t="shared" si="0"/>
        <v>56357.67</v>
      </c>
      <c r="G72" s="6">
        <f>ROUND(+Plant!G167,0)</f>
        <v>2850291</v>
      </c>
      <c r="H72" s="7">
        <f>ROUND(+Plant!E167,2)</f>
        <v>52</v>
      </c>
      <c r="I72" s="7">
        <f t="shared" si="1"/>
        <v>54813.29</v>
      </c>
      <c r="J72" s="7"/>
      <c r="K72" s="8">
        <f t="shared" si="2"/>
        <v>-0.0274</v>
      </c>
    </row>
    <row r="73" spans="2:11" ht="12">
      <c r="B73">
        <f>+Plant!A68</f>
        <v>161</v>
      </c>
      <c r="C73" t="str">
        <f>+Plant!B68</f>
        <v>KADLEC REGIONAL MEDICAL CENTER</v>
      </c>
      <c r="D73" s="6">
        <f>ROUND(+Plant!G68,0)</f>
        <v>2592225</v>
      </c>
      <c r="E73" s="7">
        <f>ROUND(+Plant!E68,2)</f>
        <v>46.91</v>
      </c>
      <c r="F73" s="7">
        <f t="shared" si="0"/>
        <v>55259.54</v>
      </c>
      <c r="G73" s="6">
        <f>ROUND(+Plant!G168,0)</f>
        <v>2762140</v>
      </c>
      <c r="H73" s="7">
        <f>ROUND(+Plant!E168,2)</f>
        <v>49.44</v>
      </c>
      <c r="I73" s="7">
        <f t="shared" si="1"/>
        <v>55868.53</v>
      </c>
      <c r="J73" s="7"/>
      <c r="K73" s="8">
        <f t="shared" si="2"/>
        <v>0.011</v>
      </c>
    </row>
    <row r="74" spans="2:11" ht="12">
      <c r="B74">
        <f>+Plant!A69</f>
        <v>162</v>
      </c>
      <c r="C74" t="str">
        <f>+Plant!B69</f>
        <v>PROVIDENCE SACRED HEART MEDICAL CENTER</v>
      </c>
      <c r="D74" s="6">
        <f>ROUND(+Plant!G69,0)</f>
        <v>4051002</v>
      </c>
      <c r="E74" s="7">
        <f>ROUND(+Plant!E69,2)</f>
        <v>83</v>
      </c>
      <c r="F74" s="7">
        <f t="shared" si="0"/>
        <v>48807.25</v>
      </c>
      <c r="G74" s="6">
        <f>ROUND(+Plant!G169,0)</f>
        <v>6602588</v>
      </c>
      <c r="H74" s="7">
        <f>ROUND(+Plant!E169,2)</f>
        <v>113.93</v>
      </c>
      <c r="I74" s="7">
        <f t="shared" si="1"/>
        <v>57953.02</v>
      </c>
      <c r="J74" s="7"/>
      <c r="K74" s="8">
        <f t="shared" si="2"/>
        <v>0.1874</v>
      </c>
    </row>
    <row r="75" spans="2:11" ht="12">
      <c r="B75">
        <f>+Plant!A70</f>
        <v>164</v>
      </c>
      <c r="C75" t="str">
        <f>+Plant!B70</f>
        <v>EVERGREEN HOSPITAL MEDICAL CENTER</v>
      </c>
      <c r="D75" s="6">
        <f>ROUND(+Plant!G70,0)</f>
        <v>2444588</v>
      </c>
      <c r="E75" s="7">
        <f>ROUND(+Plant!E70,2)</f>
        <v>43.65</v>
      </c>
      <c r="F75" s="7">
        <f aca="true" t="shared" si="3" ref="F75:F106">IF(D75=0,"",IF(E75=0,"",ROUND(D75/E75,2)))</f>
        <v>56004.31</v>
      </c>
      <c r="G75" s="6">
        <f>ROUND(+Plant!G170,0)</f>
        <v>2521541</v>
      </c>
      <c r="H75" s="7">
        <f>ROUND(+Plant!E170,2)</f>
        <v>44.01</v>
      </c>
      <c r="I75" s="7">
        <f aca="true" t="shared" si="4" ref="I75:I106">IF(G75=0,"",IF(H75=0,"",ROUND(G75/H75,2)))</f>
        <v>57294.73</v>
      </c>
      <c r="J75" s="7"/>
      <c r="K75" s="8">
        <f aca="true" t="shared" si="5" ref="K75:K106">IF(D75=0,"",IF(E75=0,"",IF(G75=0,"",IF(H75=0,"",ROUND(I75/F75-1,4)))))</f>
        <v>0.023</v>
      </c>
    </row>
    <row r="76" spans="2:11" ht="12">
      <c r="B76">
        <f>+Plant!A71</f>
        <v>165</v>
      </c>
      <c r="C76" t="str">
        <f>+Plant!B71</f>
        <v>LAKE CHELAN COMMUNITY HOSPITAL</v>
      </c>
      <c r="D76" s="6">
        <f>ROUND(+Plant!G71,0)</f>
        <v>178013</v>
      </c>
      <c r="E76" s="7">
        <f>ROUND(+Plant!E71,2)</f>
        <v>4.13</v>
      </c>
      <c r="F76" s="7">
        <f t="shared" si="3"/>
        <v>43102.42</v>
      </c>
      <c r="G76" s="6">
        <f>ROUND(+Plant!G171,0)</f>
        <v>211938</v>
      </c>
      <c r="H76" s="7">
        <f>ROUND(+Plant!E171,2)</f>
        <v>4.72</v>
      </c>
      <c r="I76" s="7">
        <f t="shared" si="4"/>
        <v>44902.12</v>
      </c>
      <c r="J76" s="7"/>
      <c r="K76" s="8">
        <f t="shared" si="5"/>
        <v>0.0418</v>
      </c>
    </row>
    <row r="77" spans="2:11" ht="12">
      <c r="B77">
        <f>+Plant!A72</f>
        <v>167</v>
      </c>
      <c r="C77" t="str">
        <f>+Plant!B72</f>
        <v>FERRY COUNTY MEMORIAL HOSPITAL</v>
      </c>
      <c r="D77" s="6">
        <f>ROUND(+Plant!G72,0)</f>
        <v>135786</v>
      </c>
      <c r="E77" s="7">
        <f>ROUND(+Plant!E72,2)</f>
        <v>4.51</v>
      </c>
      <c r="F77" s="7">
        <f t="shared" si="3"/>
        <v>30107.76</v>
      </c>
      <c r="G77" s="6">
        <f>ROUND(+Plant!G172,0)</f>
        <v>107543</v>
      </c>
      <c r="H77" s="7">
        <f>ROUND(+Plant!E172,2)</f>
        <v>3.17</v>
      </c>
      <c r="I77" s="7">
        <f t="shared" si="4"/>
        <v>33925.24</v>
      </c>
      <c r="J77" s="7"/>
      <c r="K77" s="8">
        <f t="shared" si="5"/>
        <v>0.1268</v>
      </c>
    </row>
    <row r="78" spans="2:11" ht="12">
      <c r="B78">
        <f>+Plant!A73</f>
        <v>168</v>
      </c>
      <c r="C78" t="str">
        <f>+Plant!B73</f>
        <v>CENTRAL WASHINGTON HOSPITAL</v>
      </c>
      <c r="D78" s="6">
        <f>ROUND(+Plant!G73,0)</f>
        <v>1061546</v>
      </c>
      <c r="E78" s="7">
        <f>ROUND(+Plant!E73,2)</f>
        <v>16.22</v>
      </c>
      <c r="F78" s="7">
        <f t="shared" si="3"/>
        <v>65446.73</v>
      </c>
      <c r="G78" s="6">
        <f>ROUND(+Plant!G173,0)</f>
        <v>1052002</v>
      </c>
      <c r="H78" s="7">
        <f>ROUND(+Plant!E173,2)</f>
        <v>16.35</v>
      </c>
      <c r="I78" s="7">
        <f t="shared" si="4"/>
        <v>64342.63</v>
      </c>
      <c r="J78" s="7"/>
      <c r="K78" s="8">
        <f t="shared" si="5"/>
        <v>-0.0169</v>
      </c>
    </row>
    <row r="79" spans="2:11" ht="12">
      <c r="B79">
        <f>+Plant!A74</f>
        <v>169</v>
      </c>
      <c r="C79" t="str">
        <f>+Plant!B74</f>
        <v>GROUP HEALTH EASTSIDE</v>
      </c>
      <c r="D79" s="6">
        <f>ROUND(+Plant!G74,0)</f>
        <v>0</v>
      </c>
      <c r="E79" s="7">
        <f>ROUND(+Plant!E74,2)</f>
        <v>0</v>
      </c>
      <c r="F79" s="7">
        <f t="shared" si="3"/>
      </c>
      <c r="G79" s="6">
        <f>ROUND(+Plant!G174,0)</f>
        <v>0</v>
      </c>
      <c r="H79" s="7">
        <f>ROUND(+Plant!E174,2)</f>
        <v>0</v>
      </c>
      <c r="I79" s="7">
        <f t="shared" si="4"/>
      </c>
      <c r="J79" s="7"/>
      <c r="K79" s="8">
        <f t="shared" si="5"/>
      </c>
    </row>
    <row r="80" spans="2:11" ht="12">
      <c r="B80">
        <f>+Plant!A75</f>
        <v>170</v>
      </c>
      <c r="C80" t="str">
        <f>+Plant!B75</f>
        <v>SOUTHWEST WASHINGTON MEDICAL CENTER</v>
      </c>
      <c r="D80" s="6">
        <f>ROUND(+Plant!G75,0)</f>
        <v>2874562</v>
      </c>
      <c r="E80" s="7">
        <f>ROUND(+Plant!E75,2)</f>
        <v>51.86</v>
      </c>
      <c r="F80" s="7">
        <f t="shared" si="3"/>
        <v>55429.27</v>
      </c>
      <c r="G80" s="6">
        <f>ROUND(+Plant!G175,0)</f>
        <v>3031934</v>
      </c>
      <c r="H80" s="7">
        <f>ROUND(+Plant!E175,2)</f>
        <v>53.52</v>
      </c>
      <c r="I80" s="7">
        <f t="shared" si="4"/>
        <v>56650.49</v>
      </c>
      <c r="J80" s="7"/>
      <c r="K80" s="8">
        <f t="shared" si="5"/>
        <v>0.022</v>
      </c>
    </row>
    <row r="81" spans="2:11" ht="12">
      <c r="B81">
        <f>+Plant!A76</f>
        <v>172</v>
      </c>
      <c r="C81" t="str">
        <f>+Plant!B76</f>
        <v>PULLMAN REGIONAL HOSPITAL</v>
      </c>
      <c r="D81" s="6">
        <f>ROUND(+Plant!G76,0)</f>
        <v>378482</v>
      </c>
      <c r="E81" s="7">
        <f>ROUND(+Plant!E76,2)</f>
        <v>7.5</v>
      </c>
      <c r="F81" s="7">
        <f t="shared" si="3"/>
        <v>50464.27</v>
      </c>
      <c r="G81" s="6">
        <f>ROUND(+Plant!G176,0)</f>
        <v>395641</v>
      </c>
      <c r="H81" s="7">
        <f>ROUND(+Plant!E176,2)</f>
        <v>7.33</v>
      </c>
      <c r="I81" s="7">
        <f t="shared" si="4"/>
        <v>53975.58</v>
      </c>
      <c r="J81" s="7"/>
      <c r="K81" s="8">
        <f t="shared" si="5"/>
        <v>0.0696</v>
      </c>
    </row>
    <row r="82" spans="2:11" ht="12">
      <c r="B82">
        <f>+Plant!A77</f>
        <v>173</v>
      </c>
      <c r="C82" t="str">
        <f>+Plant!B77</f>
        <v>MORTON GENERAL HOSPITAL</v>
      </c>
      <c r="D82" s="6">
        <f>ROUND(+Plant!G77,0)</f>
        <v>213509</v>
      </c>
      <c r="E82" s="7">
        <f>ROUND(+Plant!E77,2)</f>
        <v>4.53</v>
      </c>
      <c r="F82" s="7">
        <f t="shared" si="3"/>
        <v>47132.23</v>
      </c>
      <c r="G82" s="6">
        <f>ROUND(+Plant!G177,0)</f>
        <v>231347</v>
      </c>
      <c r="H82" s="7">
        <f>ROUND(+Plant!E177,2)</f>
        <v>4.77</v>
      </c>
      <c r="I82" s="7">
        <f t="shared" si="4"/>
        <v>48500.42</v>
      </c>
      <c r="J82" s="7"/>
      <c r="K82" s="8">
        <f t="shared" si="5"/>
        <v>0.029</v>
      </c>
    </row>
    <row r="83" spans="2:11" ht="12">
      <c r="B83">
        <f>+Plant!A78</f>
        <v>175</v>
      </c>
      <c r="C83" t="str">
        <f>+Plant!B78</f>
        <v>MARY BRIDGE CHILDRENS HEALTH CENTER</v>
      </c>
      <c r="D83" s="6">
        <f>ROUND(+Plant!G78,0)</f>
        <v>1842172</v>
      </c>
      <c r="E83" s="7">
        <f>ROUND(+Plant!E78,2)</f>
        <v>31.08</v>
      </c>
      <c r="F83" s="7">
        <f t="shared" si="3"/>
        <v>59271.94</v>
      </c>
      <c r="G83" s="6">
        <f>ROUND(+Plant!G178,0)</f>
        <v>1896040</v>
      </c>
      <c r="H83" s="7">
        <f>ROUND(+Plant!E178,2)</f>
        <v>31.5</v>
      </c>
      <c r="I83" s="7">
        <f t="shared" si="4"/>
        <v>60191.75</v>
      </c>
      <c r="J83" s="7"/>
      <c r="K83" s="8">
        <f t="shared" si="5"/>
        <v>0.0155</v>
      </c>
    </row>
    <row r="84" spans="2:11" ht="12">
      <c r="B84">
        <f>+Plant!A79</f>
        <v>176</v>
      </c>
      <c r="C84" t="str">
        <f>+Plant!B79</f>
        <v>TACOMA GENERAL ALLENMORE HOSPITAL</v>
      </c>
      <c r="D84" s="6">
        <f>ROUND(+Plant!G79,0)</f>
        <v>6682302</v>
      </c>
      <c r="E84" s="7">
        <f>ROUND(+Plant!E79,2)</f>
        <v>112.75</v>
      </c>
      <c r="F84" s="7">
        <f t="shared" si="3"/>
        <v>59266.54</v>
      </c>
      <c r="G84" s="6">
        <f>ROUND(+Plant!G179,0)</f>
        <v>6831668</v>
      </c>
      <c r="H84" s="7">
        <f>ROUND(+Plant!E179,2)</f>
        <v>113.5</v>
      </c>
      <c r="I84" s="7">
        <f t="shared" si="4"/>
        <v>60190.91</v>
      </c>
      <c r="J84" s="7"/>
      <c r="K84" s="8">
        <f t="shared" si="5"/>
        <v>0.0156</v>
      </c>
    </row>
    <row r="85" spans="2:11" ht="12">
      <c r="B85">
        <f>+Plant!A80</f>
        <v>178</v>
      </c>
      <c r="C85" t="str">
        <f>+Plant!B80</f>
        <v>DEER PARK HOSPITAL</v>
      </c>
      <c r="D85" s="6">
        <f>ROUND(+Plant!G80,0)</f>
        <v>23082</v>
      </c>
      <c r="E85" s="7">
        <f>ROUND(+Plant!E80,2)</f>
        <v>0.5</v>
      </c>
      <c r="F85" s="7">
        <f t="shared" si="3"/>
        <v>46164</v>
      </c>
      <c r="G85" s="6">
        <f>ROUND(+Plant!G180,0)</f>
        <v>0</v>
      </c>
      <c r="H85" s="7">
        <f>ROUND(+Plant!E180,2)</f>
        <v>0</v>
      </c>
      <c r="I85" s="7">
        <f t="shared" si="4"/>
      </c>
      <c r="J85" s="7"/>
      <c r="K85" s="8">
        <f t="shared" si="5"/>
      </c>
    </row>
    <row r="86" spans="2:11" ht="12">
      <c r="B86">
        <f>+Plant!A81</f>
        <v>180</v>
      </c>
      <c r="C86" t="str">
        <f>+Plant!B81</f>
        <v>VALLEY HOSPITAL AND MEDICAL CENTER</v>
      </c>
      <c r="D86" s="6">
        <f>ROUND(+Plant!G81,0)</f>
        <v>326038</v>
      </c>
      <c r="E86" s="7">
        <f>ROUND(+Plant!E81,2)</f>
        <v>7.29</v>
      </c>
      <c r="F86" s="7">
        <f t="shared" si="3"/>
        <v>44724.01</v>
      </c>
      <c r="G86" s="6">
        <f>ROUND(+Plant!G181,0)</f>
        <v>773764</v>
      </c>
      <c r="H86" s="7">
        <f>ROUND(+Plant!E181,2)</f>
        <v>15.63</v>
      </c>
      <c r="I86" s="7">
        <f t="shared" si="4"/>
        <v>49505.05</v>
      </c>
      <c r="J86" s="7"/>
      <c r="K86" s="8">
        <f t="shared" si="5"/>
        <v>0.1069</v>
      </c>
    </row>
    <row r="87" spans="2:11" ht="12">
      <c r="B87">
        <f>+Plant!A82</f>
        <v>183</v>
      </c>
      <c r="C87" t="str">
        <f>+Plant!B82</f>
        <v>AUBURN REGIONAL MEDICAL CENTER</v>
      </c>
      <c r="D87" s="6">
        <f>ROUND(+Plant!G82,0)</f>
        <v>533389</v>
      </c>
      <c r="E87" s="7">
        <f>ROUND(+Plant!E82,2)</f>
        <v>14.6</v>
      </c>
      <c r="F87" s="7">
        <f t="shared" si="3"/>
        <v>36533.49</v>
      </c>
      <c r="G87" s="6">
        <f>ROUND(+Plant!G182,0)</f>
        <v>493755</v>
      </c>
      <c r="H87" s="7">
        <f>ROUND(+Plant!E182,2)</f>
        <v>15.14</v>
      </c>
      <c r="I87" s="7">
        <f t="shared" si="4"/>
        <v>32612.62</v>
      </c>
      <c r="J87" s="7"/>
      <c r="K87" s="8">
        <f t="shared" si="5"/>
        <v>-0.1073</v>
      </c>
    </row>
    <row r="88" spans="2:11" ht="12">
      <c r="B88">
        <f>+Plant!A83</f>
        <v>186</v>
      </c>
      <c r="C88" t="str">
        <f>+Plant!B83</f>
        <v>MARK REED HOSPITAL</v>
      </c>
      <c r="D88" s="6">
        <f>ROUND(+Plant!G83,0)</f>
        <v>44015</v>
      </c>
      <c r="E88" s="7">
        <f>ROUND(+Plant!E83,2)</f>
        <v>1.12</v>
      </c>
      <c r="F88" s="7">
        <f t="shared" si="3"/>
        <v>39299.11</v>
      </c>
      <c r="G88" s="6">
        <f>ROUND(+Plant!G183,0)</f>
        <v>61027</v>
      </c>
      <c r="H88" s="7">
        <f>ROUND(+Plant!E183,2)</f>
        <v>1.27</v>
      </c>
      <c r="I88" s="7">
        <f t="shared" si="4"/>
        <v>48052.76</v>
      </c>
      <c r="J88" s="7"/>
      <c r="K88" s="8">
        <f t="shared" si="5"/>
        <v>0.2227</v>
      </c>
    </row>
    <row r="89" spans="2:11" ht="12">
      <c r="B89">
        <f>+Plant!A84</f>
        <v>191</v>
      </c>
      <c r="C89" t="str">
        <f>+Plant!B84</f>
        <v>PROVIDENCE CENTRALIA HOSPITAL</v>
      </c>
      <c r="D89" s="6">
        <f>ROUND(+Plant!G84,0)</f>
        <v>473858</v>
      </c>
      <c r="E89" s="7">
        <f>ROUND(+Plant!E84,2)</f>
        <v>7.04</v>
      </c>
      <c r="F89" s="7">
        <f t="shared" si="3"/>
        <v>67309.38</v>
      </c>
      <c r="G89" s="6">
        <f>ROUND(+Plant!G184,0)</f>
        <v>578879</v>
      </c>
      <c r="H89" s="7">
        <f>ROUND(+Plant!E184,2)</f>
        <v>8.1</v>
      </c>
      <c r="I89" s="7">
        <f t="shared" si="4"/>
        <v>71466.54</v>
      </c>
      <c r="J89" s="7"/>
      <c r="K89" s="8">
        <f t="shared" si="5"/>
        <v>0.0618</v>
      </c>
    </row>
    <row r="90" spans="2:11" ht="12">
      <c r="B90">
        <f>+Plant!A85</f>
        <v>193</v>
      </c>
      <c r="C90" t="str">
        <f>+Plant!B85</f>
        <v>PROVIDENCE MOUNT CARMEL HOSPITAL</v>
      </c>
      <c r="D90" s="6">
        <f>ROUND(+Plant!G85,0)</f>
        <v>265379</v>
      </c>
      <c r="E90" s="7">
        <f>ROUND(+Plant!E85,2)</f>
        <v>5.17</v>
      </c>
      <c r="F90" s="7">
        <f t="shared" si="3"/>
        <v>51330.56</v>
      </c>
      <c r="G90" s="6">
        <f>ROUND(+Plant!G185,0)</f>
        <v>264633</v>
      </c>
      <c r="H90" s="7">
        <f>ROUND(+Plant!E185,2)</f>
        <v>5.07</v>
      </c>
      <c r="I90" s="7">
        <f t="shared" si="4"/>
        <v>52195.86</v>
      </c>
      <c r="J90" s="7"/>
      <c r="K90" s="8">
        <f t="shared" si="5"/>
        <v>0.0169</v>
      </c>
    </row>
    <row r="91" spans="2:11" ht="12">
      <c r="B91">
        <f>+Plant!A86</f>
        <v>194</v>
      </c>
      <c r="C91" t="str">
        <f>+Plant!B86</f>
        <v>PROVIDENCE SAINT JOSEPHS HOSPITAL</v>
      </c>
      <c r="D91" s="6">
        <f>ROUND(+Plant!G86,0)</f>
        <v>183226</v>
      </c>
      <c r="E91" s="7">
        <f>ROUND(+Plant!E86,2)</f>
        <v>3.78</v>
      </c>
      <c r="F91" s="7">
        <f t="shared" si="3"/>
        <v>48472.49</v>
      </c>
      <c r="G91" s="6">
        <f>ROUND(+Plant!G186,0)</f>
        <v>160363</v>
      </c>
      <c r="H91" s="7">
        <f>ROUND(+Plant!E186,2)</f>
        <v>2.91</v>
      </c>
      <c r="I91" s="7">
        <f t="shared" si="4"/>
        <v>55107.56</v>
      </c>
      <c r="J91" s="7"/>
      <c r="K91" s="8">
        <f t="shared" si="5"/>
        <v>0.1369</v>
      </c>
    </row>
    <row r="92" spans="2:11" ht="12">
      <c r="B92">
        <f>+Plant!A87</f>
        <v>195</v>
      </c>
      <c r="C92" t="str">
        <f>+Plant!B87</f>
        <v>SNOQUALMIE VALLEY HOSPITAL</v>
      </c>
      <c r="D92" s="6">
        <f>ROUND(+Plant!G87,0)</f>
        <v>313617</v>
      </c>
      <c r="E92" s="7">
        <f>ROUND(+Plant!E87,2)</f>
        <v>9.5</v>
      </c>
      <c r="F92" s="7">
        <f t="shared" si="3"/>
        <v>33012.32</v>
      </c>
      <c r="G92" s="6">
        <f>ROUND(+Plant!G187,0)</f>
        <v>353362</v>
      </c>
      <c r="H92" s="7">
        <f>ROUND(+Plant!E187,2)</f>
        <v>10.2</v>
      </c>
      <c r="I92" s="7">
        <f t="shared" si="4"/>
        <v>34643.33</v>
      </c>
      <c r="J92" s="7"/>
      <c r="K92" s="8">
        <f t="shared" si="5"/>
        <v>0.0494</v>
      </c>
    </row>
    <row r="93" spans="2:11" ht="12">
      <c r="B93">
        <f>+Plant!A88</f>
        <v>197</v>
      </c>
      <c r="C93" t="str">
        <f>+Plant!B88</f>
        <v>CAPITAL MEDICAL CENTER</v>
      </c>
      <c r="D93" s="6">
        <f>ROUND(+Plant!G88,0)</f>
        <v>478498</v>
      </c>
      <c r="E93" s="7">
        <f>ROUND(+Plant!E88,2)</f>
        <v>7.93</v>
      </c>
      <c r="F93" s="7">
        <f t="shared" si="3"/>
        <v>60340.23</v>
      </c>
      <c r="G93" s="6">
        <f>ROUND(+Plant!G188,0)</f>
        <v>425750</v>
      </c>
      <c r="H93" s="7">
        <f>ROUND(+Plant!E188,2)</f>
        <v>7.19</v>
      </c>
      <c r="I93" s="7">
        <f t="shared" si="4"/>
        <v>59214.19</v>
      </c>
      <c r="J93" s="7"/>
      <c r="K93" s="8">
        <f t="shared" si="5"/>
        <v>-0.0187</v>
      </c>
    </row>
    <row r="94" spans="2:11" ht="12">
      <c r="B94">
        <f>+Plant!A89</f>
        <v>198</v>
      </c>
      <c r="C94" t="str">
        <f>+Plant!B89</f>
        <v>SUNNYSIDE COMMUNITY HOSPITAL</v>
      </c>
      <c r="D94" s="6">
        <f>ROUND(+Plant!G89,0)</f>
        <v>275451</v>
      </c>
      <c r="E94" s="7">
        <f>ROUND(+Plant!E89,2)</f>
        <v>4.5</v>
      </c>
      <c r="F94" s="7">
        <f t="shared" si="3"/>
        <v>61211.33</v>
      </c>
      <c r="G94" s="6">
        <f>ROUND(+Plant!G189,0)</f>
        <v>278076</v>
      </c>
      <c r="H94" s="7">
        <f>ROUND(+Plant!E189,2)</f>
        <v>4.46</v>
      </c>
      <c r="I94" s="7">
        <f t="shared" si="4"/>
        <v>62348.88</v>
      </c>
      <c r="J94" s="7"/>
      <c r="K94" s="8">
        <f t="shared" si="5"/>
        <v>0.0186</v>
      </c>
    </row>
    <row r="95" spans="2:11" ht="12">
      <c r="B95">
        <f>+Plant!A90</f>
        <v>199</v>
      </c>
      <c r="C95" t="str">
        <f>+Plant!B90</f>
        <v>TOPPENISH COMMUNITY HOSPITAL</v>
      </c>
      <c r="D95" s="6">
        <f>ROUND(+Plant!G90,0)</f>
        <v>176477</v>
      </c>
      <c r="E95" s="7">
        <f>ROUND(+Plant!E90,2)</f>
        <v>3.5</v>
      </c>
      <c r="F95" s="7">
        <f t="shared" si="3"/>
        <v>50422</v>
      </c>
      <c r="G95" s="6">
        <f>ROUND(+Plant!G190,0)</f>
        <v>204238</v>
      </c>
      <c r="H95" s="7">
        <f>ROUND(+Plant!E190,2)</f>
        <v>3.7</v>
      </c>
      <c r="I95" s="7">
        <f t="shared" si="4"/>
        <v>55199.46</v>
      </c>
      <c r="J95" s="7"/>
      <c r="K95" s="8">
        <f t="shared" si="5"/>
        <v>0.0947</v>
      </c>
    </row>
    <row r="96" spans="2:11" ht="12">
      <c r="B96">
        <f>+Plant!A91</f>
        <v>201</v>
      </c>
      <c r="C96" t="str">
        <f>+Plant!B91</f>
        <v>SAINT FRANCIS COMMUNITY HOSPITAL</v>
      </c>
      <c r="D96" s="6">
        <f>ROUND(+Plant!G91,0)</f>
        <v>706475</v>
      </c>
      <c r="E96" s="7">
        <f>ROUND(+Plant!E91,2)</f>
        <v>10.75</v>
      </c>
      <c r="F96" s="7">
        <f t="shared" si="3"/>
        <v>65718.6</v>
      </c>
      <c r="G96" s="6">
        <f>ROUND(+Plant!G191,0)</f>
        <v>731583</v>
      </c>
      <c r="H96" s="7">
        <f>ROUND(+Plant!E191,2)</f>
        <v>11.88</v>
      </c>
      <c r="I96" s="7">
        <f t="shared" si="4"/>
        <v>61581.06</v>
      </c>
      <c r="J96" s="7"/>
      <c r="K96" s="8">
        <f t="shared" si="5"/>
        <v>-0.063</v>
      </c>
    </row>
    <row r="97" spans="2:11" ht="12">
      <c r="B97">
        <f>+Plant!A92</f>
        <v>202</v>
      </c>
      <c r="C97" t="str">
        <f>+Plant!B92</f>
        <v>REGIONAL HOSP. FOR RESP. &amp; COMPLEX CARE</v>
      </c>
      <c r="D97" s="6">
        <f>ROUND(+Plant!G92,0)</f>
        <v>0</v>
      </c>
      <c r="E97" s="7">
        <f>ROUND(+Plant!E92,2)</f>
        <v>0</v>
      </c>
      <c r="F97" s="7">
        <f t="shared" si="3"/>
      </c>
      <c r="G97" s="6">
        <f>ROUND(+Plant!G192,0)</f>
        <v>0</v>
      </c>
      <c r="H97" s="7">
        <f>ROUND(+Plant!E192,2)</f>
        <v>0</v>
      </c>
      <c r="I97" s="7">
        <f t="shared" si="4"/>
      </c>
      <c r="J97" s="7"/>
      <c r="K97" s="8">
        <f t="shared" si="5"/>
      </c>
    </row>
    <row r="98" spans="2:11" ht="12">
      <c r="B98">
        <f>+Plant!A93</f>
        <v>204</v>
      </c>
      <c r="C98" t="str">
        <f>+Plant!B93</f>
        <v>SEATTLE CANCER CARE ALLIANCE</v>
      </c>
      <c r="D98" s="6">
        <f>ROUND(+Plant!G93,0)</f>
        <v>0</v>
      </c>
      <c r="E98" s="7">
        <f>ROUND(+Plant!E93,2)</f>
        <v>0</v>
      </c>
      <c r="F98" s="7">
        <f t="shared" si="3"/>
      </c>
      <c r="G98" s="6">
        <f>ROUND(+Plant!G193,0)</f>
        <v>68640</v>
      </c>
      <c r="H98" s="7">
        <f>ROUND(+Plant!E193,2)</f>
        <v>1</v>
      </c>
      <c r="I98" s="7">
        <f t="shared" si="4"/>
        <v>68640</v>
      </c>
      <c r="J98" s="7"/>
      <c r="K98" s="8">
        <f t="shared" si="5"/>
      </c>
    </row>
    <row r="99" spans="2:11" ht="12">
      <c r="B99">
        <f>+Plant!A94</f>
        <v>205</v>
      </c>
      <c r="C99" t="str">
        <f>+Plant!B94</f>
        <v>WENATCHEE VALLEY MEDICAL CENTER</v>
      </c>
      <c r="D99" s="6">
        <f>ROUND(+Plant!G94,0)</f>
        <v>181467</v>
      </c>
      <c r="E99" s="7">
        <f>ROUND(+Plant!E94,2)</f>
        <v>5.67</v>
      </c>
      <c r="F99" s="7">
        <f t="shared" si="3"/>
        <v>32004.76</v>
      </c>
      <c r="G99" s="6">
        <f>ROUND(+Plant!G194,0)</f>
        <v>200371</v>
      </c>
      <c r="H99" s="7">
        <f>ROUND(+Plant!E194,2)</f>
        <v>4.61</v>
      </c>
      <c r="I99" s="7">
        <f t="shared" si="4"/>
        <v>43464.43</v>
      </c>
      <c r="J99" s="7"/>
      <c r="K99" s="8">
        <f t="shared" si="5"/>
        <v>0.3581</v>
      </c>
    </row>
    <row r="100" spans="2:11" ht="12">
      <c r="B100">
        <f>+Plant!A95</f>
        <v>206</v>
      </c>
      <c r="C100" t="str">
        <f>+Plant!B95</f>
        <v>UNITED GENERAL HOSPITAL</v>
      </c>
      <c r="D100" s="6">
        <f>ROUND(+Plant!G95,0)</f>
        <v>395195</v>
      </c>
      <c r="E100" s="7">
        <f>ROUND(+Plant!E95,2)</f>
        <v>6.14</v>
      </c>
      <c r="F100" s="7">
        <f t="shared" si="3"/>
        <v>64364.01</v>
      </c>
      <c r="G100" s="6">
        <f>ROUND(+Plant!G195,0)</f>
        <v>385305</v>
      </c>
      <c r="H100" s="7">
        <f>ROUND(+Plant!E195,2)</f>
        <v>6.26</v>
      </c>
      <c r="I100" s="7">
        <f t="shared" si="4"/>
        <v>61550.32</v>
      </c>
      <c r="J100" s="7"/>
      <c r="K100" s="8">
        <f t="shared" si="5"/>
        <v>-0.0437</v>
      </c>
    </row>
    <row r="101" spans="2:11" ht="12">
      <c r="B101">
        <f>+Plant!A96</f>
        <v>207</v>
      </c>
      <c r="C101" t="str">
        <f>+Plant!B96</f>
        <v>SKAGIT VALLEY HOSPITAL</v>
      </c>
      <c r="D101" s="6">
        <f>ROUND(+Plant!G96,0)</f>
        <v>962098</v>
      </c>
      <c r="E101" s="7">
        <f>ROUND(+Plant!E96,2)</f>
        <v>15.1</v>
      </c>
      <c r="F101" s="7">
        <f t="shared" si="3"/>
        <v>63715.1</v>
      </c>
      <c r="G101" s="6">
        <f>ROUND(+Plant!G196,0)</f>
        <v>976382</v>
      </c>
      <c r="H101" s="7">
        <f>ROUND(+Plant!E196,2)</f>
        <v>19.05</v>
      </c>
      <c r="I101" s="7">
        <f t="shared" si="4"/>
        <v>51253.65</v>
      </c>
      <c r="J101" s="7"/>
      <c r="K101" s="8">
        <f t="shared" si="5"/>
        <v>-0.1956</v>
      </c>
    </row>
    <row r="102" spans="2:11" ht="12">
      <c r="B102">
        <f>+Plant!A97</f>
        <v>208</v>
      </c>
      <c r="C102" t="str">
        <f>+Plant!B97</f>
        <v>LEGACY SALMON CREEK HOSPITAL</v>
      </c>
      <c r="D102" s="6">
        <f>ROUND(+Plant!G97,0)</f>
        <v>958532</v>
      </c>
      <c r="E102" s="7">
        <f>ROUND(+Plant!E97,2)</f>
        <v>17.88</v>
      </c>
      <c r="F102" s="7">
        <f t="shared" si="3"/>
        <v>53609.17</v>
      </c>
      <c r="G102" s="6">
        <f>ROUND(+Plant!G197,0)</f>
        <v>1069952</v>
      </c>
      <c r="H102" s="7">
        <f>ROUND(+Plant!E197,2)</f>
        <v>19.27</v>
      </c>
      <c r="I102" s="7">
        <f t="shared" si="4"/>
        <v>55524.23</v>
      </c>
      <c r="J102" s="7"/>
      <c r="K102" s="8">
        <f t="shared" si="5"/>
        <v>0.0357</v>
      </c>
    </row>
    <row r="103" spans="2:11" ht="12">
      <c r="B103">
        <f>+Plant!A98</f>
        <v>209</v>
      </c>
      <c r="C103" t="str">
        <f>+Plant!B98</f>
        <v>SAINT ANTHONY HOSPITAL</v>
      </c>
      <c r="D103" s="6">
        <f>ROUND(+Plant!G98,0)</f>
        <v>0</v>
      </c>
      <c r="E103" s="7">
        <f>ROUND(+Plant!E98,2)</f>
        <v>0</v>
      </c>
      <c r="F103" s="7">
        <f t="shared" si="3"/>
      </c>
      <c r="G103" s="6">
        <f>ROUND(+Plant!G198,0)</f>
        <v>202980</v>
      </c>
      <c r="H103" s="7">
        <f>ROUND(+Plant!E198,2)</f>
        <v>2.87</v>
      </c>
      <c r="I103" s="7">
        <f t="shared" si="4"/>
        <v>70724.74</v>
      </c>
      <c r="J103" s="7"/>
      <c r="K103" s="8">
        <f t="shared" si="5"/>
      </c>
    </row>
    <row r="104" spans="2:11" ht="12">
      <c r="B104">
        <f>+Plant!A99</f>
        <v>904</v>
      </c>
      <c r="C104" t="str">
        <f>+Plant!B99</f>
        <v>BHC FAIRFAX HOSPITAL</v>
      </c>
      <c r="D104" s="6">
        <f>ROUND(+Plant!G99,0)</f>
        <v>157665</v>
      </c>
      <c r="E104" s="7">
        <f>ROUND(+Plant!E99,2)</f>
        <v>2.84</v>
      </c>
      <c r="F104" s="7">
        <f t="shared" si="3"/>
        <v>55515.85</v>
      </c>
      <c r="G104" s="6">
        <f>ROUND(+Plant!G199,0)</f>
        <v>165749</v>
      </c>
      <c r="H104" s="7">
        <f>ROUND(+Plant!E199,2)</f>
        <v>2.91</v>
      </c>
      <c r="I104" s="7">
        <f t="shared" si="4"/>
        <v>56958.42</v>
      </c>
      <c r="J104" s="7"/>
      <c r="K104" s="8">
        <f t="shared" si="5"/>
        <v>0.026</v>
      </c>
    </row>
    <row r="105" spans="2:11" ht="12">
      <c r="B105">
        <f>+Plant!A100</f>
        <v>915</v>
      </c>
      <c r="C105" t="str">
        <f>+Plant!B100</f>
        <v>LOURDES COUNSELING CENTER</v>
      </c>
      <c r="D105" s="6">
        <f>ROUND(+Plant!G100,0)</f>
        <v>192122</v>
      </c>
      <c r="E105" s="7">
        <f>ROUND(+Plant!E100,2)</f>
        <v>4.75</v>
      </c>
      <c r="F105" s="7">
        <f t="shared" si="3"/>
        <v>40446.74</v>
      </c>
      <c r="G105" s="6">
        <f>ROUND(+Plant!G200,0)</f>
        <v>164151</v>
      </c>
      <c r="H105" s="7">
        <f>ROUND(+Plant!E200,2)</f>
        <v>4.77</v>
      </c>
      <c r="I105" s="7">
        <f t="shared" si="4"/>
        <v>34413.21</v>
      </c>
      <c r="J105" s="7"/>
      <c r="K105" s="8">
        <f t="shared" si="5"/>
        <v>-0.1492</v>
      </c>
    </row>
    <row r="106" spans="2:11" ht="12">
      <c r="B106">
        <f>+Plant!A101</f>
        <v>919</v>
      </c>
      <c r="C106" t="str">
        <f>+Plant!B101</f>
        <v>NAVOS</v>
      </c>
      <c r="D106" s="6">
        <f>ROUND(+Plant!G101,0)</f>
        <v>76626</v>
      </c>
      <c r="E106" s="7">
        <f>ROUND(+Plant!E101,2)</f>
        <v>1.96</v>
      </c>
      <c r="F106" s="7">
        <f t="shared" si="3"/>
        <v>39094.9</v>
      </c>
      <c r="G106" s="6">
        <f>ROUND(+Plant!G201,0)</f>
        <v>126220</v>
      </c>
      <c r="H106" s="7">
        <f>ROUND(+Plant!E201,2)</f>
        <v>3.08</v>
      </c>
      <c r="I106" s="7">
        <f t="shared" si="4"/>
        <v>40980.52</v>
      </c>
      <c r="J106" s="7"/>
      <c r="K106" s="8">
        <f t="shared" si="5"/>
        <v>0.0482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Randy Huyck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2009 Plant Cost Center Screening </dc:title>
  <dc:subject>2009 comparative screens - plant</dc:subject>
  <dc:creator>Washington State Dept of Health - EHSPHL - Hospital and Patient Data Systems</dc:creator>
  <cp:keywords/>
  <dc:description/>
  <cp:lastModifiedBy>Randy Huyck</cp:lastModifiedBy>
  <dcterms:created xsi:type="dcterms:W3CDTF">2000-10-11T19:31:45Z</dcterms:created>
  <dcterms:modified xsi:type="dcterms:W3CDTF">2011-09-15T17:39:04Z</dcterms:modified>
  <cp:category/>
  <cp:version/>
  <cp:contentType/>
  <cp:contentStatus/>
</cp:coreProperties>
</file>