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70" tabRatio="909" activeTab="0"/>
  </bookViews>
  <sheets>
    <sheet name="OE_A" sheetId="1" r:id="rId1"/>
    <sheet name="SW_A" sheetId="2" r:id="rId2"/>
    <sheet name="EB_A" sheetId="3" r:id="rId3"/>
    <sheet name="PF_A" sheetId="4" r:id="rId4"/>
    <sheet name="SE_A" sheetId="5" r:id="rId5"/>
    <sheet name="PS_A" sheetId="6" r:id="rId6"/>
    <sheet name="DRL_A" sheetId="7" r:id="rId7"/>
    <sheet name="ODE_A" sheetId="8" r:id="rId8"/>
    <sheet name="SW_FTE" sheetId="9" r:id="rId9"/>
    <sheet name="EB_FTE" sheetId="10" r:id="rId10"/>
    <sheet name="PH_A" sheetId="11" r:id="rId11"/>
    <sheet name="Administration" sheetId="12" r:id="rId12"/>
  </sheets>
  <definedNames>
    <definedName name="\a">#REF!</definedName>
    <definedName name="\q">#REF!</definedName>
    <definedName name="BK4.111">#REF!</definedName>
    <definedName name="BK4.112">#REF!</definedName>
    <definedName name="BK4.113">#REF!</definedName>
    <definedName name="BK4.114">#REF!</definedName>
    <definedName name="BK4.115">#REF!</definedName>
    <definedName name="BK4.116">#REF!</definedName>
    <definedName name="BK4.117">#REF!</definedName>
    <definedName name="BK4.118">#REF!</definedName>
    <definedName name="BK4.119">#REF!</definedName>
    <definedName name="BK4.120">#REF!</definedName>
    <definedName name="BK4.121">#REF!</definedName>
    <definedName name="BK4.122">#REF!</definedName>
    <definedName name="BK4.123">#REF!</definedName>
    <definedName name="BK4.124">#REF!</definedName>
    <definedName name="BK4.125">#REF!</definedName>
    <definedName name="BK4.126">#REF!</definedName>
    <definedName name="BK4.127">#REF!</definedName>
    <definedName name="BK4.128">#REF!</definedName>
    <definedName name="BK4.129">#REF!</definedName>
    <definedName name="BK4.130">#REF!</definedName>
    <definedName name="BK4.131">#REF!</definedName>
    <definedName name="BK4.132">#REF!</definedName>
  </definedNames>
  <calcPr fullCalcOnLoad="1"/>
</workbook>
</file>

<file path=xl/sharedStrings.xml><?xml version="1.0" encoding="utf-8"?>
<sst xmlns="http://schemas.openxmlformats.org/spreadsheetml/2006/main" count="433" uniqueCount="167">
  <si>
    <t>BK4.111</t>
  </si>
  <si>
    <t>OPERATING</t>
  </si>
  <si>
    <t>PER</t>
  </si>
  <si>
    <t>EXPENSE</t>
  </si>
  <si>
    <t>U O M</t>
  </si>
  <si>
    <t>BK4.113</t>
  </si>
  <si>
    <t>SALARIES</t>
  </si>
  <si>
    <t>BK4.115</t>
  </si>
  <si>
    <t>EMPLOYEE</t>
  </si>
  <si>
    <t>BENEFITS</t>
  </si>
  <si>
    <t>BK4.117</t>
  </si>
  <si>
    <t>PRO</t>
  </si>
  <si>
    <t>FEES</t>
  </si>
  <si>
    <t>BK4.119</t>
  </si>
  <si>
    <t>SUPPLIES</t>
  </si>
  <si>
    <t>BK4.121</t>
  </si>
  <si>
    <t>PURCHASED</t>
  </si>
  <si>
    <t>SERVICES</t>
  </si>
  <si>
    <t>BK4.123</t>
  </si>
  <si>
    <t>DEPRE/RENT</t>
  </si>
  <si>
    <t>LEASE</t>
  </si>
  <si>
    <t>BK4.125</t>
  </si>
  <si>
    <t>OTHER DIR.</t>
  </si>
  <si>
    <t>BK4.127</t>
  </si>
  <si>
    <t>F T E's</t>
  </si>
  <si>
    <t>F T E</t>
  </si>
  <si>
    <t>BK4.129</t>
  </si>
  <si>
    <t>BK4.131</t>
  </si>
  <si>
    <t>PAID</t>
  </si>
  <si>
    <t>HOURS</t>
  </si>
  <si>
    <t>ADMINISTRATION (ACCOUNTS 8610-8790)</t>
  </si>
  <si>
    <t>TOTAL OPERATING EXP / ADJUSTED CASE MIX VALUE UNITS</t>
  </si>
  <si>
    <t>SALARIES AND WAGES / ADJUSTED CASE MIX VALUE UNITS</t>
  </si>
  <si>
    <t>EMPLOYEE BENEFITS / ADJUSTED CASE MIX VALUE UNITS</t>
  </si>
  <si>
    <t>SUPPLIES EXPENSE / ADJUSTED CASE MIX VALUE UNITS</t>
  </si>
  <si>
    <t>PURCHASED SERVICES / ADJUSTED CASE MIX VALUE UNITS</t>
  </si>
  <si>
    <t>DEPRECIATION/RENTAL/LEASE / ADJUSTED CASE MIX VALUE UNITS</t>
  </si>
  <si>
    <t>OTHER DIRECT EXPENSES / ADJUSTED CASE MIX VALUE UNITS</t>
  </si>
  <si>
    <t>SALARIES &amp; WAGES / FTE</t>
  </si>
  <si>
    <t>EMPLOYEE BENEFITS / FTE</t>
  </si>
  <si>
    <t>PAID HOURS / ADJUSTED CASE MIX VALUE UNITS</t>
  </si>
  <si>
    <t>LICNO</t>
  </si>
  <si>
    <t>HOSPITAL</t>
  </si>
  <si>
    <t>PAGE</t>
  </si>
  <si>
    <t>PROFESSIONAL FEES / ADJUSTED CASE MIX VALUE UNIT</t>
  </si>
  <si>
    <t>%</t>
  </si>
  <si>
    <t>CHANGE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</si>
  <si>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</si>
  <si>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</si>
  <si>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</si>
  <si>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</si>
  <si>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</si>
  <si>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</si>
  <si>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</si>
  <si>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</si>
  <si>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</si>
  <si>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</si>
  <si>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</si>
  <si>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</si>
  <si>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</si>
  <si>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</si>
  <si>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</si>
  <si>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</si>
  <si>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</si>
  <si>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</si>
  <si>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</si>
  <si>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Adjusted</t>
  </si>
  <si>
    <t>Case Mix</t>
  </si>
  <si>
    <t>Values</t>
  </si>
  <si>
    <t>TYACVU</t>
  </si>
  <si>
    <t>AUBURN REGIONAL MEDICAL CENTER</t>
  </si>
  <si>
    <t>BHC FAIRFAX HOSPITAL</t>
  </si>
  <si>
    <t>CAPITAL MEDICAL CENTER</t>
  </si>
  <si>
    <t>CASCADE MEDICAL CENTER</t>
  </si>
  <si>
    <t>CASCADE VALLEY HOSPITAL</t>
  </si>
  <si>
    <t>CENTRAL WASHINGTON HOSPITAL</t>
  </si>
  <si>
    <t>COLUMBIA BASIN HOSPITAL</t>
  </si>
  <si>
    <t>COULEE COMMUNITY HOSPITAL</t>
  </si>
  <si>
    <t>DAYTON GENERAL HOSPITAL</t>
  </si>
  <si>
    <t>DEACONESS MEDICAL CENTER</t>
  </si>
  <si>
    <t>EAST ADAMS RURAL HOSPITAL</t>
  </si>
  <si>
    <t>EVERGREEN HOSPITAL MEDICAL CENTER</t>
  </si>
  <si>
    <t>FERRY COUNTY MEMORIAL HOSPITAL</t>
  </si>
  <si>
    <t>FORKS COMMUNITY HOSPITAL</t>
  </si>
  <si>
    <t>GARFIELD COUNTY MEMORIAL HOSPITAL</t>
  </si>
  <si>
    <t>GOOD SAMARITAN HOSPITAL</t>
  </si>
  <si>
    <t>GRAYS HARBOR COMMUNITY HOSPITAL</t>
  </si>
  <si>
    <t>HARBORVIEW MEDICAL CENTER</t>
  </si>
  <si>
    <t>ISLAND HOSPITAL</t>
  </si>
  <si>
    <t>KENNEWICK GENERAL HOSPITAL</t>
  </si>
  <si>
    <t>KITTITAS VALLEY HOSPITAL</t>
  </si>
  <si>
    <t>KLICKITAT VALLEY HOSPITAL</t>
  </si>
  <si>
    <t>LAKE CHELAN COMMUNITY HOSPITAL</t>
  </si>
  <si>
    <t>LINCOLN HOSPITAL</t>
  </si>
  <si>
    <t>LOURDES COUNSELING CENTER</t>
  </si>
  <si>
    <t>LOURDES MEDICAL CENTER</t>
  </si>
  <si>
    <t>MASON GENERAL HOSPITAL</t>
  </si>
  <si>
    <t>MORTON GENERAL HOSPITAL</t>
  </si>
  <si>
    <t>NEWPORT COMMUNITY HOSPITAL</t>
  </si>
  <si>
    <t>NORTH VALLEY HOSPITAL</t>
  </si>
  <si>
    <t>OCEAN BEACH HOSPITAL</t>
  </si>
  <si>
    <t>ODESSA MEMORIAL HOSPITAL</t>
  </si>
  <si>
    <t>OTHELLO COMMUNITY HOSPITAL</t>
  </si>
  <si>
    <t>OVERLAKE HOSPITAL MEDICAL CENTER</t>
  </si>
  <si>
    <t>PEACEHEALTH SAINT JOHN MEDICAL CENTER</t>
  </si>
  <si>
    <t>PROSSER MEMORIAL HOSPITAL</t>
  </si>
  <si>
    <t>PROVIDENCE CENTRALIA HOSPITAL</t>
  </si>
  <si>
    <t>PROVIDENCE SAINT PETER HOSPITAL</t>
  </si>
  <si>
    <t>SAINT CLARE HOSPITAL</t>
  </si>
  <si>
    <t>SAINT JOSEPH MEDICAL CENTER</t>
  </si>
  <si>
    <t>SAMARITAN HOSPITAL</t>
  </si>
  <si>
    <t>SKYLINE HOSPITAL</t>
  </si>
  <si>
    <t>SOUTHWEST WASHINGTON MEDICAL CENTER</t>
  </si>
  <si>
    <t>SUNNYSIDE COMMUNITY HOSPITAL</t>
  </si>
  <si>
    <t>TACOMA GENERAL ALLENMORE HOSPITAL</t>
  </si>
  <si>
    <t>TRI-STATE MEMORIAL HOSPITAL</t>
  </si>
  <si>
    <t>VALLEY GENERAL HOSPITAL</t>
  </si>
  <si>
    <t>VALLEY HOSPITAL AND MEDICAL CENTER</t>
  </si>
  <si>
    <t>VALLEY MEDICAL CENTER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</si>
  <si>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</si>
  <si>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</si>
  <si>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</si>
  <si>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</si>
  <si>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</si>
  <si>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</si>
  <si>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SEATTLE CANCER CARE ALLIANCE</t>
  </si>
  <si>
    <t>TOPPENISH COMMUNITY HOSPITAL</t>
  </si>
  <si>
    <t>SNOQUALMIE VALLEY HOSPITAL</t>
  </si>
  <si>
    <t>SKAGIT VALLEY HOSPITAL</t>
  </si>
  <si>
    <t>UNITED GENERAL HOSPITAL</t>
  </si>
  <si>
    <t>STEVENS HOSPITAL</t>
  </si>
  <si>
    <t>DEER PARK HOSPITAL</t>
  </si>
  <si>
    <t>HARRISON MEDICAL CENTER</t>
  </si>
  <si>
    <t>HIGHLINE MEDICAL CENTER</t>
  </si>
  <si>
    <t>JEFFERSON HEALTHCARE HOSPITAL</t>
  </si>
  <si>
    <t>KINDRED HOSPITAL - SEATTLE</t>
  </si>
  <si>
    <t>LEGACY SALMON CREEK HOSPITAL</t>
  </si>
  <si>
    <t>MARK REED HOSPITAL</t>
  </si>
  <si>
    <t>MID VALLEY HOSPITAL</t>
  </si>
  <si>
    <t>NORTHWEST HOSPITAL &amp; MEDICAL CENTER</t>
  </si>
  <si>
    <t>OLYMPIC MEDICAL CENTER</t>
  </si>
  <si>
    <t>PULLMAN REGIONAL HOSPITAL</t>
  </si>
  <si>
    <t>SAINT LUKES REHABILIATION INSTITUTE</t>
  </si>
  <si>
    <t>UNIVERSITY OF WASHINGTON MEDICAL CENTER</t>
  </si>
  <si>
    <t>GROUP HEALTH CENTRAL</t>
  </si>
  <si>
    <t>GROUP HEALTH EASTSIDE</t>
  </si>
  <si>
    <t>OKANOGAN-DOUGLAS DISTRICT HOSPITAL</t>
  </si>
  <si>
    <t>SWEDISH HEALTH SERVICES</t>
  </si>
  <si>
    <t>ENUMCLAW REGIONAL HOSPITAL</t>
  </si>
  <si>
    <t>MARY BRIDGE CHILDRENS HEALTH CENTER</t>
  </si>
  <si>
    <t>PEACEHEALTH SAINT JOSEPH HOSPITAL</t>
  </si>
  <si>
    <t>PROVIDENCE HOLY FAMILY HOSPITAL</t>
  </si>
  <si>
    <t>PROVIDENCE MOUNT CARMEL HOSPITAL</t>
  </si>
  <si>
    <t>PROVIDENCE REGIONAL MEDICAL CENTER EVERETT</t>
  </si>
  <si>
    <t>PROVIDENCE SACRED HEART MEDICAL CENTER</t>
  </si>
  <si>
    <t>PROVIDENCE SAINT JOSEPHS HOSPITAL</t>
  </si>
  <si>
    <t>PROVIDENCE SAINT MARY MEDICAL CENTER</t>
  </si>
  <si>
    <t>QUINCY VALLEY MEDICAL CENTER</t>
  </si>
  <si>
    <t>REGIONAL HOSP. FOR RESP. &amp; COMPLEX CARE</t>
  </si>
  <si>
    <t>SAINT FRANCIS COMMUNITY HOSPITAL</t>
  </si>
  <si>
    <t>SEATTLE CHILDRENS HOSPITAL</t>
  </si>
  <si>
    <t>SWEDISH MEDICAL CENTER CHERRY HILL</t>
  </si>
  <si>
    <t>WENATCHEE VALLEY MEDICAL CENTER</t>
  </si>
  <si>
    <t>YAKIMA REGIONAL MEDICAL AND CARDIAC CENTER</t>
  </si>
  <si>
    <t>KADLEC REGIONAL MEDICAL CENTER</t>
  </si>
  <si>
    <t>NAVOS</t>
  </si>
  <si>
    <t>SAINT ANTHONY HOSPITAL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</si>
</sst>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#,##0.00000_);\(#,##0.00000\)"/>
    <numFmt numFmtId="166" formatCode="0_);\(0\)"/>
    <numFmt numFmtId="167" formatCode="0_)"/>
    <numFmt numFmtId="168" formatCode="General_)"/>
  </numFmts>
  <fonts count="38">
    <font>
      <sz val="10"/>
      <name val="Courier"/>
      <family val="0"/>
    </font>
    <font>
      <sz val="10"/>
      <name val="Arial"/>
      <family val="0"/>
    </font>
    <font>
      <b/>
      <sz val="10"/>
      <name val="Courier"/>
      <family val="3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 applyProtection="1">
      <alignment horizontal="centerContinuous"/>
      <protection/>
    </xf>
    <xf numFmtId="164" fontId="0" fillId="0" borderId="0" xfId="0" applyNumberFormat="1" applyAlignment="1" applyProtection="1">
      <alignment horizontal="centerContinuous"/>
      <protection/>
    </xf>
    <xf numFmtId="0" fontId="0" fillId="0" borderId="0" xfId="0" applyAlignment="1" applyProtection="1" quotePrefix="1">
      <alignment horizontal="centerContinuous"/>
      <protection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55" applyNumberFormat="1" applyFont="1" applyFill="1">
      <alignment/>
      <protection/>
    </xf>
    <xf numFmtId="37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 applyProtection="1">
      <alignment horizontal="center"/>
      <protection locked="0"/>
    </xf>
    <xf numFmtId="37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39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1" fillId="0" borderId="0" xfId="0" applyNumberFormat="1" applyFont="1" applyFill="1" applyAlignment="1" applyProtection="1">
      <alignment/>
      <protection locked="0"/>
    </xf>
    <xf numFmtId="37" fontId="1" fillId="0" borderId="0" xfId="55" applyNumberFormat="1" applyFont="1" applyFill="1">
      <alignment/>
      <protection/>
    </xf>
    <xf numFmtId="0" fontId="0" fillId="0" borderId="0" xfId="0" applyFont="1" applyFill="1" applyAlignment="1">
      <alignment/>
    </xf>
    <xf numFmtId="37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39" fontId="0" fillId="0" borderId="0" xfId="0" applyNumberFormat="1" applyAlignment="1">
      <alignment/>
    </xf>
    <xf numFmtId="0" fontId="2" fillId="0" borderId="0" xfId="0" applyFont="1" applyAlignment="1">
      <alignment/>
    </xf>
    <xf numFmtId="166" fontId="0" fillId="0" borderId="0" xfId="0" applyNumberFormat="1" applyFont="1" applyAlignment="1">
      <alignment horizontal="center"/>
    </xf>
    <xf numFmtId="168" fontId="1" fillId="0" borderId="0" xfId="0" applyNumberFormat="1" applyFont="1" applyAlignment="1" applyProtection="1">
      <alignment horizontal="left"/>
      <protection/>
    </xf>
    <xf numFmtId="37" fontId="1" fillId="0" borderId="0" xfId="56" applyNumberFormat="1" applyFont="1">
      <alignment/>
      <protection/>
    </xf>
    <xf numFmtId="168" fontId="3" fillId="0" borderId="0" xfId="0" applyNumberFormat="1" applyFont="1" applyAlignment="1" applyProtection="1">
      <alignment/>
      <protection locked="0"/>
    </xf>
    <xf numFmtId="37" fontId="1" fillId="0" borderId="0" xfId="0" applyNumberFormat="1" applyFont="1" applyAlignment="1">
      <alignment/>
    </xf>
    <xf numFmtId="37" fontId="3" fillId="0" borderId="0" xfId="0" applyNumberFormat="1" applyFont="1" applyAlignment="1" applyProtection="1">
      <alignment/>
      <protection locked="0"/>
    </xf>
    <xf numFmtId="39" fontId="1" fillId="0" borderId="0" xfId="0" applyNumberFormat="1" applyFont="1" applyAlignment="1">
      <alignment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37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>
      <alignment/>
    </xf>
    <xf numFmtId="37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dministration" xfId="55"/>
    <cellStyle name="Normal_HO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="75" zoomScaleNormal="75" zoomScalePageLayoutView="0" workbookViewId="0" topLeftCell="A1">
      <selection activeCell="C8" sqref="C8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5" width="6.875" style="0" bestFit="1" customWidth="1"/>
    <col min="6" max="6" width="9.875" style="0" bestFit="1" customWidth="1"/>
    <col min="7" max="7" width="11.125" style="0" bestFit="1" customWidth="1"/>
    <col min="8" max="8" width="6.875" style="0" bestFit="1" customWidth="1"/>
    <col min="9" max="9" width="8.875" style="0" bestFit="1" customWidth="1"/>
    <col min="10" max="10" width="2.625" style="0" customWidth="1"/>
    <col min="11" max="11" width="8.125" style="0" bestFit="1" customWidth="1"/>
  </cols>
  <sheetData>
    <row r="1" spans="1:10" ht="12">
      <c r="A1" s="5" t="s">
        <v>0</v>
      </c>
      <c r="B1" s="5"/>
      <c r="C1" s="5"/>
      <c r="D1" s="5"/>
      <c r="E1" s="5"/>
      <c r="F1" s="6"/>
      <c r="G1" s="5"/>
      <c r="H1" s="5"/>
      <c r="I1" s="5"/>
      <c r="J1" s="5"/>
    </row>
    <row r="2" spans="6:11" ht="12">
      <c r="F2" s="1"/>
      <c r="K2" s="4" t="s">
        <v>43</v>
      </c>
    </row>
    <row r="3" spans="4:11" ht="12">
      <c r="D3" s="2"/>
      <c r="F3" s="1"/>
      <c r="K3">
        <v>486</v>
      </c>
    </row>
    <row r="4" spans="1:10" ht="12">
      <c r="A4" s="5" t="s">
        <v>30</v>
      </c>
      <c r="B4" s="5"/>
      <c r="C4" s="5"/>
      <c r="D4" s="7"/>
      <c r="E4" s="6"/>
      <c r="F4" s="5"/>
      <c r="G4" s="5"/>
      <c r="H4" s="5"/>
      <c r="I4" s="5"/>
      <c r="J4" s="5"/>
    </row>
    <row r="5" spans="1:10" ht="12">
      <c r="A5" s="5" t="s">
        <v>31</v>
      </c>
      <c r="B5" s="5"/>
      <c r="C5" s="5"/>
      <c r="D5" s="6"/>
      <c r="E5" s="5"/>
      <c r="F5" s="5"/>
      <c r="G5" s="5"/>
      <c r="H5" s="5"/>
      <c r="I5" s="5"/>
      <c r="J5" s="5"/>
    </row>
    <row r="7" spans="5:9" ht="12">
      <c r="E7" s="33">
        <f>Administration!D5</f>
        <v>2008</v>
      </c>
      <c r="F7" s="4">
        <f>+E7</f>
        <v>2008</v>
      </c>
      <c r="H7" s="3">
        <f>+F7+1</f>
        <v>2009</v>
      </c>
      <c r="I7" s="4">
        <f>+H7</f>
        <v>2009</v>
      </c>
    </row>
    <row r="8" spans="1:11" ht="12">
      <c r="A8" s="4"/>
      <c r="B8" s="4"/>
      <c r="C8" s="4"/>
      <c r="D8" s="3" t="s">
        <v>1</v>
      </c>
      <c r="F8" s="3" t="s">
        <v>2</v>
      </c>
      <c r="G8" s="3" t="s">
        <v>1</v>
      </c>
      <c r="I8" s="3" t="s">
        <v>2</v>
      </c>
      <c r="J8" s="3"/>
      <c r="K8" s="4" t="s">
        <v>45</v>
      </c>
    </row>
    <row r="9" spans="1:11" ht="12">
      <c r="A9" s="4"/>
      <c r="B9" s="4" t="s">
        <v>41</v>
      </c>
      <c r="C9" s="4" t="s">
        <v>42</v>
      </c>
      <c r="D9" s="3" t="s">
        <v>3</v>
      </c>
      <c r="E9" s="3" t="s">
        <v>4</v>
      </c>
      <c r="F9" s="3" t="s">
        <v>4</v>
      </c>
      <c r="G9" s="3" t="s">
        <v>3</v>
      </c>
      <c r="H9" s="3" t="s">
        <v>4</v>
      </c>
      <c r="I9" s="3" t="s">
        <v>4</v>
      </c>
      <c r="J9" s="3"/>
      <c r="K9" s="4" t="s">
        <v>46</v>
      </c>
    </row>
    <row r="10" spans="1:11" ht="12">
      <c r="A10" s="12"/>
      <c r="B10" s="12">
        <f>+Administration!A5</f>
        <v>1</v>
      </c>
      <c r="C10" s="12" t="str">
        <f>+Administration!B5</f>
        <v>SWEDISH HEALTH SERVICES</v>
      </c>
      <c r="D10" s="13">
        <f>ROUND(+Administration!Q5,0)</f>
        <v>89397294</v>
      </c>
      <c r="E10" s="13">
        <f>ROUND(+Administration!V5,0)</f>
        <v>64206</v>
      </c>
      <c r="F10" s="14">
        <f>IF(D10=0,"",IF(E10=0,"",ROUND(D10/E10,2)))</f>
        <v>1392.35</v>
      </c>
      <c r="G10" s="13">
        <f>ROUND(+Administration!Q105,0)</f>
        <v>107629286</v>
      </c>
      <c r="H10" s="13">
        <f>ROUND(+Administration!V105,0)</f>
        <v>65434</v>
      </c>
      <c r="I10" s="14">
        <f>IF(G10=0,"",IF(H10=0,"",ROUND(G10/H10,2)))</f>
        <v>1644.85</v>
      </c>
      <c r="J10" s="12"/>
      <c r="K10" s="11">
        <f>IF(D10=0,"",IF(E10=0,"",IF(G10=0,"",IF(H10=0,"",ROUND(I10/F10-1,4)))))</f>
        <v>0.1813</v>
      </c>
    </row>
    <row r="11" spans="1:11" ht="12">
      <c r="A11" s="12"/>
      <c r="B11" s="12">
        <f>+Administration!A6</f>
        <v>3</v>
      </c>
      <c r="C11" s="12" t="str">
        <f>+Administration!B6</f>
        <v>SWEDISH MEDICAL CENTER CHERRY HILL</v>
      </c>
      <c r="D11" s="13">
        <f>ROUND(+Administration!Q6,0)</f>
        <v>29726526</v>
      </c>
      <c r="E11" s="13">
        <f>ROUND(+Administration!V6,0)</f>
        <v>25431</v>
      </c>
      <c r="F11" s="14">
        <f aca="true" t="shared" si="0" ref="F11:F74">IF(D11=0,"",IF(E11=0,"",ROUND(D11/E11,2)))</f>
        <v>1168.91</v>
      </c>
      <c r="G11" s="13">
        <f>ROUND(+Administration!Q106,0)</f>
        <v>37138018</v>
      </c>
      <c r="H11" s="13">
        <f>ROUND(+Administration!V106,0)</f>
        <v>27098</v>
      </c>
      <c r="I11" s="14">
        <f aca="true" t="shared" si="1" ref="I11:I74">IF(G11=0,"",IF(H11=0,"",ROUND(G11/H11,2)))</f>
        <v>1370.51</v>
      </c>
      <c r="J11" s="12"/>
      <c r="K11" s="11">
        <f aca="true" t="shared" si="2" ref="K11:K74">IF(D11=0,"",IF(E11=0,"",IF(G11=0,"",IF(H11=0,"",ROUND(I11/F11-1,4)))))</f>
        <v>0.1725</v>
      </c>
    </row>
    <row r="12" spans="1:11" ht="12">
      <c r="A12" s="12"/>
      <c r="B12" s="12">
        <f>+Administration!A7</f>
        <v>8</v>
      </c>
      <c r="C12" s="12" t="str">
        <f>+Administration!B7</f>
        <v>KLICKITAT VALLEY HOSPITAL</v>
      </c>
      <c r="D12" s="13">
        <f>ROUND(+Administration!Q7,0)</f>
        <v>3288686</v>
      </c>
      <c r="E12" s="13">
        <f>ROUND(+Administration!V7,0)</f>
        <v>1629</v>
      </c>
      <c r="F12" s="14">
        <f t="shared" si="0"/>
        <v>2018.84</v>
      </c>
      <c r="G12" s="13">
        <f>ROUND(+Administration!Q107,0)</f>
        <v>3192747</v>
      </c>
      <c r="H12" s="13">
        <f>ROUND(+Administration!V107,0)</f>
        <v>1645</v>
      </c>
      <c r="I12" s="14">
        <f t="shared" si="1"/>
        <v>1940.88</v>
      </c>
      <c r="J12" s="12"/>
      <c r="K12" s="11">
        <f t="shared" si="2"/>
        <v>-0.0386</v>
      </c>
    </row>
    <row r="13" spans="1:11" ht="12">
      <c r="A13" s="12"/>
      <c r="B13" s="12">
        <f>+Administration!A8</f>
        <v>10</v>
      </c>
      <c r="C13" s="12" t="str">
        <f>+Administration!B8</f>
        <v>VIRGINIA MASON MEDICAL CENTER</v>
      </c>
      <c r="D13" s="13">
        <f>ROUND(+Administration!Q8,0)</f>
        <v>43838055</v>
      </c>
      <c r="E13" s="13">
        <f>ROUND(+Administration!V8,0)</f>
        <v>76904</v>
      </c>
      <c r="F13" s="14">
        <f t="shared" si="0"/>
        <v>570.04</v>
      </c>
      <c r="G13" s="13">
        <f>ROUND(+Administration!Q108,0)</f>
        <v>43399389</v>
      </c>
      <c r="H13" s="13">
        <f>ROUND(+Administration!V108,0)</f>
        <v>79237</v>
      </c>
      <c r="I13" s="14">
        <f t="shared" si="1"/>
        <v>547.72</v>
      </c>
      <c r="J13" s="12"/>
      <c r="K13" s="11">
        <f t="shared" si="2"/>
        <v>-0.0392</v>
      </c>
    </row>
    <row r="14" spans="1:11" ht="12">
      <c r="A14" s="12"/>
      <c r="B14" s="12">
        <f>+Administration!A9</f>
        <v>14</v>
      </c>
      <c r="C14" s="12" t="str">
        <f>+Administration!B9</f>
        <v>SEATTLE CHILDRENS HOSPITAL</v>
      </c>
      <c r="D14" s="13">
        <f>ROUND(+Administration!Q9,0)</f>
        <v>104006121</v>
      </c>
      <c r="E14" s="13">
        <f>ROUND(+Administration!V9,0)</f>
        <v>26512</v>
      </c>
      <c r="F14" s="14">
        <f t="shared" si="0"/>
        <v>3922.98</v>
      </c>
      <c r="G14" s="13">
        <f>ROUND(+Administration!Q109,0)</f>
        <v>112687327</v>
      </c>
      <c r="H14" s="13">
        <f>ROUND(+Administration!V109,0)</f>
        <v>28361</v>
      </c>
      <c r="I14" s="14">
        <f t="shared" si="1"/>
        <v>3973.32</v>
      </c>
      <c r="J14" s="12"/>
      <c r="K14" s="11">
        <f t="shared" si="2"/>
        <v>0.0128</v>
      </c>
    </row>
    <row r="15" spans="1:11" ht="12">
      <c r="A15" s="12"/>
      <c r="B15" s="12">
        <f>+Administration!A10</f>
        <v>20</v>
      </c>
      <c r="C15" s="12" t="str">
        <f>+Administration!B10</f>
        <v>GROUP HEALTH CENTRAL</v>
      </c>
      <c r="D15" s="13">
        <f>ROUND(+Administration!Q10,0)</f>
        <v>0</v>
      </c>
      <c r="E15" s="13">
        <f>ROUND(+Administration!V10,0)</f>
        <v>1208</v>
      </c>
      <c r="F15" s="14">
        <f t="shared" si="0"/>
      </c>
      <c r="G15" s="13">
        <f>ROUND(+Administration!Q110,0)</f>
        <v>1877751</v>
      </c>
      <c r="H15" s="13">
        <f>ROUND(+Administration!V110,0)</f>
        <v>1122</v>
      </c>
      <c r="I15" s="14">
        <f t="shared" si="1"/>
        <v>1673.57</v>
      </c>
      <c r="J15" s="12"/>
      <c r="K15" s="11">
        <f t="shared" si="2"/>
      </c>
    </row>
    <row r="16" spans="1:11" ht="12">
      <c r="A16" s="12"/>
      <c r="B16" s="12">
        <f>+Administration!A11</f>
        <v>21</v>
      </c>
      <c r="C16" s="12" t="str">
        <f>+Administration!B11</f>
        <v>NEWPORT COMMUNITY HOSPITAL</v>
      </c>
      <c r="D16" s="13">
        <f>ROUND(+Administration!Q11,0)</f>
        <v>1677751</v>
      </c>
      <c r="E16" s="13">
        <f>ROUND(+Administration!V11,0)</f>
        <v>2926</v>
      </c>
      <c r="F16" s="14">
        <f t="shared" si="0"/>
        <v>573.39</v>
      </c>
      <c r="G16" s="13">
        <f>ROUND(+Administration!Q111,0)</f>
        <v>1459242</v>
      </c>
      <c r="H16" s="13">
        <f>ROUND(+Administration!V111,0)</f>
        <v>2664</v>
      </c>
      <c r="I16" s="14">
        <f t="shared" si="1"/>
        <v>547.76</v>
      </c>
      <c r="J16" s="12"/>
      <c r="K16" s="11">
        <f t="shared" si="2"/>
        <v>-0.0447</v>
      </c>
    </row>
    <row r="17" spans="1:11" ht="12">
      <c r="A17" s="12"/>
      <c r="B17" s="12">
        <f>+Administration!A12</f>
        <v>22</v>
      </c>
      <c r="C17" s="12" t="str">
        <f>+Administration!B12</f>
        <v>LOURDES MEDICAL CENTER</v>
      </c>
      <c r="D17" s="13">
        <f>ROUND(+Administration!Q12,0)</f>
        <v>5451885</v>
      </c>
      <c r="E17" s="13">
        <f>ROUND(+Administration!V12,0)</f>
        <v>4975</v>
      </c>
      <c r="F17" s="14">
        <f t="shared" si="0"/>
        <v>1095.86</v>
      </c>
      <c r="G17" s="13">
        <f>ROUND(+Administration!Q112,0)</f>
        <v>9936127</v>
      </c>
      <c r="H17" s="13">
        <f>ROUND(+Administration!V112,0)</f>
        <v>4807</v>
      </c>
      <c r="I17" s="14">
        <f t="shared" si="1"/>
        <v>2067.01</v>
      </c>
      <c r="J17" s="12"/>
      <c r="K17" s="11">
        <f t="shared" si="2"/>
        <v>0.8862</v>
      </c>
    </row>
    <row r="18" spans="1:11" ht="12">
      <c r="A18" s="12"/>
      <c r="B18" s="12">
        <f>+Administration!A13</f>
        <v>23</v>
      </c>
      <c r="C18" s="12" t="str">
        <f>+Administration!B13</f>
        <v>OKANOGAN-DOUGLAS DISTRICT HOSPITAL</v>
      </c>
      <c r="D18" s="13">
        <f>ROUND(+Administration!Q13,0)</f>
        <v>1846961</v>
      </c>
      <c r="E18" s="13">
        <f>ROUND(+Administration!V13,0)</f>
        <v>1506</v>
      </c>
      <c r="F18" s="14">
        <f t="shared" si="0"/>
        <v>1226.4</v>
      </c>
      <c r="G18" s="13">
        <f>ROUND(+Administration!Q113,0)</f>
        <v>1882817</v>
      </c>
      <c r="H18" s="13">
        <f>ROUND(+Administration!V113,0)</f>
        <v>1454</v>
      </c>
      <c r="I18" s="14">
        <f t="shared" si="1"/>
        <v>1294.92</v>
      </c>
      <c r="J18" s="12"/>
      <c r="K18" s="11">
        <f t="shared" si="2"/>
        <v>0.0559</v>
      </c>
    </row>
    <row r="19" spans="1:11" ht="12">
      <c r="A19" s="12"/>
      <c r="B19" s="12">
        <f>+Administration!A14</f>
        <v>26</v>
      </c>
      <c r="C19" s="12" t="str">
        <f>+Administration!B14</f>
        <v>PEACEHEALTH SAINT JOHN MEDICAL CENTER</v>
      </c>
      <c r="D19" s="13">
        <f>ROUND(+Administration!Q14,0)</f>
        <v>33029216</v>
      </c>
      <c r="E19" s="13">
        <f>ROUND(+Administration!V14,0)</f>
        <v>23290</v>
      </c>
      <c r="F19" s="14">
        <f t="shared" si="0"/>
        <v>1418.17</v>
      </c>
      <c r="G19" s="13">
        <f>ROUND(+Administration!Q114,0)</f>
        <v>33444737</v>
      </c>
      <c r="H19" s="13">
        <f>ROUND(+Administration!V114,0)</f>
        <v>24570</v>
      </c>
      <c r="I19" s="14">
        <f t="shared" si="1"/>
        <v>1361.2</v>
      </c>
      <c r="J19" s="12"/>
      <c r="K19" s="11">
        <f t="shared" si="2"/>
        <v>-0.0402</v>
      </c>
    </row>
    <row r="20" spans="1:11" ht="12">
      <c r="A20" s="12"/>
      <c r="B20" s="12">
        <f>+Administration!A15</f>
        <v>29</v>
      </c>
      <c r="C20" s="12" t="str">
        <f>+Administration!B15</f>
        <v>HARBORVIEW MEDICAL CENTER</v>
      </c>
      <c r="D20" s="13">
        <f>ROUND(+Administration!Q15,0)</f>
        <v>86347017</v>
      </c>
      <c r="E20" s="13">
        <f>ROUND(+Administration!V15,0)</f>
        <v>43532</v>
      </c>
      <c r="F20" s="14">
        <f t="shared" si="0"/>
        <v>1983.53</v>
      </c>
      <c r="G20" s="13">
        <f>ROUND(+Administration!Q115,0)</f>
        <v>104157860</v>
      </c>
      <c r="H20" s="13">
        <f>ROUND(+Administration!V115,0)</f>
        <v>43020</v>
      </c>
      <c r="I20" s="14">
        <f t="shared" si="1"/>
        <v>2421.15</v>
      </c>
      <c r="J20" s="12"/>
      <c r="K20" s="11">
        <f t="shared" si="2"/>
        <v>0.2206</v>
      </c>
    </row>
    <row r="21" spans="1:11" ht="12">
      <c r="A21" s="12"/>
      <c r="B21" s="12">
        <f>+Administration!A16</f>
        <v>32</v>
      </c>
      <c r="C21" s="12" t="str">
        <f>+Administration!B16</f>
        <v>SAINT JOSEPH MEDICAL CENTER</v>
      </c>
      <c r="D21" s="13">
        <f>ROUND(+Administration!Q16,0)</f>
        <v>50017889</v>
      </c>
      <c r="E21" s="13">
        <f>ROUND(+Administration!V16,0)</f>
        <v>46717</v>
      </c>
      <c r="F21" s="14">
        <f t="shared" si="0"/>
        <v>1070.66</v>
      </c>
      <c r="G21" s="13">
        <f>ROUND(+Administration!Q116,0)</f>
        <v>56229197</v>
      </c>
      <c r="H21" s="13">
        <f>ROUND(+Administration!V116,0)</f>
        <v>43072</v>
      </c>
      <c r="I21" s="14">
        <f t="shared" si="1"/>
        <v>1305.47</v>
      </c>
      <c r="J21" s="12"/>
      <c r="K21" s="11">
        <f t="shared" si="2"/>
        <v>0.2193</v>
      </c>
    </row>
    <row r="22" spans="1:11" ht="12">
      <c r="A22" s="12"/>
      <c r="B22" s="12">
        <f>+Administration!A17</f>
        <v>35</v>
      </c>
      <c r="C22" s="12" t="str">
        <f>+Administration!B17</f>
        <v>ENUMCLAW REGIONAL HOSPITAL</v>
      </c>
      <c r="D22" s="13">
        <f>ROUND(+Administration!Q17,0)</f>
        <v>3697268</v>
      </c>
      <c r="E22" s="13">
        <f>ROUND(+Administration!V17,0)</f>
        <v>3584</v>
      </c>
      <c r="F22" s="14">
        <f t="shared" si="0"/>
        <v>1031.6</v>
      </c>
      <c r="G22" s="13">
        <f>ROUND(+Administration!Q117,0)</f>
        <v>5403214</v>
      </c>
      <c r="H22" s="13">
        <f>ROUND(+Administration!V117,0)</f>
        <v>3826</v>
      </c>
      <c r="I22" s="14">
        <f t="shared" si="1"/>
        <v>1412.24</v>
      </c>
      <c r="J22" s="12"/>
      <c r="K22" s="11">
        <f t="shared" si="2"/>
        <v>0.369</v>
      </c>
    </row>
    <row r="23" spans="1:11" ht="12">
      <c r="A23" s="12"/>
      <c r="B23" s="12">
        <f>+Administration!A18</f>
        <v>37</v>
      </c>
      <c r="C23" s="12" t="str">
        <f>+Administration!B18</f>
        <v>DEACONESS MEDICAL CENTER</v>
      </c>
      <c r="D23" s="13">
        <f>ROUND(+Administration!Q18,0)</f>
        <v>25149794</v>
      </c>
      <c r="E23" s="13">
        <f>ROUND(+Administration!V18,0)</f>
        <v>18891</v>
      </c>
      <c r="F23" s="14">
        <f t="shared" si="0"/>
        <v>1331.31</v>
      </c>
      <c r="G23" s="13">
        <f>ROUND(+Administration!Q118,0)</f>
        <v>18836762</v>
      </c>
      <c r="H23" s="13">
        <f>ROUND(+Administration!V118,0)</f>
        <v>24058</v>
      </c>
      <c r="I23" s="14">
        <f t="shared" si="1"/>
        <v>782.97</v>
      </c>
      <c r="J23" s="12"/>
      <c r="K23" s="11">
        <f t="shared" si="2"/>
        <v>-0.4119</v>
      </c>
    </row>
    <row r="24" spans="1:11" ht="12">
      <c r="A24" s="12"/>
      <c r="B24" s="12">
        <f>+Administration!A19</f>
        <v>38</v>
      </c>
      <c r="C24" s="12" t="str">
        <f>+Administration!B19</f>
        <v>OLYMPIC MEDICAL CENTER</v>
      </c>
      <c r="D24" s="13">
        <f>ROUND(+Administration!Q19,0)</f>
        <v>9833723</v>
      </c>
      <c r="E24" s="13">
        <f>ROUND(+Administration!V19,0)</f>
        <v>13147</v>
      </c>
      <c r="F24" s="14">
        <f t="shared" si="0"/>
        <v>747.98</v>
      </c>
      <c r="G24" s="13">
        <f>ROUND(+Administration!Q119,0)</f>
        <v>8643682</v>
      </c>
      <c r="H24" s="13">
        <f>ROUND(+Administration!V119,0)</f>
        <v>13521</v>
      </c>
      <c r="I24" s="14">
        <f t="shared" si="1"/>
        <v>639.28</v>
      </c>
      <c r="J24" s="12"/>
      <c r="K24" s="11">
        <f t="shared" si="2"/>
        <v>-0.1453</v>
      </c>
    </row>
    <row r="25" spans="1:11" ht="12">
      <c r="A25" s="12"/>
      <c r="B25" s="12">
        <f>+Administration!A20</f>
        <v>39</v>
      </c>
      <c r="C25" s="12" t="str">
        <f>+Administration!B20</f>
        <v>KENNEWICK GENERAL HOSPITAL</v>
      </c>
      <c r="D25" s="13">
        <f>ROUND(+Administration!Q20,0)</f>
        <v>10014977</v>
      </c>
      <c r="E25" s="13">
        <f>ROUND(+Administration!V20,0)</f>
        <v>11240</v>
      </c>
      <c r="F25" s="14">
        <f t="shared" si="0"/>
        <v>891.01</v>
      </c>
      <c r="G25" s="13">
        <f>ROUND(+Administration!Q120,0)</f>
        <v>12060018</v>
      </c>
      <c r="H25" s="13">
        <f>ROUND(+Administration!V120,0)</f>
        <v>11618</v>
      </c>
      <c r="I25" s="14">
        <f t="shared" si="1"/>
        <v>1038.05</v>
      </c>
      <c r="J25" s="12"/>
      <c r="K25" s="11">
        <f t="shared" si="2"/>
        <v>0.165</v>
      </c>
    </row>
    <row r="26" spans="1:11" ht="12">
      <c r="A26" s="12"/>
      <c r="B26" s="12">
        <f>+Administration!A21</f>
        <v>43</v>
      </c>
      <c r="C26" s="12" t="str">
        <f>+Administration!B21</f>
        <v>WALLA WALLA GENERAL HOSPITAL</v>
      </c>
      <c r="D26" s="13">
        <f>ROUND(+Administration!Q21,0)</f>
        <v>5937743</v>
      </c>
      <c r="E26" s="13">
        <f>ROUND(+Administration!V21,0)</f>
        <v>3984</v>
      </c>
      <c r="F26" s="14">
        <f t="shared" si="0"/>
        <v>1490.4</v>
      </c>
      <c r="G26" s="13">
        <f>ROUND(+Administration!Q121,0)</f>
        <v>6180593</v>
      </c>
      <c r="H26" s="13">
        <f>ROUND(+Administration!V121,0)</f>
        <v>4221</v>
      </c>
      <c r="I26" s="14">
        <f t="shared" si="1"/>
        <v>1464.25</v>
      </c>
      <c r="J26" s="12"/>
      <c r="K26" s="11">
        <f t="shared" si="2"/>
        <v>-0.0175</v>
      </c>
    </row>
    <row r="27" spans="1:11" ht="12">
      <c r="A27" s="12"/>
      <c r="B27" s="12">
        <f>+Administration!A22</f>
        <v>45</v>
      </c>
      <c r="C27" s="12" t="str">
        <f>+Administration!B22</f>
        <v>COLUMBIA BASIN HOSPITAL</v>
      </c>
      <c r="D27" s="13">
        <f>ROUND(+Administration!Q22,0)</f>
        <v>995160</v>
      </c>
      <c r="E27" s="13">
        <f>ROUND(+Administration!V22,0)</f>
        <v>1214</v>
      </c>
      <c r="F27" s="14">
        <f t="shared" si="0"/>
        <v>819.74</v>
      </c>
      <c r="G27" s="13">
        <f>ROUND(+Administration!Q122,0)</f>
        <v>973038</v>
      </c>
      <c r="H27" s="13">
        <f>ROUND(+Administration!V122,0)</f>
        <v>1212</v>
      </c>
      <c r="I27" s="14">
        <f t="shared" si="1"/>
        <v>802.84</v>
      </c>
      <c r="J27" s="12"/>
      <c r="K27" s="11">
        <f t="shared" si="2"/>
        <v>-0.0206</v>
      </c>
    </row>
    <row r="28" spans="1:11" ht="12">
      <c r="A28" s="12"/>
      <c r="B28" s="12">
        <f>+Administration!A23</f>
        <v>46</v>
      </c>
      <c r="C28" s="12" t="str">
        <f>+Administration!B23</f>
        <v>PROSSER MEMORIAL HOSPITAL</v>
      </c>
      <c r="D28" s="13">
        <f>ROUND(+Administration!Q23,0)</f>
        <v>2255101</v>
      </c>
      <c r="E28" s="13">
        <f>ROUND(+Administration!V23,0)</f>
        <v>0</v>
      </c>
      <c r="F28" s="14">
        <f t="shared" si="0"/>
      </c>
      <c r="G28" s="13">
        <f>ROUND(+Administration!Q123,0)</f>
        <v>2396314</v>
      </c>
      <c r="H28" s="13">
        <f>ROUND(+Administration!V123,0)</f>
        <v>1940</v>
      </c>
      <c r="I28" s="14">
        <f t="shared" si="1"/>
        <v>1235.21</v>
      </c>
      <c r="J28" s="12"/>
      <c r="K28" s="11">
        <f t="shared" si="2"/>
      </c>
    </row>
    <row r="29" spans="1:11" ht="12">
      <c r="A29" s="12"/>
      <c r="B29" s="12">
        <f>+Administration!A24</f>
        <v>50</v>
      </c>
      <c r="C29" s="12" t="str">
        <f>+Administration!B24</f>
        <v>PROVIDENCE SAINT MARY MEDICAL CENTER</v>
      </c>
      <c r="D29" s="13">
        <f>ROUND(+Administration!Q24,0)</f>
        <v>32828203</v>
      </c>
      <c r="E29" s="13">
        <f>ROUND(+Administration!V24,0)</f>
        <v>13790</v>
      </c>
      <c r="F29" s="14">
        <f t="shared" si="0"/>
        <v>2380.58</v>
      </c>
      <c r="G29" s="13">
        <f>ROUND(+Administration!Q124,0)</f>
        <v>37990546</v>
      </c>
      <c r="H29" s="13">
        <f>ROUND(+Administration!V124,0)</f>
        <v>13198</v>
      </c>
      <c r="I29" s="14">
        <f t="shared" si="1"/>
        <v>2878.51</v>
      </c>
      <c r="J29" s="12"/>
      <c r="K29" s="11">
        <f t="shared" si="2"/>
        <v>0.2092</v>
      </c>
    </row>
    <row r="30" spans="1:11" ht="12">
      <c r="A30" s="12"/>
      <c r="B30" s="12">
        <f>+Administration!A25</f>
        <v>54</v>
      </c>
      <c r="C30" s="12" t="str">
        <f>+Administration!B25</f>
        <v>FORKS COMMUNITY HOSPITAL</v>
      </c>
      <c r="D30" s="13">
        <f>ROUND(+Administration!Q25,0)</f>
        <v>2002394</v>
      </c>
      <c r="E30" s="13">
        <f>ROUND(+Administration!V25,0)</f>
        <v>2268</v>
      </c>
      <c r="F30" s="14">
        <f t="shared" si="0"/>
        <v>882.89</v>
      </c>
      <c r="G30" s="13">
        <f>ROUND(+Administration!Q125,0)</f>
        <v>1947937</v>
      </c>
      <c r="H30" s="13">
        <f>ROUND(+Administration!V125,0)</f>
        <v>1817</v>
      </c>
      <c r="I30" s="14">
        <f t="shared" si="1"/>
        <v>1072.06</v>
      </c>
      <c r="J30" s="12"/>
      <c r="K30" s="11">
        <f t="shared" si="2"/>
        <v>0.2143</v>
      </c>
    </row>
    <row r="31" spans="1:11" ht="12">
      <c r="A31" s="12"/>
      <c r="B31" s="12">
        <f>+Administration!A26</f>
        <v>56</v>
      </c>
      <c r="C31" s="12" t="str">
        <f>+Administration!B26</f>
        <v>WILLAPA HARBOR HOSPITAL</v>
      </c>
      <c r="D31" s="13">
        <f>ROUND(+Administration!Q26,0)</f>
        <v>1528558</v>
      </c>
      <c r="E31" s="13">
        <f>ROUND(+Administration!V26,0)</f>
        <v>1630</v>
      </c>
      <c r="F31" s="14">
        <f t="shared" si="0"/>
        <v>937.77</v>
      </c>
      <c r="G31" s="13">
        <f>ROUND(+Administration!Q126,0)</f>
        <v>1633049</v>
      </c>
      <c r="H31" s="13">
        <f>ROUND(+Administration!V126,0)</f>
        <v>1521</v>
      </c>
      <c r="I31" s="14">
        <f t="shared" si="1"/>
        <v>1073.67</v>
      </c>
      <c r="J31" s="12"/>
      <c r="K31" s="11">
        <f t="shared" si="2"/>
        <v>0.1449</v>
      </c>
    </row>
    <row r="32" spans="1:11" ht="12">
      <c r="A32" s="12"/>
      <c r="B32" s="12">
        <f>+Administration!A27</f>
        <v>58</v>
      </c>
      <c r="C32" s="12" t="str">
        <f>+Administration!B27</f>
        <v>YAKIMA VALLEY MEMORIAL HOSPITAL</v>
      </c>
      <c r="D32" s="13">
        <f>ROUND(+Administration!Q27,0)</f>
        <v>25885201</v>
      </c>
      <c r="E32" s="13">
        <f>ROUND(+Administration!V27,0)</f>
        <v>31658</v>
      </c>
      <c r="F32" s="14">
        <f t="shared" si="0"/>
        <v>817.65</v>
      </c>
      <c r="G32" s="13">
        <f>ROUND(+Administration!Q127,0)</f>
        <v>29334100</v>
      </c>
      <c r="H32" s="13">
        <f>ROUND(+Administration!V127,0)</f>
        <v>33827</v>
      </c>
      <c r="I32" s="14">
        <f t="shared" si="1"/>
        <v>867.18</v>
      </c>
      <c r="J32" s="12"/>
      <c r="K32" s="11">
        <f t="shared" si="2"/>
        <v>0.0606</v>
      </c>
    </row>
    <row r="33" spans="1:11" ht="12">
      <c r="A33" s="12"/>
      <c r="B33" s="12">
        <f>+Administration!A28</f>
        <v>63</v>
      </c>
      <c r="C33" s="12" t="str">
        <f>+Administration!B28</f>
        <v>GRAYS HARBOR COMMUNITY HOSPITAL</v>
      </c>
      <c r="D33" s="13">
        <f>ROUND(+Administration!Q28,0)</f>
        <v>10112673</v>
      </c>
      <c r="E33" s="13">
        <f>ROUND(+Administration!V28,0)</f>
        <v>11731</v>
      </c>
      <c r="F33" s="14">
        <f t="shared" si="0"/>
        <v>862.05</v>
      </c>
      <c r="G33" s="13">
        <f>ROUND(+Administration!Q128,0)</f>
        <v>11083297</v>
      </c>
      <c r="H33" s="13">
        <f>ROUND(+Administration!V128,0)</f>
        <v>12132</v>
      </c>
      <c r="I33" s="14">
        <f t="shared" si="1"/>
        <v>913.56</v>
      </c>
      <c r="J33" s="12"/>
      <c r="K33" s="11">
        <f t="shared" si="2"/>
        <v>0.0598</v>
      </c>
    </row>
    <row r="34" spans="1:11" ht="12">
      <c r="A34" s="12"/>
      <c r="B34" s="12">
        <f>+Administration!A29</f>
        <v>78</v>
      </c>
      <c r="C34" s="12" t="str">
        <f>+Administration!B29</f>
        <v>SAMARITAN HOSPITAL</v>
      </c>
      <c r="D34" s="13">
        <f>ROUND(+Administration!Q29,0)</f>
        <v>6526833</v>
      </c>
      <c r="E34" s="13">
        <f>ROUND(+Administration!V29,0)</f>
        <v>6208</v>
      </c>
      <c r="F34" s="14">
        <f t="shared" si="0"/>
        <v>1051.36</v>
      </c>
      <c r="G34" s="13">
        <f>ROUND(+Administration!Q129,0)</f>
        <v>6762467</v>
      </c>
      <c r="H34" s="13">
        <f>ROUND(+Administration!V129,0)</f>
        <v>6490</v>
      </c>
      <c r="I34" s="14">
        <f t="shared" si="1"/>
        <v>1041.98</v>
      </c>
      <c r="J34" s="12"/>
      <c r="K34" s="11">
        <f t="shared" si="2"/>
        <v>-0.0089</v>
      </c>
    </row>
    <row r="35" spans="1:11" ht="12">
      <c r="A35" s="12"/>
      <c r="B35" s="12">
        <f>+Administration!A30</f>
        <v>79</v>
      </c>
      <c r="C35" s="12" t="str">
        <f>+Administration!B30</f>
        <v>OCEAN BEACH HOSPITAL</v>
      </c>
      <c r="D35" s="13">
        <f>ROUND(+Administration!Q30,0)</f>
        <v>3109760</v>
      </c>
      <c r="E35" s="13">
        <f>ROUND(+Administration!V30,0)</f>
        <v>1836</v>
      </c>
      <c r="F35" s="14">
        <f t="shared" si="0"/>
        <v>1693.77</v>
      </c>
      <c r="G35" s="13">
        <f>ROUND(+Administration!Q130,0)</f>
        <v>3095011</v>
      </c>
      <c r="H35" s="13">
        <f>ROUND(+Administration!V130,0)</f>
        <v>1549</v>
      </c>
      <c r="I35" s="14">
        <f t="shared" si="1"/>
        <v>1998.07</v>
      </c>
      <c r="J35" s="12"/>
      <c r="K35" s="11">
        <f t="shared" si="2"/>
        <v>0.1797</v>
      </c>
    </row>
    <row r="36" spans="1:11" ht="12">
      <c r="A36" s="12"/>
      <c r="B36" s="12">
        <f>+Administration!A31</f>
        <v>80</v>
      </c>
      <c r="C36" s="12" t="str">
        <f>+Administration!B31</f>
        <v>ODESSA MEMORIAL HOSPITAL</v>
      </c>
      <c r="D36" s="13">
        <f>ROUND(+Administration!Q31,0)</f>
        <v>644743</v>
      </c>
      <c r="E36" s="13">
        <f>ROUND(+Administration!V31,0)</f>
        <v>252</v>
      </c>
      <c r="F36" s="14">
        <f t="shared" si="0"/>
        <v>2558.5</v>
      </c>
      <c r="G36" s="13">
        <f>ROUND(+Administration!Q131,0)</f>
        <v>668443</v>
      </c>
      <c r="H36" s="13">
        <f>ROUND(+Administration!V131,0)</f>
        <v>237</v>
      </c>
      <c r="I36" s="14">
        <f t="shared" si="1"/>
        <v>2820.43</v>
      </c>
      <c r="J36" s="12"/>
      <c r="K36" s="11">
        <f t="shared" si="2"/>
        <v>0.1024</v>
      </c>
    </row>
    <row r="37" spans="1:11" ht="12">
      <c r="A37" s="12"/>
      <c r="B37" s="12">
        <f>+Administration!A32</f>
        <v>81</v>
      </c>
      <c r="C37" s="12" t="str">
        <f>+Administration!B32</f>
        <v>GOOD SAMARITAN HOSPITAL</v>
      </c>
      <c r="D37" s="13">
        <f>ROUND(+Administration!Q32,0)</f>
        <v>38693838</v>
      </c>
      <c r="E37" s="13">
        <f>ROUND(+Administration!V32,0)</f>
        <v>22063</v>
      </c>
      <c r="F37" s="14">
        <f t="shared" si="0"/>
        <v>1753.79</v>
      </c>
      <c r="G37" s="13">
        <f>ROUND(+Administration!Q132,0)</f>
        <v>48764505</v>
      </c>
      <c r="H37" s="13">
        <f>ROUND(+Administration!V132,0)</f>
        <v>21554</v>
      </c>
      <c r="I37" s="14">
        <f t="shared" si="1"/>
        <v>2262.43</v>
      </c>
      <c r="J37" s="12"/>
      <c r="K37" s="11">
        <f t="shared" si="2"/>
        <v>0.29</v>
      </c>
    </row>
    <row r="38" spans="1:11" ht="12">
      <c r="A38" s="12"/>
      <c r="B38" s="12">
        <f>+Administration!A33</f>
        <v>82</v>
      </c>
      <c r="C38" s="12" t="str">
        <f>+Administration!B33</f>
        <v>GARFIELD COUNTY MEMORIAL HOSPITAL</v>
      </c>
      <c r="D38" s="13">
        <f>ROUND(+Administration!Q33,0)</f>
        <v>588245</v>
      </c>
      <c r="E38" s="13">
        <f>ROUND(+Administration!V33,0)</f>
        <v>224</v>
      </c>
      <c r="F38" s="14">
        <f t="shared" si="0"/>
        <v>2626.09</v>
      </c>
      <c r="G38" s="13">
        <f>ROUND(+Administration!Q133,0)</f>
        <v>835133</v>
      </c>
      <c r="H38" s="13">
        <f>ROUND(+Administration!V133,0)</f>
        <v>509</v>
      </c>
      <c r="I38" s="14">
        <f t="shared" si="1"/>
        <v>1640.73</v>
      </c>
      <c r="J38" s="12"/>
      <c r="K38" s="11">
        <f t="shared" si="2"/>
        <v>-0.3752</v>
      </c>
    </row>
    <row r="39" spans="1:11" ht="12">
      <c r="A39" s="12"/>
      <c r="B39" s="12">
        <f>+Administration!A34</f>
        <v>84</v>
      </c>
      <c r="C39" s="12" t="str">
        <f>+Administration!B34</f>
        <v>PROVIDENCE REGIONAL MEDICAL CENTER EVERETT</v>
      </c>
      <c r="D39" s="13">
        <f>ROUND(+Administration!Q34,0)</f>
        <v>79079051</v>
      </c>
      <c r="E39" s="13">
        <f>ROUND(+Administration!V34,0)</f>
        <v>47661</v>
      </c>
      <c r="F39" s="14">
        <f t="shared" si="0"/>
        <v>1659.2</v>
      </c>
      <c r="G39" s="13">
        <f>ROUND(+Administration!Q134,0)</f>
        <v>70410461</v>
      </c>
      <c r="H39" s="13">
        <f>ROUND(+Administration!V134,0)</f>
        <v>52314</v>
      </c>
      <c r="I39" s="14">
        <f t="shared" si="1"/>
        <v>1345.92</v>
      </c>
      <c r="J39" s="12"/>
      <c r="K39" s="11">
        <f t="shared" si="2"/>
        <v>-0.1888</v>
      </c>
    </row>
    <row r="40" spans="1:11" ht="12">
      <c r="A40" s="12"/>
      <c r="B40" s="12">
        <f>+Administration!A35</f>
        <v>85</v>
      </c>
      <c r="C40" s="12" t="str">
        <f>+Administration!B35</f>
        <v>JEFFERSON HEALTHCARE HOSPITAL</v>
      </c>
      <c r="D40" s="13">
        <f>ROUND(+Administration!Q35,0)</f>
        <v>5587900</v>
      </c>
      <c r="E40" s="13">
        <f>ROUND(+Administration!V35,0)</f>
        <v>4378</v>
      </c>
      <c r="F40" s="14">
        <f t="shared" si="0"/>
        <v>1276.36</v>
      </c>
      <c r="G40" s="13">
        <f>ROUND(+Administration!Q135,0)</f>
        <v>6154241</v>
      </c>
      <c r="H40" s="13">
        <f>ROUND(+Administration!V135,0)</f>
        <v>4690</v>
      </c>
      <c r="I40" s="14">
        <f t="shared" si="1"/>
        <v>1312.2</v>
      </c>
      <c r="J40" s="12"/>
      <c r="K40" s="11">
        <f t="shared" si="2"/>
        <v>0.0281</v>
      </c>
    </row>
    <row r="41" spans="1:11" ht="12">
      <c r="A41" s="12"/>
      <c r="B41" s="12">
        <f>+Administration!A36</f>
        <v>96</v>
      </c>
      <c r="C41" s="12" t="str">
        <f>+Administration!B36</f>
        <v>SKYLINE HOSPITAL</v>
      </c>
      <c r="D41" s="13">
        <f>ROUND(+Administration!Q36,0)</f>
        <v>1600734</v>
      </c>
      <c r="E41" s="13">
        <f>ROUND(+Administration!V36,0)</f>
        <v>1264</v>
      </c>
      <c r="F41" s="14">
        <f t="shared" si="0"/>
        <v>1266.4</v>
      </c>
      <c r="G41" s="13">
        <f>ROUND(+Administration!Q136,0)</f>
        <v>1788910</v>
      </c>
      <c r="H41" s="13">
        <f>ROUND(+Administration!V136,0)</f>
        <v>1369</v>
      </c>
      <c r="I41" s="14">
        <f t="shared" si="1"/>
        <v>1306.73</v>
      </c>
      <c r="J41" s="12"/>
      <c r="K41" s="11">
        <f t="shared" si="2"/>
        <v>0.0318</v>
      </c>
    </row>
    <row r="42" spans="1:11" ht="12">
      <c r="A42" s="12"/>
      <c r="B42" s="12">
        <f>+Administration!A37</f>
        <v>102</v>
      </c>
      <c r="C42" s="12" t="str">
        <f>+Administration!B37</f>
        <v>YAKIMA REGIONAL MEDICAL AND CARDIAC CENTER</v>
      </c>
      <c r="D42" s="13">
        <f>ROUND(+Administration!Q37,0)</f>
        <v>14253969</v>
      </c>
      <c r="E42" s="13">
        <f>ROUND(+Administration!V37,0)</f>
        <v>13168</v>
      </c>
      <c r="F42" s="14">
        <f t="shared" si="0"/>
        <v>1082.47</v>
      </c>
      <c r="G42" s="13">
        <f>ROUND(+Administration!Q137,0)</f>
        <v>14104654</v>
      </c>
      <c r="H42" s="13">
        <f>ROUND(+Administration!V137,0)</f>
        <v>12871</v>
      </c>
      <c r="I42" s="14">
        <f t="shared" si="1"/>
        <v>1095.85</v>
      </c>
      <c r="J42" s="12"/>
      <c r="K42" s="11">
        <f t="shared" si="2"/>
        <v>0.0124</v>
      </c>
    </row>
    <row r="43" spans="1:11" ht="12">
      <c r="A43" s="12"/>
      <c r="B43" s="12">
        <f>+Administration!A38</f>
        <v>104</v>
      </c>
      <c r="C43" s="12" t="str">
        <f>+Administration!B38</f>
        <v>VALLEY GENERAL HOSPITAL</v>
      </c>
      <c r="D43" s="13">
        <f>ROUND(+Administration!Q38,0)</f>
        <v>5880034</v>
      </c>
      <c r="E43" s="13">
        <f>ROUND(+Administration!V38,0)</f>
        <v>5790</v>
      </c>
      <c r="F43" s="14">
        <f t="shared" si="0"/>
        <v>1015.55</v>
      </c>
      <c r="G43" s="13">
        <f>ROUND(+Administration!Q138,0)</f>
        <v>5980686</v>
      </c>
      <c r="H43" s="13">
        <f>ROUND(+Administration!V138,0)</f>
        <v>5972</v>
      </c>
      <c r="I43" s="14">
        <f t="shared" si="1"/>
        <v>1001.45</v>
      </c>
      <c r="J43" s="12"/>
      <c r="K43" s="11">
        <f t="shared" si="2"/>
        <v>-0.0139</v>
      </c>
    </row>
    <row r="44" spans="1:11" ht="12">
      <c r="A44" s="12"/>
      <c r="B44" s="12">
        <f>+Administration!A39</f>
        <v>106</v>
      </c>
      <c r="C44" s="12" t="str">
        <f>+Administration!B39</f>
        <v>CASCADE VALLEY HOSPITAL</v>
      </c>
      <c r="D44" s="13">
        <f>ROUND(+Administration!Q39,0)</f>
        <v>5398644</v>
      </c>
      <c r="E44" s="13">
        <f>ROUND(+Administration!V39,0)</f>
        <v>4926</v>
      </c>
      <c r="F44" s="14">
        <f t="shared" si="0"/>
        <v>1095.95</v>
      </c>
      <c r="G44" s="13">
        <f>ROUND(+Administration!Q139,0)</f>
        <v>5914208</v>
      </c>
      <c r="H44" s="13">
        <f>ROUND(+Administration!V139,0)</f>
        <v>4607</v>
      </c>
      <c r="I44" s="14">
        <f t="shared" si="1"/>
        <v>1283.74</v>
      </c>
      <c r="J44" s="12"/>
      <c r="K44" s="11">
        <f t="shared" si="2"/>
        <v>0.1713</v>
      </c>
    </row>
    <row r="45" spans="1:11" ht="12">
      <c r="A45" s="12"/>
      <c r="B45" s="12">
        <f>+Administration!A40</f>
        <v>107</v>
      </c>
      <c r="C45" s="12" t="str">
        <f>+Administration!B40</f>
        <v>NORTH VALLEY HOSPITAL</v>
      </c>
      <c r="D45" s="13">
        <f>ROUND(+Administration!Q40,0)</f>
        <v>1527728</v>
      </c>
      <c r="E45" s="13">
        <f>ROUND(+Administration!V40,0)</f>
        <v>2275</v>
      </c>
      <c r="F45" s="14">
        <f t="shared" si="0"/>
        <v>671.53</v>
      </c>
      <c r="G45" s="13">
        <f>ROUND(+Administration!Q140,0)</f>
        <v>2199481</v>
      </c>
      <c r="H45" s="13">
        <f>ROUND(+Administration!V140,0)</f>
        <v>2016</v>
      </c>
      <c r="I45" s="14">
        <f t="shared" si="1"/>
        <v>1091.01</v>
      </c>
      <c r="J45" s="12"/>
      <c r="K45" s="11">
        <f t="shared" si="2"/>
        <v>0.6247</v>
      </c>
    </row>
    <row r="46" spans="1:11" ht="12">
      <c r="A46" s="12"/>
      <c r="B46" s="12">
        <f>+Administration!A41</f>
        <v>108</v>
      </c>
      <c r="C46" s="12" t="str">
        <f>+Administration!B41</f>
        <v>TRI-STATE MEMORIAL HOSPITAL</v>
      </c>
      <c r="D46" s="13">
        <f>ROUND(+Administration!Q41,0)</f>
        <v>2938930</v>
      </c>
      <c r="E46" s="13">
        <f>ROUND(+Administration!V41,0)</f>
        <v>5384</v>
      </c>
      <c r="F46" s="14">
        <f t="shared" si="0"/>
        <v>545.86</v>
      </c>
      <c r="G46" s="13">
        <f>ROUND(+Administration!Q141,0)</f>
        <v>0</v>
      </c>
      <c r="H46" s="13">
        <f>ROUND(+Administration!V141,0)</f>
        <v>0</v>
      </c>
      <c r="I46" s="14">
        <f t="shared" si="1"/>
      </c>
      <c r="J46" s="12"/>
      <c r="K46" s="11">
        <f t="shared" si="2"/>
      </c>
    </row>
    <row r="47" spans="1:11" ht="12">
      <c r="A47" s="12"/>
      <c r="B47" s="12">
        <f>+Administration!A42</f>
        <v>111</v>
      </c>
      <c r="C47" s="12" t="str">
        <f>+Administration!B42</f>
        <v>EAST ADAMS RURAL HOSPITAL</v>
      </c>
      <c r="D47" s="13">
        <f>ROUND(+Administration!Q42,0)</f>
        <v>681720</v>
      </c>
      <c r="E47" s="13">
        <f>ROUND(+Administration!V42,0)</f>
        <v>521</v>
      </c>
      <c r="F47" s="14">
        <f t="shared" si="0"/>
        <v>1308.48</v>
      </c>
      <c r="G47" s="13">
        <f>ROUND(+Administration!Q142,0)</f>
        <v>897841</v>
      </c>
      <c r="H47" s="13">
        <f>ROUND(+Administration!V142,0)</f>
        <v>588</v>
      </c>
      <c r="I47" s="14">
        <f t="shared" si="1"/>
        <v>1526.94</v>
      </c>
      <c r="J47" s="12"/>
      <c r="K47" s="11">
        <f t="shared" si="2"/>
        <v>0.167</v>
      </c>
    </row>
    <row r="48" spans="1:11" ht="12">
      <c r="A48" s="12"/>
      <c r="B48" s="12">
        <f>+Administration!A43</f>
        <v>125</v>
      </c>
      <c r="C48" s="12" t="str">
        <f>+Administration!B43</f>
        <v>OTHELLO COMMUNITY HOSPITAL</v>
      </c>
      <c r="D48" s="13">
        <f>ROUND(+Administration!Q43,0)</f>
        <v>1705164</v>
      </c>
      <c r="E48" s="13">
        <f>ROUND(+Administration!V43,0)</f>
        <v>1899</v>
      </c>
      <c r="F48" s="14">
        <f t="shared" si="0"/>
        <v>897.93</v>
      </c>
      <c r="G48" s="13">
        <f>ROUND(+Administration!Q143,0)</f>
        <v>1742940</v>
      </c>
      <c r="H48" s="13">
        <f>ROUND(+Administration!V143,0)</f>
        <v>1895</v>
      </c>
      <c r="I48" s="14">
        <f t="shared" si="1"/>
        <v>919.76</v>
      </c>
      <c r="J48" s="12"/>
      <c r="K48" s="11">
        <f t="shared" si="2"/>
        <v>0.0243</v>
      </c>
    </row>
    <row r="49" spans="1:11" ht="12">
      <c r="A49" s="12"/>
      <c r="B49" s="12">
        <f>+Administration!A44</f>
        <v>126</v>
      </c>
      <c r="C49" s="12" t="str">
        <f>+Administration!B44</f>
        <v>HIGHLINE MEDICAL CENTER</v>
      </c>
      <c r="D49" s="13">
        <f>ROUND(+Administration!Q44,0)</f>
        <v>19395969</v>
      </c>
      <c r="E49" s="13">
        <f>ROUND(+Administration!V44,0)</f>
        <v>20908</v>
      </c>
      <c r="F49" s="14">
        <f t="shared" si="0"/>
        <v>927.68</v>
      </c>
      <c r="G49" s="13">
        <f>ROUND(+Administration!Q144,0)</f>
        <v>20964848</v>
      </c>
      <c r="H49" s="13">
        <f>ROUND(+Administration!V144,0)</f>
        <v>21534</v>
      </c>
      <c r="I49" s="14">
        <f t="shared" si="1"/>
        <v>973.57</v>
      </c>
      <c r="J49" s="12"/>
      <c r="K49" s="11">
        <f t="shared" si="2"/>
        <v>0.0495</v>
      </c>
    </row>
    <row r="50" spans="1:11" ht="12">
      <c r="A50" s="12"/>
      <c r="B50" s="12">
        <f>+Administration!A45</f>
        <v>128</v>
      </c>
      <c r="C50" s="12" t="str">
        <f>+Administration!B45</f>
        <v>UNIVERSITY OF WASHINGTON MEDICAL CENTER</v>
      </c>
      <c r="D50" s="13">
        <f>ROUND(+Administration!Q45,0)</f>
        <v>76178354</v>
      </c>
      <c r="E50" s="13">
        <f>ROUND(+Administration!V45,0)</f>
        <v>48016</v>
      </c>
      <c r="F50" s="14">
        <f t="shared" si="0"/>
        <v>1586.52</v>
      </c>
      <c r="G50" s="13">
        <f>ROUND(+Administration!Q145,0)</f>
        <v>87193865</v>
      </c>
      <c r="H50" s="13">
        <f>ROUND(+Administration!V145,0)</f>
        <v>48950</v>
      </c>
      <c r="I50" s="14">
        <f t="shared" si="1"/>
        <v>1781.28</v>
      </c>
      <c r="J50" s="12"/>
      <c r="K50" s="11">
        <f t="shared" si="2"/>
        <v>0.1228</v>
      </c>
    </row>
    <row r="51" spans="1:11" ht="12">
      <c r="A51" s="12"/>
      <c r="B51" s="12">
        <f>+Administration!A46</f>
        <v>129</v>
      </c>
      <c r="C51" s="12" t="str">
        <f>+Administration!B46</f>
        <v>QUINCY VALLEY MEDICAL CENTER</v>
      </c>
      <c r="D51" s="13">
        <f>ROUND(+Administration!Q46,0)</f>
        <v>1375914</v>
      </c>
      <c r="E51" s="13">
        <f>ROUND(+Administration!V46,0)</f>
        <v>501</v>
      </c>
      <c r="F51" s="14">
        <f t="shared" si="0"/>
        <v>2746.34</v>
      </c>
      <c r="G51" s="13">
        <f>ROUND(+Administration!Q146,0)</f>
        <v>1553474</v>
      </c>
      <c r="H51" s="13">
        <f>ROUND(+Administration!V146,0)</f>
        <v>591</v>
      </c>
      <c r="I51" s="14">
        <f t="shared" si="1"/>
        <v>2628.55</v>
      </c>
      <c r="J51" s="12"/>
      <c r="K51" s="11">
        <f t="shared" si="2"/>
        <v>-0.0429</v>
      </c>
    </row>
    <row r="52" spans="1:11" ht="12">
      <c r="A52" s="12"/>
      <c r="B52" s="12">
        <f>+Administration!A47</f>
        <v>130</v>
      </c>
      <c r="C52" s="12" t="str">
        <f>+Administration!B47</f>
        <v>NORTHWEST HOSPITAL &amp; MEDICAL CENTER</v>
      </c>
      <c r="D52" s="13">
        <f>ROUND(+Administration!Q47,0)</f>
        <v>28219351</v>
      </c>
      <c r="E52" s="13">
        <f>ROUND(+Administration!V47,0)</f>
        <v>23626</v>
      </c>
      <c r="F52" s="14">
        <f t="shared" si="0"/>
        <v>1194.42</v>
      </c>
      <c r="G52" s="13">
        <f>ROUND(+Administration!Q147,0)</f>
        <v>23911439</v>
      </c>
      <c r="H52" s="13">
        <f>ROUND(+Administration!V147,0)</f>
        <v>24107</v>
      </c>
      <c r="I52" s="14">
        <f t="shared" si="1"/>
        <v>991.89</v>
      </c>
      <c r="J52" s="12"/>
      <c r="K52" s="11">
        <f t="shared" si="2"/>
        <v>-0.1696</v>
      </c>
    </row>
    <row r="53" spans="1:11" ht="12">
      <c r="A53" s="12"/>
      <c r="B53" s="12">
        <f>+Administration!A48</f>
        <v>131</v>
      </c>
      <c r="C53" s="12" t="str">
        <f>+Administration!B48</f>
        <v>OVERLAKE HOSPITAL MEDICAL CENTER</v>
      </c>
      <c r="D53" s="13">
        <f>ROUND(+Administration!Q48,0)</f>
        <v>36639277</v>
      </c>
      <c r="E53" s="13">
        <f>ROUND(+Administration!V48,0)</f>
        <v>36964</v>
      </c>
      <c r="F53" s="14">
        <f t="shared" si="0"/>
        <v>991.22</v>
      </c>
      <c r="G53" s="13">
        <f>ROUND(+Administration!Q148,0)</f>
        <v>39688090</v>
      </c>
      <c r="H53" s="13">
        <f>ROUND(+Administration!V148,0)</f>
        <v>40193</v>
      </c>
      <c r="I53" s="14">
        <f t="shared" si="1"/>
        <v>987.44</v>
      </c>
      <c r="J53" s="12"/>
      <c r="K53" s="11">
        <f t="shared" si="2"/>
        <v>-0.0038</v>
      </c>
    </row>
    <row r="54" spans="1:11" ht="12">
      <c r="A54" s="12"/>
      <c r="B54" s="12">
        <f>+Administration!A49</f>
        <v>132</v>
      </c>
      <c r="C54" s="12" t="str">
        <f>+Administration!B49</f>
        <v>SAINT CLARE HOSPITAL</v>
      </c>
      <c r="D54" s="13">
        <f>ROUND(+Administration!Q49,0)</f>
        <v>13185247</v>
      </c>
      <c r="E54" s="13">
        <f>ROUND(+Administration!V49,0)</f>
        <v>11965</v>
      </c>
      <c r="F54" s="14">
        <f t="shared" si="0"/>
        <v>1101.98</v>
      </c>
      <c r="G54" s="13">
        <f>ROUND(+Administration!Q149,0)</f>
        <v>13271049</v>
      </c>
      <c r="H54" s="13">
        <f>ROUND(+Administration!V149,0)</f>
        <v>12684</v>
      </c>
      <c r="I54" s="14">
        <f t="shared" si="1"/>
        <v>1046.28</v>
      </c>
      <c r="J54" s="12"/>
      <c r="K54" s="11">
        <f t="shared" si="2"/>
        <v>-0.0505</v>
      </c>
    </row>
    <row r="55" spans="1:11" ht="12">
      <c r="A55" s="12"/>
      <c r="B55" s="12">
        <f>+Administration!A50</f>
        <v>134</v>
      </c>
      <c r="C55" s="12" t="str">
        <f>+Administration!B50</f>
        <v>ISLAND HOSPITAL</v>
      </c>
      <c r="D55" s="13">
        <f>ROUND(+Administration!Q50,0)</f>
        <v>6643044</v>
      </c>
      <c r="E55" s="13">
        <f>ROUND(+Administration!V50,0)</f>
        <v>7752</v>
      </c>
      <c r="F55" s="14">
        <f t="shared" si="0"/>
        <v>856.95</v>
      </c>
      <c r="G55" s="13">
        <f>ROUND(+Administration!Q150,0)</f>
        <v>7197085</v>
      </c>
      <c r="H55" s="13">
        <f>ROUND(+Administration!V150,0)</f>
        <v>8079</v>
      </c>
      <c r="I55" s="14">
        <f t="shared" si="1"/>
        <v>890.84</v>
      </c>
      <c r="J55" s="12"/>
      <c r="K55" s="11">
        <f t="shared" si="2"/>
        <v>0.0395</v>
      </c>
    </row>
    <row r="56" spans="1:11" ht="12">
      <c r="A56" s="12"/>
      <c r="B56" s="12">
        <f>+Administration!A51</f>
        <v>137</v>
      </c>
      <c r="C56" s="12" t="str">
        <f>+Administration!B51</f>
        <v>LINCOLN HOSPITAL</v>
      </c>
      <c r="D56" s="13">
        <f>ROUND(+Administration!Q51,0)</f>
        <v>1310779</v>
      </c>
      <c r="E56" s="13">
        <f>ROUND(+Administration!V51,0)</f>
        <v>289</v>
      </c>
      <c r="F56" s="14">
        <f t="shared" si="0"/>
        <v>4535.57</v>
      </c>
      <c r="G56" s="13">
        <f>ROUND(+Administration!Q151,0)</f>
        <v>1515605</v>
      </c>
      <c r="H56" s="13">
        <f>ROUND(+Administration!V151,0)</f>
        <v>1252</v>
      </c>
      <c r="I56" s="14">
        <f t="shared" si="1"/>
        <v>1210.55</v>
      </c>
      <c r="J56" s="12"/>
      <c r="K56" s="11">
        <f t="shared" si="2"/>
        <v>-0.7331</v>
      </c>
    </row>
    <row r="57" spans="1:11" ht="12">
      <c r="A57" s="12"/>
      <c r="B57" s="12">
        <f>+Administration!A52</f>
        <v>138</v>
      </c>
      <c r="C57" s="12" t="str">
        <f>+Administration!B52</f>
        <v>STEVENS HOSPITAL</v>
      </c>
      <c r="D57" s="13">
        <f>ROUND(+Administration!Q52,0)</f>
        <v>16949181</v>
      </c>
      <c r="E57" s="13">
        <f>ROUND(+Administration!V52,0)</f>
        <v>15861</v>
      </c>
      <c r="F57" s="14">
        <f t="shared" si="0"/>
        <v>1068.61</v>
      </c>
      <c r="G57" s="13">
        <f>ROUND(+Administration!Q152,0)</f>
        <v>14478084</v>
      </c>
      <c r="H57" s="13">
        <f>ROUND(+Administration!V152,0)</f>
        <v>15975</v>
      </c>
      <c r="I57" s="14">
        <f t="shared" si="1"/>
        <v>906.3</v>
      </c>
      <c r="J57" s="12"/>
      <c r="K57" s="11">
        <f t="shared" si="2"/>
        <v>-0.1519</v>
      </c>
    </row>
    <row r="58" spans="1:11" ht="12">
      <c r="A58" s="12"/>
      <c r="B58" s="12">
        <f>+Administration!A53</f>
        <v>139</v>
      </c>
      <c r="C58" s="12" t="str">
        <f>+Administration!B53</f>
        <v>PROVIDENCE HOLY FAMILY HOSPITAL</v>
      </c>
      <c r="D58" s="13">
        <f>ROUND(+Administration!Q53,0)</f>
        <v>22446547</v>
      </c>
      <c r="E58" s="13">
        <f>ROUND(+Administration!V53,0)</f>
        <v>21255</v>
      </c>
      <c r="F58" s="14">
        <f t="shared" si="0"/>
        <v>1056.06</v>
      </c>
      <c r="G58" s="13">
        <f>ROUND(+Administration!Q153,0)</f>
        <v>23091317</v>
      </c>
      <c r="H58" s="13">
        <f>ROUND(+Administration!V153,0)</f>
        <v>22355</v>
      </c>
      <c r="I58" s="14">
        <f t="shared" si="1"/>
        <v>1032.94</v>
      </c>
      <c r="J58" s="12"/>
      <c r="K58" s="11">
        <f t="shared" si="2"/>
        <v>-0.0219</v>
      </c>
    </row>
    <row r="59" spans="1:11" ht="12">
      <c r="A59" s="12"/>
      <c r="B59" s="12">
        <f>+Administration!A54</f>
        <v>140</v>
      </c>
      <c r="C59" s="12" t="str">
        <f>+Administration!B54</f>
        <v>KITTITAS VALLEY HOSPITAL</v>
      </c>
      <c r="D59" s="13">
        <f>ROUND(+Administration!Q54,0)</f>
        <v>4225151</v>
      </c>
      <c r="E59" s="13">
        <f>ROUND(+Administration!V54,0)</f>
        <v>4055</v>
      </c>
      <c r="F59" s="14">
        <f t="shared" si="0"/>
        <v>1041.96</v>
      </c>
      <c r="G59" s="13">
        <f>ROUND(+Administration!Q154,0)</f>
        <v>4735510</v>
      </c>
      <c r="H59" s="13">
        <f>ROUND(+Administration!V154,0)</f>
        <v>4400</v>
      </c>
      <c r="I59" s="14">
        <f t="shared" si="1"/>
        <v>1076.25</v>
      </c>
      <c r="J59" s="12"/>
      <c r="K59" s="11">
        <f t="shared" si="2"/>
        <v>0.0329</v>
      </c>
    </row>
    <row r="60" spans="1:11" ht="12">
      <c r="A60" s="12"/>
      <c r="B60" s="12">
        <f>+Administration!A55</f>
        <v>141</v>
      </c>
      <c r="C60" s="12" t="str">
        <f>+Administration!B55</f>
        <v>DAYTON GENERAL HOSPITAL</v>
      </c>
      <c r="D60" s="13">
        <f>ROUND(+Administration!Q55,0)</f>
        <v>565874</v>
      </c>
      <c r="E60" s="13">
        <f>ROUND(+Administration!V55,0)</f>
        <v>494</v>
      </c>
      <c r="F60" s="14">
        <f t="shared" si="0"/>
        <v>1145.49</v>
      </c>
      <c r="G60" s="13">
        <f>ROUND(+Administration!Q155,0)</f>
        <v>621937</v>
      </c>
      <c r="H60" s="13">
        <f>ROUND(+Administration!V155,0)</f>
        <v>0</v>
      </c>
      <c r="I60" s="14">
        <f t="shared" si="1"/>
      </c>
      <c r="J60" s="12"/>
      <c r="K60" s="11">
        <f t="shared" si="2"/>
      </c>
    </row>
    <row r="61" spans="1:11" ht="12">
      <c r="A61" s="12"/>
      <c r="B61" s="12">
        <f>+Administration!A56</f>
        <v>142</v>
      </c>
      <c r="C61" s="12" t="str">
        <f>+Administration!B56</f>
        <v>HARRISON MEDICAL CENTER</v>
      </c>
      <c r="D61" s="13">
        <f>ROUND(+Administration!Q56,0)</f>
        <v>23792419</v>
      </c>
      <c r="E61" s="13">
        <f>ROUND(+Administration!V56,0)</f>
        <v>28659</v>
      </c>
      <c r="F61" s="14">
        <f t="shared" si="0"/>
        <v>830.19</v>
      </c>
      <c r="G61" s="13">
        <f>ROUND(+Administration!Q156,0)</f>
        <v>28028192</v>
      </c>
      <c r="H61" s="13">
        <f>ROUND(+Administration!V156,0)</f>
        <v>28694</v>
      </c>
      <c r="I61" s="14">
        <f t="shared" si="1"/>
        <v>976.8</v>
      </c>
      <c r="J61" s="12"/>
      <c r="K61" s="11">
        <f t="shared" si="2"/>
        <v>0.1766</v>
      </c>
    </row>
    <row r="62" spans="1:11" ht="12">
      <c r="A62" s="12"/>
      <c r="B62" s="12">
        <f>+Administration!A57</f>
        <v>145</v>
      </c>
      <c r="C62" s="12" t="str">
        <f>+Administration!B57</f>
        <v>PEACEHEALTH SAINT JOSEPH HOSPITAL</v>
      </c>
      <c r="D62" s="13">
        <f>ROUND(+Administration!Q57,0)</f>
        <v>49041134</v>
      </c>
      <c r="E62" s="13">
        <f>ROUND(+Administration!V57,0)</f>
        <v>30005</v>
      </c>
      <c r="F62" s="14">
        <f t="shared" si="0"/>
        <v>1634.43</v>
      </c>
      <c r="G62" s="13">
        <f>ROUND(+Administration!Q157,0)</f>
        <v>55969784</v>
      </c>
      <c r="H62" s="13">
        <f>ROUND(+Administration!V157,0)</f>
        <v>32043</v>
      </c>
      <c r="I62" s="14">
        <f t="shared" si="1"/>
        <v>1746.71</v>
      </c>
      <c r="J62" s="12"/>
      <c r="K62" s="11">
        <f t="shared" si="2"/>
        <v>0.0687</v>
      </c>
    </row>
    <row r="63" spans="1:11" ht="12">
      <c r="A63" s="12"/>
      <c r="B63" s="12">
        <f>+Administration!A58</f>
        <v>147</v>
      </c>
      <c r="C63" s="12" t="str">
        <f>+Administration!B58</f>
        <v>MID VALLEY HOSPITAL</v>
      </c>
      <c r="D63" s="13">
        <f>ROUND(+Administration!Q58,0)</f>
        <v>2134045</v>
      </c>
      <c r="E63" s="13">
        <f>ROUND(+Administration!V58,0)</f>
        <v>3063</v>
      </c>
      <c r="F63" s="14">
        <f t="shared" si="0"/>
        <v>696.72</v>
      </c>
      <c r="G63" s="13">
        <f>ROUND(+Administration!Q158,0)</f>
        <v>2249177</v>
      </c>
      <c r="H63" s="13">
        <f>ROUND(+Administration!V158,0)</f>
        <v>3023</v>
      </c>
      <c r="I63" s="14">
        <f t="shared" si="1"/>
        <v>744.02</v>
      </c>
      <c r="J63" s="12"/>
      <c r="K63" s="11">
        <f t="shared" si="2"/>
        <v>0.0679</v>
      </c>
    </row>
    <row r="64" spans="1:11" ht="12">
      <c r="A64" s="12"/>
      <c r="B64" s="12">
        <f>+Administration!A59</f>
        <v>148</v>
      </c>
      <c r="C64" s="12" t="str">
        <f>+Administration!B59</f>
        <v>KINDRED HOSPITAL - SEATTLE</v>
      </c>
      <c r="D64" s="13">
        <f>ROUND(+Administration!Q59,0)</f>
        <v>3937240</v>
      </c>
      <c r="E64" s="13">
        <f>ROUND(+Administration!V59,0)</f>
        <v>897</v>
      </c>
      <c r="F64" s="14">
        <f t="shared" si="0"/>
        <v>4389.34</v>
      </c>
      <c r="G64" s="13">
        <f>ROUND(+Administration!Q159,0)</f>
        <v>4146163</v>
      </c>
      <c r="H64" s="13">
        <f>ROUND(+Administration!V159,0)</f>
        <v>937</v>
      </c>
      <c r="I64" s="14">
        <f t="shared" si="1"/>
        <v>4424.93</v>
      </c>
      <c r="J64" s="12"/>
      <c r="K64" s="11">
        <f t="shared" si="2"/>
        <v>0.0081</v>
      </c>
    </row>
    <row r="65" spans="1:11" ht="12">
      <c r="A65" s="12"/>
      <c r="B65" s="12">
        <f>+Administration!A60</f>
        <v>150</v>
      </c>
      <c r="C65" s="12" t="str">
        <f>+Administration!B60</f>
        <v>COULEE COMMUNITY HOSPITAL</v>
      </c>
      <c r="D65" s="13">
        <f>ROUND(+Administration!Q60,0)</f>
        <v>1817770</v>
      </c>
      <c r="E65" s="13">
        <f>ROUND(+Administration!V60,0)</f>
        <v>1330</v>
      </c>
      <c r="F65" s="14">
        <f t="shared" si="0"/>
        <v>1366.74</v>
      </c>
      <c r="G65" s="13">
        <f>ROUND(+Administration!Q160,0)</f>
        <v>1415726</v>
      </c>
      <c r="H65" s="13">
        <f>ROUND(+Administration!V160,0)</f>
        <v>2219</v>
      </c>
      <c r="I65" s="14">
        <f t="shared" si="1"/>
        <v>638</v>
      </c>
      <c r="J65" s="12"/>
      <c r="K65" s="11">
        <f t="shared" si="2"/>
        <v>-0.5332</v>
      </c>
    </row>
    <row r="66" spans="1:11" ht="12">
      <c r="A66" s="12"/>
      <c r="B66" s="12">
        <f>+Administration!A61</f>
        <v>152</v>
      </c>
      <c r="C66" s="12" t="str">
        <f>+Administration!B61</f>
        <v>MASON GENERAL HOSPITAL</v>
      </c>
      <c r="D66" s="13">
        <f>ROUND(+Administration!Q61,0)</f>
        <v>8669019</v>
      </c>
      <c r="E66" s="13">
        <f>ROUND(+Administration!V61,0)</f>
        <v>4449</v>
      </c>
      <c r="F66" s="14">
        <f t="shared" si="0"/>
        <v>1948.53</v>
      </c>
      <c r="G66" s="13">
        <f>ROUND(+Administration!Q161,0)</f>
        <v>9026660</v>
      </c>
      <c r="H66" s="13">
        <f>ROUND(+Administration!V161,0)</f>
        <v>4267</v>
      </c>
      <c r="I66" s="14">
        <f t="shared" si="1"/>
        <v>2115.46</v>
      </c>
      <c r="J66" s="12"/>
      <c r="K66" s="11">
        <f t="shared" si="2"/>
        <v>0.0857</v>
      </c>
    </row>
    <row r="67" spans="1:11" ht="12">
      <c r="A67" s="12"/>
      <c r="B67" s="12">
        <f>+Administration!A62</f>
        <v>153</v>
      </c>
      <c r="C67" s="12" t="str">
        <f>+Administration!B62</f>
        <v>WHITMAN HOSPITAL AND MEDICAL CENTER</v>
      </c>
      <c r="D67" s="13">
        <f>ROUND(+Administration!Q62,0)</f>
        <v>2757806</v>
      </c>
      <c r="E67" s="13">
        <f>ROUND(+Administration!V62,0)</f>
        <v>1717</v>
      </c>
      <c r="F67" s="14">
        <f t="shared" si="0"/>
        <v>1606.18</v>
      </c>
      <c r="G67" s="13">
        <f>ROUND(+Administration!Q162,0)</f>
        <v>3024881</v>
      </c>
      <c r="H67" s="13">
        <f>ROUND(+Administration!V162,0)</f>
        <v>1813</v>
      </c>
      <c r="I67" s="14">
        <f t="shared" si="1"/>
        <v>1668.44</v>
      </c>
      <c r="J67" s="12"/>
      <c r="K67" s="11">
        <f t="shared" si="2"/>
        <v>0.0388</v>
      </c>
    </row>
    <row r="68" spans="1:11" ht="12">
      <c r="A68" s="12"/>
      <c r="B68" s="12">
        <f>+Administration!A63</f>
        <v>155</v>
      </c>
      <c r="C68" s="12" t="str">
        <f>+Administration!B63</f>
        <v>VALLEY MEDICAL CENTER</v>
      </c>
      <c r="D68" s="13">
        <f>ROUND(+Administration!Q63,0)</f>
        <v>25941870</v>
      </c>
      <c r="E68" s="13">
        <f>ROUND(+Administration!V63,0)</f>
        <v>34477</v>
      </c>
      <c r="F68" s="14">
        <f t="shared" si="0"/>
        <v>752.44</v>
      </c>
      <c r="G68" s="13">
        <f>ROUND(+Administration!Q163,0)</f>
        <v>26361569</v>
      </c>
      <c r="H68" s="13">
        <f>ROUND(+Administration!V163,0)</f>
        <v>34729</v>
      </c>
      <c r="I68" s="14">
        <f t="shared" si="1"/>
        <v>759.07</v>
      </c>
      <c r="J68" s="12"/>
      <c r="K68" s="11">
        <f t="shared" si="2"/>
        <v>0.0088</v>
      </c>
    </row>
    <row r="69" spans="1:11" ht="12">
      <c r="A69" s="12"/>
      <c r="B69" s="12">
        <f>+Administration!A64</f>
        <v>156</v>
      </c>
      <c r="C69" s="12" t="str">
        <f>+Administration!B64</f>
        <v>WHIDBEY GENERAL HOSPITAL</v>
      </c>
      <c r="D69" s="13">
        <f>ROUND(+Administration!Q64,0)</f>
        <v>7387376</v>
      </c>
      <c r="E69" s="13">
        <f>ROUND(+Administration!V64,0)</f>
        <v>7230</v>
      </c>
      <c r="F69" s="14">
        <f t="shared" si="0"/>
        <v>1021.77</v>
      </c>
      <c r="G69" s="13">
        <f>ROUND(+Administration!Q164,0)</f>
        <v>7800855</v>
      </c>
      <c r="H69" s="13">
        <f>ROUND(+Administration!V164,0)</f>
        <v>6463</v>
      </c>
      <c r="I69" s="14">
        <f t="shared" si="1"/>
        <v>1207</v>
      </c>
      <c r="J69" s="12"/>
      <c r="K69" s="11">
        <f t="shared" si="2"/>
        <v>0.1813</v>
      </c>
    </row>
    <row r="70" spans="1:11" ht="12">
      <c r="A70" s="12"/>
      <c r="B70" s="12">
        <f>+Administration!A65</f>
        <v>157</v>
      </c>
      <c r="C70" s="12" t="str">
        <f>+Administration!B65</f>
        <v>SAINT LUKES REHABILIATION INSTITUTE</v>
      </c>
      <c r="D70" s="13">
        <f>ROUND(+Administration!Q65,0)</f>
        <v>6883317</v>
      </c>
      <c r="E70" s="13">
        <f>ROUND(+Administration!V65,0)</f>
        <v>2799</v>
      </c>
      <c r="F70" s="14">
        <f t="shared" si="0"/>
        <v>2459.21</v>
      </c>
      <c r="G70" s="13">
        <f>ROUND(+Administration!Q165,0)</f>
        <v>6638164</v>
      </c>
      <c r="H70" s="13">
        <f>ROUND(+Administration!V165,0)</f>
        <v>2947</v>
      </c>
      <c r="I70" s="14">
        <f t="shared" si="1"/>
        <v>2252.52</v>
      </c>
      <c r="J70" s="12"/>
      <c r="K70" s="11">
        <f t="shared" si="2"/>
        <v>-0.084</v>
      </c>
    </row>
    <row r="71" spans="1:11" ht="12">
      <c r="A71" s="12"/>
      <c r="B71" s="12">
        <f>+Administration!A66</f>
        <v>158</v>
      </c>
      <c r="C71" s="12" t="str">
        <f>+Administration!B66</f>
        <v>CASCADE MEDICAL CENTER</v>
      </c>
      <c r="D71" s="13">
        <f>ROUND(+Administration!Q66,0)</f>
        <v>1127661</v>
      </c>
      <c r="E71" s="13">
        <f>ROUND(+Administration!V66,0)</f>
        <v>1358</v>
      </c>
      <c r="F71" s="14">
        <f t="shared" si="0"/>
        <v>830.38</v>
      </c>
      <c r="G71" s="13">
        <f>ROUND(+Administration!Q166,0)</f>
        <v>1333580</v>
      </c>
      <c r="H71" s="13">
        <f>ROUND(+Administration!V166,0)</f>
        <v>614</v>
      </c>
      <c r="I71" s="14">
        <f t="shared" si="1"/>
        <v>2171.95</v>
      </c>
      <c r="J71" s="12"/>
      <c r="K71" s="11">
        <f t="shared" si="2"/>
        <v>1.6156</v>
      </c>
    </row>
    <row r="72" spans="1:11" ht="12">
      <c r="A72" s="12"/>
      <c r="B72" s="12">
        <f>+Administration!A67</f>
        <v>159</v>
      </c>
      <c r="C72" s="12" t="str">
        <f>+Administration!B67</f>
        <v>PROVIDENCE SAINT PETER HOSPITAL</v>
      </c>
      <c r="D72" s="13">
        <f>ROUND(+Administration!Q67,0)</f>
        <v>48010195</v>
      </c>
      <c r="E72" s="13">
        <f>ROUND(+Administration!V67,0)</f>
        <v>33572</v>
      </c>
      <c r="F72" s="14">
        <f t="shared" si="0"/>
        <v>1430.07</v>
      </c>
      <c r="G72" s="13">
        <f>ROUND(+Administration!Q167,0)</f>
        <v>52343523</v>
      </c>
      <c r="H72" s="13">
        <f>ROUND(+Administration!V167,0)</f>
        <v>34768</v>
      </c>
      <c r="I72" s="14">
        <f t="shared" si="1"/>
        <v>1505.51</v>
      </c>
      <c r="J72" s="12"/>
      <c r="K72" s="11">
        <f t="shared" si="2"/>
        <v>0.0528</v>
      </c>
    </row>
    <row r="73" spans="1:11" ht="12">
      <c r="A73" s="12"/>
      <c r="B73" s="12">
        <f>+Administration!A68</f>
        <v>161</v>
      </c>
      <c r="C73" s="12" t="str">
        <f>+Administration!B68</f>
        <v>KADLEC REGIONAL MEDICAL CENTER</v>
      </c>
      <c r="D73" s="13">
        <f>ROUND(+Administration!Q68,0)</f>
        <v>24025733</v>
      </c>
      <c r="E73" s="13">
        <f>ROUND(+Administration!V68,0)</f>
        <v>27113</v>
      </c>
      <c r="F73" s="14">
        <f t="shared" si="0"/>
        <v>886.13</v>
      </c>
      <c r="G73" s="13">
        <f>ROUND(+Administration!Q168,0)</f>
        <v>29089400</v>
      </c>
      <c r="H73" s="13">
        <f>ROUND(+Administration!V168,0)</f>
        <v>28692</v>
      </c>
      <c r="I73" s="14">
        <f t="shared" si="1"/>
        <v>1013.85</v>
      </c>
      <c r="J73" s="12"/>
      <c r="K73" s="11">
        <f t="shared" si="2"/>
        <v>0.1441</v>
      </c>
    </row>
    <row r="74" spans="1:11" ht="12">
      <c r="A74" s="12"/>
      <c r="B74" s="12">
        <f>+Administration!A69</f>
        <v>162</v>
      </c>
      <c r="C74" s="12" t="str">
        <f>+Administration!B69</f>
        <v>PROVIDENCE SACRED HEART MEDICAL CENTER</v>
      </c>
      <c r="D74" s="13">
        <f>ROUND(+Administration!Q69,0)</f>
        <v>60365403</v>
      </c>
      <c r="E74" s="13">
        <f>ROUND(+Administration!V69,0)</f>
        <v>59724</v>
      </c>
      <c r="F74" s="14">
        <f t="shared" si="0"/>
        <v>1010.74</v>
      </c>
      <c r="G74" s="13">
        <f>ROUND(+Administration!Q169,0)</f>
        <v>68758771</v>
      </c>
      <c r="H74" s="13">
        <f>ROUND(+Administration!V169,0)</f>
        <v>64334</v>
      </c>
      <c r="I74" s="14">
        <f t="shared" si="1"/>
        <v>1068.78</v>
      </c>
      <c r="J74" s="12"/>
      <c r="K74" s="11">
        <f t="shared" si="2"/>
        <v>0.0574</v>
      </c>
    </row>
    <row r="75" spans="1:11" ht="12">
      <c r="A75" s="12"/>
      <c r="B75" s="12">
        <f>+Administration!A70</f>
        <v>164</v>
      </c>
      <c r="C75" s="12" t="str">
        <f>+Administration!B70</f>
        <v>EVERGREEN HOSPITAL MEDICAL CENTER</v>
      </c>
      <c r="D75" s="13">
        <f>ROUND(+Administration!Q70,0)</f>
        <v>28681017</v>
      </c>
      <c r="E75" s="13">
        <f>ROUND(+Administration!V70,0)</f>
        <v>31048</v>
      </c>
      <c r="F75" s="14">
        <f aca="true" t="shared" si="3" ref="F75:F106">IF(D75=0,"",IF(E75=0,"",ROUND(D75/E75,2)))</f>
        <v>923.76</v>
      </c>
      <c r="G75" s="13">
        <f>ROUND(+Administration!Q170,0)</f>
        <v>35710254</v>
      </c>
      <c r="H75" s="13">
        <f>ROUND(+Administration!V170,0)</f>
        <v>31549</v>
      </c>
      <c r="I75" s="14">
        <f aca="true" t="shared" si="4" ref="I75:I106">IF(G75=0,"",IF(H75=0,"",ROUND(G75/H75,2)))</f>
        <v>1131.9</v>
      </c>
      <c r="J75" s="12"/>
      <c r="K75" s="11">
        <f aca="true" t="shared" si="5" ref="K75:K106">IF(D75=0,"",IF(E75=0,"",IF(G75=0,"",IF(H75=0,"",ROUND(I75/F75-1,4)))))</f>
        <v>0.2253</v>
      </c>
    </row>
    <row r="76" spans="1:11" ht="12">
      <c r="A76" s="12"/>
      <c r="B76" s="12">
        <f>+Administration!A71</f>
        <v>165</v>
      </c>
      <c r="C76" s="12" t="str">
        <f>+Administration!B71</f>
        <v>LAKE CHELAN COMMUNITY HOSPITAL</v>
      </c>
      <c r="D76" s="13">
        <f>ROUND(+Administration!Q71,0)</f>
        <v>2801983</v>
      </c>
      <c r="E76" s="13">
        <f>ROUND(+Administration!V71,0)</f>
        <v>1459</v>
      </c>
      <c r="F76" s="14">
        <f t="shared" si="3"/>
        <v>1920.48</v>
      </c>
      <c r="G76" s="13">
        <f>ROUND(+Administration!Q171,0)</f>
        <v>3142368</v>
      </c>
      <c r="H76" s="13">
        <f>ROUND(+Administration!V171,0)</f>
        <v>1701</v>
      </c>
      <c r="I76" s="14">
        <f t="shared" si="4"/>
        <v>1847.37</v>
      </c>
      <c r="J76" s="12"/>
      <c r="K76" s="11">
        <f t="shared" si="5"/>
        <v>-0.0381</v>
      </c>
    </row>
    <row r="77" spans="1:11" ht="12">
      <c r="A77" s="12"/>
      <c r="B77" s="12">
        <f>+Administration!A72</f>
        <v>167</v>
      </c>
      <c r="C77" s="12" t="str">
        <f>+Administration!B72</f>
        <v>FERRY COUNTY MEMORIAL HOSPITAL</v>
      </c>
      <c r="D77" s="13">
        <f>ROUND(+Administration!Q72,0)</f>
        <v>1975503</v>
      </c>
      <c r="E77" s="13">
        <f>ROUND(+Administration!V72,0)</f>
        <v>560</v>
      </c>
      <c r="F77" s="14">
        <f t="shared" si="3"/>
        <v>3527.68</v>
      </c>
      <c r="G77" s="13">
        <f>ROUND(+Administration!Q172,0)</f>
        <v>2225070</v>
      </c>
      <c r="H77" s="13">
        <f>ROUND(+Administration!V172,0)</f>
        <v>595</v>
      </c>
      <c r="I77" s="14">
        <f t="shared" si="4"/>
        <v>3739.61</v>
      </c>
      <c r="J77" s="12"/>
      <c r="K77" s="11">
        <f t="shared" si="5"/>
        <v>0.0601</v>
      </c>
    </row>
    <row r="78" spans="1:11" ht="12">
      <c r="A78" s="12"/>
      <c r="B78" s="12">
        <f>+Administration!A73</f>
        <v>168</v>
      </c>
      <c r="C78" s="12" t="str">
        <f>+Administration!B73</f>
        <v>CENTRAL WASHINGTON HOSPITAL</v>
      </c>
      <c r="D78" s="13">
        <f>ROUND(+Administration!Q73,0)</f>
        <v>17694914</v>
      </c>
      <c r="E78" s="13">
        <f>ROUND(+Administration!V73,0)</f>
        <v>18831</v>
      </c>
      <c r="F78" s="14">
        <f t="shared" si="3"/>
        <v>939.67</v>
      </c>
      <c r="G78" s="13">
        <f>ROUND(+Administration!Q173,0)</f>
        <v>19230722</v>
      </c>
      <c r="H78" s="13">
        <f>ROUND(+Administration!V173,0)</f>
        <v>17915</v>
      </c>
      <c r="I78" s="14">
        <f t="shared" si="4"/>
        <v>1073.44</v>
      </c>
      <c r="J78" s="12"/>
      <c r="K78" s="11">
        <f t="shared" si="5"/>
        <v>0.1424</v>
      </c>
    </row>
    <row r="79" spans="1:11" ht="12">
      <c r="A79" s="12"/>
      <c r="B79" s="12">
        <f>+Administration!A74</f>
        <v>169</v>
      </c>
      <c r="C79" s="12" t="str">
        <f>+Administration!B74</f>
        <v>GROUP HEALTH EASTSIDE</v>
      </c>
      <c r="D79" s="13">
        <f>ROUND(+Administration!Q74,0)</f>
        <v>0</v>
      </c>
      <c r="E79" s="13">
        <f>ROUND(+Administration!V74,0)</f>
        <v>1590</v>
      </c>
      <c r="F79" s="14">
        <f t="shared" si="3"/>
      </c>
      <c r="G79" s="13">
        <f>ROUND(+Administration!Q174,0)</f>
        <v>0</v>
      </c>
      <c r="H79" s="13">
        <f>ROUND(+Administration!V174,0)</f>
        <v>0</v>
      </c>
      <c r="I79" s="14">
        <f t="shared" si="4"/>
      </c>
      <c r="J79" s="12"/>
      <c r="K79" s="11">
        <f t="shared" si="5"/>
      </c>
    </row>
    <row r="80" spans="1:11" ht="12">
      <c r="A80" s="12"/>
      <c r="B80" s="12">
        <f>+Administration!A75</f>
        <v>170</v>
      </c>
      <c r="C80" s="12" t="str">
        <f>+Administration!B75</f>
        <v>SOUTHWEST WASHINGTON MEDICAL CENTER</v>
      </c>
      <c r="D80" s="13">
        <f>ROUND(+Administration!Q75,0)</f>
        <v>48258232</v>
      </c>
      <c r="E80" s="13">
        <f>ROUND(+Administration!V75,0)</f>
        <v>44834</v>
      </c>
      <c r="F80" s="14">
        <f t="shared" si="3"/>
        <v>1076.38</v>
      </c>
      <c r="G80" s="13">
        <f>ROUND(+Administration!Q175,0)</f>
        <v>45166860</v>
      </c>
      <c r="H80" s="13">
        <f>ROUND(+Administration!V175,0)</f>
        <v>49418</v>
      </c>
      <c r="I80" s="14">
        <f t="shared" si="4"/>
        <v>913.98</v>
      </c>
      <c r="J80" s="12"/>
      <c r="K80" s="11">
        <f t="shared" si="5"/>
        <v>-0.1509</v>
      </c>
    </row>
    <row r="81" spans="1:11" ht="12">
      <c r="A81" s="12"/>
      <c r="B81" s="12">
        <f>+Administration!A76</f>
        <v>172</v>
      </c>
      <c r="C81" s="12" t="str">
        <f>+Administration!B76</f>
        <v>PULLMAN REGIONAL HOSPITAL</v>
      </c>
      <c r="D81" s="13">
        <f>ROUND(+Administration!Q76,0)</f>
        <v>5279824</v>
      </c>
      <c r="E81" s="13">
        <f>ROUND(+Administration!V76,0)</f>
        <v>3616</v>
      </c>
      <c r="F81" s="14">
        <f t="shared" si="3"/>
        <v>1460.13</v>
      </c>
      <c r="G81" s="13">
        <f>ROUND(+Administration!Q176,0)</f>
        <v>5200611</v>
      </c>
      <c r="H81" s="13">
        <f>ROUND(+Administration!V176,0)</f>
        <v>3480</v>
      </c>
      <c r="I81" s="14">
        <f t="shared" si="4"/>
        <v>1494.43</v>
      </c>
      <c r="J81" s="12"/>
      <c r="K81" s="11">
        <f t="shared" si="5"/>
        <v>0.0235</v>
      </c>
    </row>
    <row r="82" spans="1:11" ht="12">
      <c r="A82" s="12"/>
      <c r="B82" s="12">
        <f>+Administration!A77</f>
        <v>173</v>
      </c>
      <c r="C82" s="12" t="str">
        <f>+Administration!B77</f>
        <v>MORTON GENERAL HOSPITAL</v>
      </c>
      <c r="D82" s="13">
        <f>ROUND(+Administration!Q77,0)</f>
        <v>1299549</v>
      </c>
      <c r="E82" s="13">
        <f>ROUND(+Administration!V77,0)</f>
        <v>1442</v>
      </c>
      <c r="F82" s="14">
        <f t="shared" si="3"/>
        <v>901.21</v>
      </c>
      <c r="G82" s="13">
        <f>ROUND(+Administration!Q177,0)</f>
        <v>1346326</v>
      </c>
      <c r="H82" s="13">
        <f>ROUND(+Administration!V177,0)</f>
        <v>1566</v>
      </c>
      <c r="I82" s="14">
        <f t="shared" si="4"/>
        <v>859.72</v>
      </c>
      <c r="J82" s="12"/>
      <c r="K82" s="11">
        <f t="shared" si="5"/>
        <v>-0.046</v>
      </c>
    </row>
    <row r="83" spans="1:11" ht="12">
      <c r="A83" s="12"/>
      <c r="B83" s="12">
        <f>+Administration!A78</f>
        <v>175</v>
      </c>
      <c r="C83" s="12" t="str">
        <f>+Administration!B78</f>
        <v>MARY BRIDGE CHILDRENS HEALTH CENTER</v>
      </c>
      <c r="D83" s="13">
        <f>ROUND(+Administration!Q78,0)</f>
        <v>22824394</v>
      </c>
      <c r="E83" s="13">
        <f>ROUND(+Administration!V78,0)</f>
        <v>9049</v>
      </c>
      <c r="F83" s="14">
        <f t="shared" si="3"/>
        <v>2522.31</v>
      </c>
      <c r="G83" s="13">
        <f>ROUND(+Administration!Q178,0)</f>
        <v>24958962</v>
      </c>
      <c r="H83" s="13">
        <f>ROUND(+Administration!V178,0)</f>
        <v>8663</v>
      </c>
      <c r="I83" s="14">
        <f t="shared" si="4"/>
        <v>2881.1</v>
      </c>
      <c r="J83" s="12"/>
      <c r="K83" s="11">
        <f t="shared" si="5"/>
        <v>0.1422</v>
      </c>
    </row>
    <row r="84" spans="1:11" ht="12">
      <c r="A84" s="12"/>
      <c r="B84" s="12">
        <f>+Administration!A79</f>
        <v>176</v>
      </c>
      <c r="C84" s="12" t="str">
        <f>+Administration!B79</f>
        <v>TACOMA GENERAL ALLENMORE HOSPITAL</v>
      </c>
      <c r="D84" s="13">
        <f>ROUND(+Administration!Q79,0)</f>
        <v>78174770</v>
      </c>
      <c r="E84" s="13">
        <f>ROUND(+Administration!V79,0)</f>
        <v>44461</v>
      </c>
      <c r="F84" s="14">
        <f t="shared" si="3"/>
        <v>1758.28</v>
      </c>
      <c r="G84" s="13">
        <f>ROUND(+Administration!Q179,0)</f>
        <v>83595832</v>
      </c>
      <c r="H84" s="13">
        <f>ROUND(+Administration!V179,0)</f>
        <v>43169</v>
      </c>
      <c r="I84" s="14">
        <f t="shared" si="4"/>
        <v>1936.48</v>
      </c>
      <c r="J84" s="12"/>
      <c r="K84" s="11">
        <f t="shared" si="5"/>
        <v>0.1013</v>
      </c>
    </row>
    <row r="85" spans="1:11" ht="12">
      <c r="A85" s="12"/>
      <c r="B85" s="12">
        <f>+Administration!A80</f>
        <v>178</v>
      </c>
      <c r="C85" s="12" t="str">
        <f>+Administration!B80</f>
        <v>DEER PARK HOSPITAL</v>
      </c>
      <c r="D85" s="13">
        <f>ROUND(+Administration!Q80,0)</f>
        <v>914662</v>
      </c>
      <c r="E85" s="13">
        <f>ROUND(+Administration!V80,0)</f>
        <v>77</v>
      </c>
      <c r="F85" s="14">
        <f t="shared" si="3"/>
        <v>11878.73</v>
      </c>
      <c r="G85" s="13">
        <f>ROUND(+Administration!Q180,0)</f>
        <v>0</v>
      </c>
      <c r="H85" s="13">
        <f>ROUND(+Administration!V180,0)</f>
        <v>0</v>
      </c>
      <c r="I85" s="14">
        <f t="shared" si="4"/>
      </c>
      <c r="J85" s="12"/>
      <c r="K85" s="11">
        <f t="shared" si="5"/>
      </c>
    </row>
    <row r="86" spans="1:11" ht="12">
      <c r="A86" s="12"/>
      <c r="B86" s="12">
        <f>+Administration!A81</f>
        <v>180</v>
      </c>
      <c r="C86" s="12" t="str">
        <f>+Administration!B81</f>
        <v>VALLEY HOSPITAL AND MEDICAL CENTER</v>
      </c>
      <c r="D86" s="13">
        <f>ROUND(+Administration!Q81,0)</f>
        <v>6908226</v>
      </c>
      <c r="E86" s="13">
        <f>ROUND(+Administration!V81,0)</f>
        <v>6682</v>
      </c>
      <c r="F86" s="14">
        <f t="shared" si="3"/>
        <v>1033.86</v>
      </c>
      <c r="G86" s="13">
        <f>ROUND(+Administration!Q181,0)</f>
        <v>8044011</v>
      </c>
      <c r="H86" s="13">
        <f>ROUND(+Administration!V181,0)</f>
        <v>9834</v>
      </c>
      <c r="I86" s="14">
        <f t="shared" si="4"/>
        <v>817.98</v>
      </c>
      <c r="J86" s="12"/>
      <c r="K86" s="11">
        <f t="shared" si="5"/>
        <v>-0.2088</v>
      </c>
    </row>
    <row r="87" spans="1:11" ht="12">
      <c r="A87" s="12"/>
      <c r="B87" s="12">
        <f>+Administration!A82</f>
        <v>183</v>
      </c>
      <c r="C87" s="12" t="str">
        <f>+Administration!B82</f>
        <v>AUBURN REGIONAL MEDICAL CENTER</v>
      </c>
      <c r="D87" s="13">
        <f>ROUND(+Administration!Q82,0)</f>
        <v>15024797</v>
      </c>
      <c r="E87" s="13">
        <f>ROUND(+Administration!V82,0)</f>
        <v>13816</v>
      </c>
      <c r="F87" s="14">
        <f t="shared" si="3"/>
        <v>1087.49</v>
      </c>
      <c r="G87" s="13">
        <f>ROUND(+Administration!Q182,0)</f>
        <v>16988798</v>
      </c>
      <c r="H87" s="13">
        <f>ROUND(+Administration!V182,0)</f>
        <v>12971</v>
      </c>
      <c r="I87" s="14">
        <f t="shared" si="4"/>
        <v>1309.75</v>
      </c>
      <c r="J87" s="12"/>
      <c r="K87" s="11">
        <f t="shared" si="5"/>
        <v>0.2044</v>
      </c>
    </row>
    <row r="88" spans="1:11" ht="12">
      <c r="A88" s="12"/>
      <c r="B88" s="12">
        <f>+Administration!A83</f>
        <v>186</v>
      </c>
      <c r="C88" s="12" t="str">
        <f>+Administration!B83</f>
        <v>MARK REED HOSPITAL</v>
      </c>
      <c r="D88" s="13">
        <f>ROUND(+Administration!Q83,0)</f>
        <v>1078444</v>
      </c>
      <c r="E88" s="13">
        <f>ROUND(+Administration!V83,0)</f>
        <v>1135</v>
      </c>
      <c r="F88" s="14">
        <f t="shared" si="3"/>
        <v>950.17</v>
      </c>
      <c r="G88" s="13">
        <f>ROUND(+Administration!Q183,0)</f>
        <v>1385217</v>
      </c>
      <c r="H88" s="13">
        <f>ROUND(+Administration!V183,0)</f>
        <v>669</v>
      </c>
      <c r="I88" s="14">
        <f t="shared" si="4"/>
        <v>2070.58</v>
      </c>
      <c r="J88" s="12"/>
      <c r="K88" s="11">
        <f t="shared" si="5"/>
        <v>1.1792</v>
      </c>
    </row>
    <row r="89" spans="1:11" ht="12">
      <c r="A89" s="12"/>
      <c r="B89" s="12">
        <f>+Administration!A84</f>
        <v>191</v>
      </c>
      <c r="C89" s="12" t="str">
        <f>+Administration!B84</f>
        <v>PROVIDENCE CENTRALIA HOSPITAL</v>
      </c>
      <c r="D89" s="13">
        <f>ROUND(+Administration!Q84,0)</f>
        <v>10441196</v>
      </c>
      <c r="E89" s="13">
        <f>ROUND(+Administration!V84,0)</f>
        <v>11160</v>
      </c>
      <c r="F89" s="14">
        <f t="shared" si="3"/>
        <v>935.59</v>
      </c>
      <c r="G89" s="13">
        <f>ROUND(+Administration!Q184,0)</f>
        <v>24508866</v>
      </c>
      <c r="H89" s="13">
        <f>ROUND(+Administration!V184,0)</f>
        <v>10112</v>
      </c>
      <c r="I89" s="14">
        <f t="shared" si="4"/>
        <v>2423.74</v>
      </c>
      <c r="J89" s="12"/>
      <c r="K89" s="11">
        <f t="shared" si="5"/>
        <v>1.5906</v>
      </c>
    </row>
    <row r="90" spans="1:11" ht="12">
      <c r="A90" s="12"/>
      <c r="B90" s="12">
        <f>+Administration!A85</f>
        <v>193</v>
      </c>
      <c r="C90" s="12" t="str">
        <f>+Administration!B85</f>
        <v>PROVIDENCE MOUNT CARMEL HOSPITAL</v>
      </c>
      <c r="D90" s="13">
        <f>ROUND(+Administration!Q85,0)</f>
        <v>5338534</v>
      </c>
      <c r="E90" s="13">
        <f>ROUND(+Administration!V85,0)</f>
        <v>3267</v>
      </c>
      <c r="F90" s="14">
        <f t="shared" si="3"/>
        <v>1634.08</v>
      </c>
      <c r="G90" s="13">
        <f>ROUND(+Administration!Q185,0)</f>
        <v>4343346</v>
      </c>
      <c r="H90" s="13">
        <f>ROUND(+Administration!V185,0)</f>
        <v>3245</v>
      </c>
      <c r="I90" s="14">
        <f t="shared" si="4"/>
        <v>1338.47</v>
      </c>
      <c r="J90" s="12"/>
      <c r="K90" s="11">
        <f t="shared" si="5"/>
        <v>-0.1809</v>
      </c>
    </row>
    <row r="91" spans="1:11" ht="12">
      <c r="A91" s="12"/>
      <c r="B91" s="12">
        <f>+Administration!A86</f>
        <v>194</v>
      </c>
      <c r="C91" s="12" t="str">
        <f>+Administration!B86</f>
        <v>PROVIDENCE SAINT JOSEPHS HOSPITAL</v>
      </c>
      <c r="D91" s="13">
        <f>ROUND(+Administration!Q86,0)</f>
        <v>3010813</v>
      </c>
      <c r="E91" s="13">
        <f>ROUND(+Administration!V86,0)</f>
        <v>1530</v>
      </c>
      <c r="F91" s="14">
        <f t="shared" si="3"/>
        <v>1967.85</v>
      </c>
      <c r="G91" s="13">
        <f>ROUND(+Administration!Q186,0)</f>
        <v>3238328</v>
      </c>
      <c r="H91" s="13">
        <f>ROUND(+Administration!V186,0)</f>
        <v>1130</v>
      </c>
      <c r="I91" s="14">
        <f t="shared" si="4"/>
        <v>2865.78</v>
      </c>
      <c r="J91" s="12"/>
      <c r="K91" s="11">
        <f t="shared" si="5"/>
        <v>0.4563</v>
      </c>
    </row>
    <row r="92" spans="1:11" ht="12">
      <c r="A92" s="12"/>
      <c r="B92" s="12">
        <f>+Administration!A87</f>
        <v>195</v>
      </c>
      <c r="C92" s="12" t="str">
        <f>+Administration!B87</f>
        <v>SNOQUALMIE VALLEY HOSPITAL</v>
      </c>
      <c r="D92" s="13">
        <f>ROUND(+Administration!Q87,0)</f>
        <v>5049746</v>
      </c>
      <c r="E92" s="13">
        <f>ROUND(+Administration!V87,0)</f>
        <v>1252</v>
      </c>
      <c r="F92" s="14">
        <f t="shared" si="3"/>
        <v>4033.34</v>
      </c>
      <c r="G92" s="13">
        <f>ROUND(+Administration!Q187,0)</f>
        <v>3240134</v>
      </c>
      <c r="H92" s="13">
        <f>ROUND(+Administration!V187,0)</f>
        <v>505</v>
      </c>
      <c r="I92" s="14">
        <f t="shared" si="4"/>
        <v>6416.11</v>
      </c>
      <c r="J92" s="12"/>
      <c r="K92" s="11">
        <f t="shared" si="5"/>
        <v>0.5908</v>
      </c>
    </row>
    <row r="93" spans="1:11" ht="12">
      <c r="A93" s="12"/>
      <c r="B93" s="12">
        <f>+Administration!A88</f>
        <v>197</v>
      </c>
      <c r="C93" s="12" t="str">
        <f>+Administration!B88</f>
        <v>CAPITAL MEDICAL CENTER</v>
      </c>
      <c r="D93" s="13">
        <f>ROUND(+Administration!Q88,0)</f>
        <v>10412534</v>
      </c>
      <c r="E93" s="13">
        <f>ROUND(+Administration!V88,0)</f>
        <v>7450</v>
      </c>
      <c r="F93" s="14">
        <f t="shared" si="3"/>
        <v>1397.66</v>
      </c>
      <c r="G93" s="13">
        <f>ROUND(+Administration!Q188,0)</f>
        <v>12419540</v>
      </c>
      <c r="H93" s="13">
        <f>ROUND(+Administration!V188,0)</f>
        <v>8572</v>
      </c>
      <c r="I93" s="14">
        <f t="shared" si="4"/>
        <v>1448.85</v>
      </c>
      <c r="J93" s="12"/>
      <c r="K93" s="11">
        <f t="shared" si="5"/>
        <v>0.0366</v>
      </c>
    </row>
    <row r="94" spans="1:11" ht="12">
      <c r="A94" s="12"/>
      <c r="B94" s="12">
        <f>+Administration!A89</f>
        <v>198</v>
      </c>
      <c r="C94" s="12" t="str">
        <f>+Administration!B89</f>
        <v>SUNNYSIDE COMMUNITY HOSPITAL</v>
      </c>
      <c r="D94" s="13">
        <f>ROUND(+Administration!Q89,0)</f>
        <v>5055744</v>
      </c>
      <c r="E94" s="13">
        <f>ROUND(+Administration!V89,0)</f>
        <v>3954</v>
      </c>
      <c r="F94" s="14">
        <f t="shared" si="3"/>
        <v>1278.64</v>
      </c>
      <c r="G94" s="13">
        <f>ROUND(+Administration!Q189,0)</f>
        <v>4741795</v>
      </c>
      <c r="H94" s="13">
        <f>ROUND(+Administration!V189,0)</f>
        <v>4341</v>
      </c>
      <c r="I94" s="14">
        <f t="shared" si="4"/>
        <v>1092.33</v>
      </c>
      <c r="J94" s="12"/>
      <c r="K94" s="11">
        <f t="shared" si="5"/>
        <v>-0.1457</v>
      </c>
    </row>
    <row r="95" spans="1:11" ht="12">
      <c r="A95" s="12"/>
      <c r="B95" s="12">
        <f>+Administration!A90</f>
        <v>199</v>
      </c>
      <c r="C95" s="12" t="str">
        <f>+Administration!B90</f>
        <v>TOPPENISH COMMUNITY HOSPITAL</v>
      </c>
      <c r="D95" s="13">
        <f>ROUND(+Administration!Q90,0)</f>
        <v>2605387</v>
      </c>
      <c r="E95" s="13">
        <f>ROUND(+Administration!V90,0)</f>
        <v>3331</v>
      </c>
      <c r="F95" s="14">
        <f t="shared" si="3"/>
        <v>782.16</v>
      </c>
      <c r="G95" s="13">
        <f>ROUND(+Administration!Q190,0)</f>
        <v>3212883</v>
      </c>
      <c r="H95" s="13">
        <f>ROUND(+Administration!V190,0)</f>
        <v>3487</v>
      </c>
      <c r="I95" s="14">
        <f t="shared" si="4"/>
        <v>921.39</v>
      </c>
      <c r="J95" s="12"/>
      <c r="K95" s="11">
        <f t="shared" si="5"/>
        <v>0.178</v>
      </c>
    </row>
    <row r="96" spans="1:11" ht="12">
      <c r="A96" s="12"/>
      <c r="B96" s="12">
        <f>+Administration!A91</f>
        <v>201</v>
      </c>
      <c r="C96" s="12" t="str">
        <f>+Administration!B91</f>
        <v>SAINT FRANCIS COMMUNITY HOSPITAL</v>
      </c>
      <c r="D96" s="13">
        <f>ROUND(+Administration!Q91,0)</f>
        <v>19330213</v>
      </c>
      <c r="E96" s="13">
        <f>ROUND(+Administration!V91,0)</f>
        <v>15555</v>
      </c>
      <c r="F96" s="14">
        <f t="shared" si="3"/>
        <v>1242.7</v>
      </c>
      <c r="G96" s="13">
        <f>ROUND(+Administration!Q191,0)</f>
        <v>21518310</v>
      </c>
      <c r="H96" s="13">
        <f>ROUND(+Administration!V191,0)</f>
        <v>16257</v>
      </c>
      <c r="I96" s="14">
        <f t="shared" si="4"/>
        <v>1323.63</v>
      </c>
      <c r="J96" s="12"/>
      <c r="K96" s="11">
        <f t="shared" si="5"/>
        <v>0.0651</v>
      </c>
    </row>
    <row r="97" spans="1:11" ht="12">
      <c r="A97" s="12"/>
      <c r="B97" s="12">
        <f>+Administration!A92</f>
        <v>202</v>
      </c>
      <c r="C97" s="12" t="str">
        <f>+Administration!B92</f>
        <v>REGIONAL HOSP. FOR RESP. &amp; COMPLEX CARE</v>
      </c>
      <c r="D97" s="13">
        <f>ROUND(+Administration!Q92,0)</f>
        <v>2600036</v>
      </c>
      <c r="E97" s="13">
        <f>ROUND(+Administration!V92,0)</f>
        <v>776</v>
      </c>
      <c r="F97" s="14">
        <f t="shared" si="3"/>
        <v>3350.56</v>
      </c>
      <c r="G97" s="13">
        <f>ROUND(+Administration!Q192,0)</f>
        <v>3403973</v>
      </c>
      <c r="H97" s="13">
        <f>ROUND(+Administration!V192,0)</f>
        <v>897</v>
      </c>
      <c r="I97" s="14">
        <f t="shared" si="4"/>
        <v>3794.84</v>
      </c>
      <c r="J97" s="12"/>
      <c r="K97" s="11">
        <f t="shared" si="5"/>
        <v>0.1326</v>
      </c>
    </row>
    <row r="98" spans="1:11" ht="12">
      <c r="A98" s="12"/>
      <c r="B98" s="12">
        <f>+Administration!A93</f>
        <v>204</v>
      </c>
      <c r="C98" s="12" t="str">
        <f>+Administration!B93</f>
        <v>SEATTLE CANCER CARE ALLIANCE</v>
      </c>
      <c r="D98" s="13">
        <f>ROUND(+Administration!Q93,0)</f>
        <v>36781110</v>
      </c>
      <c r="E98" s="13">
        <f>ROUND(+Administration!V93,0)</f>
        <v>12695</v>
      </c>
      <c r="F98" s="14">
        <f t="shared" si="3"/>
        <v>2897.29</v>
      </c>
      <c r="G98" s="13">
        <f>ROUND(+Administration!Q193,0)</f>
        <v>41729848</v>
      </c>
      <c r="H98" s="13">
        <f>ROUND(+Administration!V193,0)</f>
        <v>12672</v>
      </c>
      <c r="I98" s="14">
        <f t="shared" si="4"/>
        <v>3293.08</v>
      </c>
      <c r="J98" s="12"/>
      <c r="K98" s="11">
        <f t="shared" si="5"/>
        <v>0.1366</v>
      </c>
    </row>
    <row r="99" spans="1:11" ht="12">
      <c r="A99" s="12"/>
      <c r="B99" s="12">
        <f>+Administration!A94</f>
        <v>205</v>
      </c>
      <c r="C99" s="12" t="str">
        <f>+Administration!B94</f>
        <v>WENATCHEE VALLEY MEDICAL CENTER</v>
      </c>
      <c r="D99" s="13">
        <f>ROUND(+Administration!Q94,0)</f>
        <v>2797307</v>
      </c>
      <c r="E99" s="13">
        <f>ROUND(+Administration!V94,0)</f>
        <v>7232</v>
      </c>
      <c r="F99" s="14">
        <f t="shared" si="3"/>
        <v>386.8</v>
      </c>
      <c r="G99" s="13">
        <f>ROUND(+Administration!Q194,0)</f>
        <v>4360446</v>
      </c>
      <c r="H99" s="13">
        <f>ROUND(+Administration!V194,0)</f>
        <v>9260</v>
      </c>
      <c r="I99" s="14">
        <f t="shared" si="4"/>
        <v>470.89</v>
      </c>
      <c r="J99" s="12"/>
      <c r="K99" s="11">
        <f t="shared" si="5"/>
        <v>0.2174</v>
      </c>
    </row>
    <row r="100" spans="1:11" ht="12">
      <c r="A100" s="12"/>
      <c r="B100" s="12">
        <f>+Administration!A95</f>
        <v>206</v>
      </c>
      <c r="C100" s="12" t="str">
        <f>+Administration!B95</f>
        <v>UNITED GENERAL HOSPITAL</v>
      </c>
      <c r="D100" s="13">
        <f>ROUND(+Administration!Q95,0)</f>
        <v>6979577</v>
      </c>
      <c r="E100" s="13">
        <f>ROUND(+Administration!V95,0)</f>
        <v>4763</v>
      </c>
      <c r="F100" s="14">
        <f t="shared" si="3"/>
        <v>1465.37</v>
      </c>
      <c r="G100" s="13">
        <f>ROUND(+Administration!Q195,0)</f>
        <v>7428172</v>
      </c>
      <c r="H100" s="13">
        <f>ROUND(+Administration!V195,0)</f>
        <v>5095</v>
      </c>
      <c r="I100" s="14">
        <f t="shared" si="4"/>
        <v>1457.93</v>
      </c>
      <c r="J100" s="12"/>
      <c r="K100" s="11">
        <f t="shared" si="5"/>
        <v>-0.0051</v>
      </c>
    </row>
    <row r="101" spans="1:11" ht="12">
      <c r="A101" s="12"/>
      <c r="B101" s="12">
        <f>+Administration!A96</f>
        <v>207</v>
      </c>
      <c r="C101" s="12" t="str">
        <f>+Administration!B96</f>
        <v>SKAGIT VALLEY HOSPITAL</v>
      </c>
      <c r="D101" s="13">
        <f>ROUND(+Administration!Q96,0)</f>
        <v>15515489</v>
      </c>
      <c r="E101" s="13">
        <f>ROUND(+Administration!V96,0)</f>
        <v>16033</v>
      </c>
      <c r="F101" s="14">
        <f t="shared" si="3"/>
        <v>967.72</v>
      </c>
      <c r="G101" s="13">
        <f>ROUND(+Administration!Q196,0)</f>
        <v>14935100</v>
      </c>
      <c r="H101" s="13">
        <f>ROUND(+Administration!V196,0)</f>
        <v>15909</v>
      </c>
      <c r="I101" s="14">
        <f t="shared" si="4"/>
        <v>938.78</v>
      </c>
      <c r="J101" s="12"/>
      <c r="K101" s="11">
        <f t="shared" si="5"/>
        <v>-0.0299</v>
      </c>
    </row>
    <row r="102" spans="1:11" ht="12">
      <c r="A102" s="12"/>
      <c r="B102" s="12">
        <f>+Administration!A97</f>
        <v>208</v>
      </c>
      <c r="C102" s="12" t="str">
        <f>+Administration!B97</f>
        <v>LEGACY SALMON CREEK HOSPITAL</v>
      </c>
      <c r="D102" s="13">
        <f>ROUND(+Administration!Q97,0)</f>
        <v>22413321</v>
      </c>
      <c r="E102" s="13">
        <f>ROUND(+Administration!V97,0)</f>
        <v>13830</v>
      </c>
      <c r="F102" s="14">
        <f t="shared" si="3"/>
        <v>1620.63</v>
      </c>
      <c r="G102" s="13">
        <f>ROUND(+Administration!Q197,0)</f>
        <v>25571296</v>
      </c>
      <c r="H102" s="13">
        <f>ROUND(+Administration!V197,0)</f>
        <v>15387</v>
      </c>
      <c r="I102" s="14">
        <f t="shared" si="4"/>
        <v>1661.88</v>
      </c>
      <c r="J102" s="12"/>
      <c r="K102" s="11">
        <f t="shared" si="5"/>
        <v>0.0255</v>
      </c>
    </row>
    <row r="103" spans="1:11" ht="12">
      <c r="A103" s="12"/>
      <c r="B103" s="12">
        <f>+Administration!A98</f>
        <v>209</v>
      </c>
      <c r="C103" s="12" t="str">
        <f>+Administration!B98</f>
        <v>SAINT ANTHONY HOSPITAL</v>
      </c>
      <c r="D103" s="13">
        <f>ROUND(+Administration!Q98,0)</f>
        <v>0</v>
      </c>
      <c r="E103" s="13">
        <f>ROUND(+Administration!V98,0)</f>
        <v>0</v>
      </c>
      <c r="F103" s="14">
        <f t="shared" si="3"/>
      </c>
      <c r="G103" s="13">
        <f>ROUND(+Administration!Q198,0)</f>
        <v>6588843</v>
      </c>
      <c r="H103" s="13">
        <f>ROUND(+Administration!V198,0)</f>
        <v>1638</v>
      </c>
      <c r="I103" s="14">
        <f t="shared" si="4"/>
        <v>4022.49</v>
      </c>
      <c r="J103" s="12"/>
      <c r="K103" s="11">
        <f t="shared" si="5"/>
      </c>
    </row>
    <row r="104" spans="1:11" ht="12">
      <c r="A104" s="12"/>
      <c r="B104" s="12">
        <f>+Administration!A99</f>
        <v>904</v>
      </c>
      <c r="C104" s="12" t="str">
        <f>+Administration!B99</f>
        <v>BHC FAIRFAX HOSPITAL</v>
      </c>
      <c r="D104" s="13">
        <f>ROUND(+Administration!Q99,0)</f>
        <v>6463420</v>
      </c>
      <c r="E104" s="13">
        <f>ROUND(+Administration!V99,0)</f>
        <v>2105</v>
      </c>
      <c r="F104" s="14">
        <f t="shared" si="3"/>
        <v>3070.51</v>
      </c>
      <c r="G104" s="13">
        <f>ROUND(+Administration!Q199,0)</f>
        <v>7673019</v>
      </c>
      <c r="H104" s="13">
        <f>ROUND(+Administration!V199,0)</f>
        <v>2056</v>
      </c>
      <c r="I104" s="14">
        <f t="shared" si="4"/>
        <v>3732.01</v>
      </c>
      <c r="J104" s="12"/>
      <c r="K104" s="11">
        <f t="shared" si="5"/>
        <v>0.2154</v>
      </c>
    </row>
    <row r="105" spans="1:11" ht="12">
      <c r="A105" s="12"/>
      <c r="B105" s="12">
        <f>+Administration!A100</f>
        <v>915</v>
      </c>
      <c r="C105" s="12" t="str">
        <f>+Administration!B100</f>
        <v>LOURDES COUNSELING CENTER</v>
      </c>
      <c r="D105" s="13">
        <f>ROUND(+Administration!Q100,0)</f>
        <v>1963126</v>
      </c>
      <c r="E105" s="13">
        <f>ROUND(+Administration!V100,0)</f>
        <v>981</v>
      </c>
      <c r="F105" s="14">
        <f t="shared" si="3"/>
        <v>2001.15</v>
      </c>
      <c r="G105" s="13">
        <f>ROUND(+Administration!Q200,0)</f>
        <v>2052927</v>
      </c>
      <c r="H105" s="13">
        <f>ROUND(+Administration!V200,0)</f>
        <v>926</v>
      </c>
      <c r="I105" s="14">
        <f t="shared" si="4"/>
        <v>2216.98</v>
      </c>
      <c r="J105" s="12"/>
      <c r="K105" s="11">
        <f t="shared" si="5"/>
        <v>0.1079</v>
      </c>
    </row>
    <row r="106" spans="2:11" ht="12">
      <c r="B106" s="12">
        <f>+Administration!A101</f>
        <v>919</v>
      </c>
      <c r="C106" s="12" t="str">
        <f>+Administration!B101</f>
        <v>NAVOS</v>
      </c>
      <c r="D106" s="13">
        <f>ROUND(+Administration!Q101,0)</f>
        <v>876712</v>
      </c>
      <c r="E106" s="13">
        <f>ROUND(+Administration!V101,0)</f>
        <v>567</v>
      </c>
      <c r="F106" s="14">
        <f t="shared" si="3"/>
        <v>1546.23</v>
      </c>
      <c r="G106" s="13">
        <f>ROUND(+Administration!Q201,0)</f>
        <v>856133</v>
      </c>
      <c r="H106" s="13">
        <f>ROUND(+Administration!V201,0)</f>
        <v>547</v>
      </c>
      <c r="I106" s="14">
        <f t="shared" si="4"/>
        <v>1565.14</v>
      </c>
      <c r="J106" s="12"/>
      <c r="K106" s="11">
        <f t="shared" si="5"/>
        <v>0.0122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125" style="0" bestFit="1" customWidth="1"/>
    <col min="5" max="5" width="7.875" style="0" bestFit="1" customWidth="1"/>
    <col min="6" max="6" width="9.875" style="0" bestFit="1" customWidth="1"/>
    <col min="7" max="7" width="10.125" style="0" bestFit="1" customWidth="1"/>
    <col min="8" max="8" width="7.875" style="0" bestFit="1" customWidth="1"/>
    <col min="9" max="9" width="9.875" style="0" bestFit="1" customWidth="1"/>
    <col min="10" max="10" width="2.625" style="0" customWidth="1"/>
  </cols>
  <sheetData>
    <row r="1" spans="1:10" ht="12">
      <c r="A1" s="6" t="s">
        <v>26</v>
      </c>
      <c r="B1" s="5"/>
      <c r="C1" s="5"/>
      <c r="D1" s="5"/>
      <c r="E1" s="5"/>
      <c r="F1" s="6"/>
      <c r="G1" s="5"/>
      <c r="H1" s="5"/>
      <c r="I1" s="5"/>
      <c r="J1" s="5"/>
    </row>
    <row r="2" spans="1:11" ht="12">
      <c r="A2" s="1"/>
      <c r="F2" s="1"/>
      <c r="K2" s="4" t="s">
        <v>43</v>
      </c>
    </row>
    <row r="3" spans="4:11" ht="12">
      <c r="D3" s="2"/>
      <c r="F3" s="1"/>
      <c r="K3">
        <v>504</v>
      </c>
    </row>
    <row r="4" spans="1:10" ht="12">
      <c r="A4" s="6" t="s">
        <v>30</v>
      </c>
      <c r="B4" s="6"/>
      <c r="C4" s="6"/>
      <c r="D4" s="7"/>
      <c r="E4" s="6"/>
      <c r="F4" s="5"/>
      <c r="G4" s="5"/>
      <c r="H4" s="5"/>
      <c r="I4" s="5"/>
      <c r="J4" s="5"/>
    </row>
    <row r="5" spans="1:10" ht="12">
      <c r="A5" s="6" t="s">
        <v>39</v>
      </c>
      <c r="B5" s="6"/>
      <c r="C5" s="6"/>
      <c r="D5" s="6"/>
      <c r="E5" s="5"/>
      <c r="F5" s="5"/>
      <c r="G5" s="5"/>
      <c r="H5" s="5"/>
      <c r="I5" s="5"/>
      <c r="J5" s="5"/>
    </row>
    <row r="7" spans="5:9" ht="12">
      <c r="E7" s="33">
        <f>Administration!D5</f>
        <v>2008</v>
      </c>
      <c r="F7" s="4">
        <f>+E7</f>
        <v>2008</v>
      </c>
      <c r="H7" s="3">
        <f>+F7+1</f>
        <v>2009</v>
      </c>
      <c r="I7" s="4">
        <f>+H7</f>
        <v>2009</v>
      </c>
    </row>
    <row r="8" spans="1:11" ht="12">
      <c r="A8" s="4"/>
      <c r="B8" s="4"/>
      <c r="C8" s="4"/>
      <c r="D8" s="3" t="s">
        <v>8</v>
      </c>
      <c r="F8" s="3" t="s">
        <v>2</v>
      </c>
      <c r="G8" s="3" t="s">
        <v>8</v>
      </c>
      <c r="I8" s="3" t="s">
        <v>2</v>
      </c>
      <c r="J8" s="3"/>
      <c r="K8" s="4" t="s">
        <v>45</v>
      </c>
    </row>
    <row r="9" spans="1:11" ht="12">
      <c r="A9" s="4"/>
      <c r="B9" s="4" t="s">
        <v>41</v>
      </c>
      <c r="C9" s="4" t="s">
        <v>42</v>
      </c>
      <c r="D9" s="3" t="s">
        <v>9</v>
      </c>
      <c r="E9" s="3" t="s">
        <v>24</v>
      </c>
      <c r="F9" s="3" t="s">
        <v>25</v>
      </c>
      <c r="G9" s="3" t="s">
        <v>9</v>
      </c>
      <c r="H9" s="3" t="s">
        <v>24</v>
      </c>
      <c r="I9" s="3" t="s">
        <v>25</v>
      </c>
      <c r="J9" s="3"/>
      <c r="K9" s="4" t="s">
        <v>46</v>
      </c>
    </row>
    <row r="10" spans="2:11" ht="12">
      <c r="B10">
        <f>+Administration!A5</f>
        <v>1</v>
      </c>
      <c r="C10" t="str">
        <f>+Administration!B5</f>
        <v>SWEDISH HEALTH SERVICES</v>
      </c>
      <c r="D10" s="9">
        <f>ROUND(+Administration!H5,0)</f>
        <v>9800578</v>
      </c>
      <c r="E10" s="10">
        <f>ROUND(+Administration!E5,2)</f>
        <v>409</v>
      </c>
      <c r="F10" s="10">
        <f>IF(D10=0,"",IF(E10=0,"",ROUND(D10/E10,2)))</f>
        <v>23962.29</v>
      </c>
      <c r="G10" s="9">
        <f>ROUND(+Administration!H105,0)</f>
        <v>15089163</v>
      </c>
      <c r="H10" s="10">
        <f>ROUND(+Administration!E105,2)</f>
        <v>115</v>
      </c>
      <c r="I10" s="10">
        <f>IF(G10=0,"",IF(H10=0,"",ROUND(G10/H10,2)))</f>
        <v>131210.11</v>
      </c>
      <c r="J10" s="10"/>
      <c r="K10" s="11">
        <f>IF(D10=0,"",IF(E10=0,"",IF(G10=0,"",IF(H10=0,"",ROUND(I10/F10-1,4)))))</f>
        <v>4.4757</v>
      </c>
    </row>
    <row r="11" spans="2:11" ht="12">
      <c r="B11">
        <f>+Administration!A6</f>
        <v>3</v>
      </c>
      <c r="C11" t="str">
        <f>+Administration!B6</f>
        <v>SWEDISH MEDICAL CENTER CHERRY HILL</v>
      </c>
      <c r="D11" s="9">
        <f>ROUND(+Administration!H6,0)</f>
        <v>3542974</v>
      </c>
      <c r="E11" s="10">
        <f>ROUND(+Administration!E6,2)</f>
        <v>58</v>
      </c>
      <c r="F11" s="10">
        <f aca="true" t="shared" si="0" ref="F11:F74">IF(D11=0,"",IF(E11=0,"",ROUND(D11/E11,2)))</f>
        <v>61085.76</v>
      </c>
      <c r="G11" s="9">
        <f>ROUND(+Administration!H106,0)</f>
        <v>5143298</v>
      </c>
      <c r="H11" s="10">
        <f>ROUND(+Administration!E106,2)</f>
        <v>44</v>
      </c>
      <c r="I11" s="10">
        <f aca="true" t="shared" si="1" ref="I11:I74">IF(G11=0,"",IF(H11=0,"",ROUND(G11/H11,2)))</f>
        <v>116893.14</v>
      </c>
      <c r="J11" s="10"/>
      <c r="K11" s="11">
        <f aca="true" t="shared" si="2" ref="K11:K74">IF(D11=0,"",IF(E11=0,"",IF(G11=0,"",IF(H11=0,"",ROUND(I11/F11-1,4)))))</f>
        <v>0.9136</v>
      </c>
    </row>
    <row r="12" spans="2:11" ht="12">
      <c r="B12">
        <f>+Administration!A7</f>
        <v>8</v>
      </c>
      <c r="C12" t="str">
        <f>+Administration!B7</f>
        <v>KLICKITAT VALLEY HOSPITAL</v>
      </c>
      <c r="D12" s="9">
        <f>ROUND(+Administration!H7,0)</f>
        <v>315116</v>
      </c>
      <c r="E12" s="10">
        <f>ROUND(+Administration!E7,2)</f>
        <v>11.8</v>
      </c>
      <c r="F12" s="10">
        <f t="shared" si="0"/>
        <v>26704.75</v>
      </c>
      <c r="G12" s="9">
        <f>ROUND(+Administration!H107,0)</f>
        <v>527549</v>
      </c>
      <c r="H12" s="10">
        <f>ROUND(+Administration!E107,2)</f>
        <v>12.58</v>
      </c>
      <c r="I12" s="10">
        <f t="shared" si="1"/>
        <v>41935.53</v>
      </c>
      <c r="J12" s="10"/>
      <c r="K12" s="11">
        <f t="shared" si="2"/>
        <v>0.5703</v>
      </c>
    </row>
    <row r="13" spans="2:11" ht="12">
      <c r="B13">
        <f>+Administration!A8</f>
        <v>10</v>
      </c>
      <c r="C13" t="str">
        <f>+Administration!B8</f>
        <v>VIRGINIA MASON MEDICAL CENTER</v>
      </c>
      <c r="D13" s="9">
        <f>ROUND(+Administration!H8,0)</f>
        <v>1497051</v>
      </c>
      <c r="E13" s="10">
        <f>ROUND(+Administration!E8,2)</f>
        <v>314.98</v>
      </c>
      <c r="F13" s="10">
        <f t="shared" si="0"/>
        <v>4752.84</v>
      </c>
      <c r="G13" s="9">
        <f>ROUND(+Administration!H108,0)</f>
        <v>2180454</v>
      </c>
      <c r="H13" s="10">
        <f>ROUND(+Administration!E108,2)</f>
        <v>337.74</v>
      </c>
      <c r="I13" s="10">
        <f t="shared" si="1"/>
        <v>6456.01</v>
      </c>
      <c r="J13" s="10"/>
      <c r="K13" s="11">
        <f t="shared" si="2"/>
        <v>0.3583</v>
      </c>
    </row>
    <row r="14" spans="2:11" ht="12">
      <c r="B14">
        <f>+Administration!A9</f>
        <v>14</v>
      </c>
      <c r="C14" t="str">
        <f>+Administration!B9</f>
        <v>SEATTLE CHILDRENS HOSPITAL</v>
      </c>
      <c r="D14" s="9">
        <f>ROUND(+Administration!H9,0)</f>
        <v>12054780</v>
      </c>
      <c r="E14" s="10">
        <f>ROUND(+Administration!E9,2)</f>
        <v>583.45</v>
      </c>
      <c r="F14" s="10">
        <f t="shared" si="0"/>
        <v>20661.2</v>
      </c>
      <c r="G14" s="9">
        <f>ROUND(+Administration!H109,0)</f>
        <v>15776811</v>
      </c>
      <c r="H14" s="10">
        <f>ROUND(+Administration!E109,2)</f>
        <v>591.28</v>
      </c>
      <c r="I14" s="10">
        <f t="shared" si="1"/>
        <v>26682.47</v>
      </c>
      <c r="J14" s="10"/>
      <c r="K14" s="11">
        <f t="shared" si="2"/>
        <v>0.2914</v>
      </c>
    </row>
    <row r="15" spans="2:11" ht="12">
      <c r="B15">
        <f>+Administration!A10</f>
        <v>20</v>
      </c>
      <c r="C15" t="str">
        <f>+Administration!B10</f>
        <v>GROUP HEALTH CENTRAL</v>
      </c>
      <c r="D15" s="9">
        <f>ROUND(+Administration!H10,0)</f>
        <v>0</v>
      </c>
      <c r="E15" s="10">
        <f>ROUND(+Administration!E10,2)</f>
        <v>0</v>
      </c>
      <c r="F15" s="10">
        <f t="shared" si="0"/>
      </c>
      <c r="G15" s="9">
        <f>ROUND(+Administration!H110,0)</f>
        <v>497400</v>
      </c>
      <c r="H15" s="10">
        <f>ROUND(+Administration!E110,2)</f>
        <v>12.52</v>
      </c>
      <c r="I15" s="10">
        <f t="shared" si="1"/>
        <v>39728.43</v>
      </c>
      <c r="J15" s="10"/>
      <c r="K15" s="11">
        <f t="shared" si="2"/>
      </c>
    </row>
    <row r="16" spans="2:11" ht="12">
      <c r="B16">
        <f>+Administration!A11</f>
        <v>21</v>
      </c>
      <c r="C16" t="str">
        <f>+Administration!B11</f>
        <v>NEWPORT COMMUNITY HOSPITAL</v>
      </c>
      <c r="D16" s="9">
        <f>ROUND(+Administration!H11,0)</f>
        <v>236010</v>
      </c>
      <c r="E16" s="10">
        <f>ROUND(+Administration!E11,2)</f>
        <v>14.92</v>
      </c>
      <c r="F16" s="10">
        <f t="shared" si="0"/>
        <v>15818.36</v>
      </c>
      <c r="G16" s="9">
        <f>ROUND(+Administration!H111,0)</f>
        <v>213983</v>
      </c>
      <c r="H16" s="10">
        <f>ROUND(+Administration!E111,2)</f>
        <v>13.3</v>
      </c>
      <c r="I16" s="10">
        <f t="shared" si="1"/>
        <v>16088.95</v>
      </c>
      <c r="J16" s="10"/>
      <c r="K16" s="11">
        <f t="shared" si="2"/>
        <v>0.0171</v>
      </c>
    </row>
    <row r="17" spans="2:11" ht="12">
      <c r="B17">
        <f>+Administration!A12</f>
        <v>22</v>
      </c>
      <c r="C17" t="str">
        <f>+Administration!B12</f>
        <v>LOURDES MEDICAL CENTER</v>
      </c>
      <c r="D17" s="9">
        <f>ROUND(+Administration!H12,0)</f>
        <v>371075</v>
      </c>
      <c r="E17" s="10">
        <f>ROUND(+Administration!E12,2)</f>
        <v>26.34</v>
      </c>
      <c r="F17" s="10">
        <f t="shared" si="0"/>
        <v>14087.89</v>
      </c>
      <c r="G17" s="9">
        <f>ROUND(+Administration!H112,0)</f>
        <v>410172</v>
      </c>
      <c r="H17" s="10">
        <f>ROUND(+Administration!E112,2)</f>
        <v>28.19</v>
      </c>
      <c r="I17" s="10">
        <f t="shared" si="1"/>
        <v>14550.27</v>
      </c>
      <c r="J17" s="10"/>
      <c r="K17" s="11">
        <f t="shared" si="2"/>
        <v>0.0328</v>
      </c>
    </row>
    <row r="18" spans="2:11" ht="12">
      <c r="B18">
        <f>+Administration!A13</f>
        <v>23</v>
      </c>
      <c r="C18" t="str">
        <f>+Administration!B13</f>
        <v>OKANOGAN-DOUGLAS DISTRICT HOSPITAL</v>
      </c>
      <c r="D18" s="9">
        <f>ROUND(+Administration!H13,0)</f>
        <v>201757</v>
      </c>
      <c r="E18" s="10">
        <f>ROUND(+Administration!E13,2)</f>
        <v>18.23</v>
      </c>
      <c r="F18" s="10">
        <f t="shared" si="0"/>
        <v>11067.31</v>
      </c>
      <c r="G18" s="9">
        <f>ROUND(+Administration!H113,0)</f>
        <v>220491</v>
      </c>
      <c r="H18" s="10">
        <f>ROUND(+Administration!E113,2)</f>
        <v>19.01</v>
      </c>
      <c r="I18" s="10">
        <f t="shared" si="1"/>
        <v>11598.68</v>
      </c>
      <c r="J18" s="10"/>
      <c r="K18" s="11">
        <f t="shared" si="2"/>
        <v>0.048</v>
      </c>
    </row>
    <row r="19" spans="2:11" ht="12">
      <c r="B19">
        <f>+Administration!A14</f>
        <v>26</v>
      </c>
      <c r="C19" t="str">
        <f>+Administration!B14</f>
        <v>PEACEHEALTH SAINT JOHN MEDICAL CENTER</v>
      </c>
      <c r="D19" s="9">
        <f>ROUND(+Administration!H14,0)</f>
        <v>2475395</v>
      </c>
      <c r="E19" s="10">
        <f>ROUND(+Administration!E14,2)</f>
        <v>153.72</v>
      </c>
      <c r="F19" s="10">
        <f t="shared" si="0"/>
        <v>16103.27</v>
      </c>
      <c r="G19" s="9">
        <f>ROUND(+Administration!H114,0)</f>
        <v>2688259</v>
      </c>
      <c r="H19" s="10">
        <f>ROUND(+Administration!E114,2)</f>
        <v>156.71</v>
      </c>
      <c r="I19" s="10">
        <f t="shared" si="1"/>
        <v>17154.36</v>
      </c>
      <c r="J19" s="10"/>
      <c r="K19" s="11">
        <f t="shared" si="2"/>
        <v>0.0653</v>
      </c>
    </row>
    <row r="20" spans="2:11" ht="12">
      <c r="B20">
        <f>+Administration!A15</f>
        <v>29</v>
      </c>
      <c r="C20" t="str">
        <f>+Administration!B15</f>
        <v>HARBORVIEW MEDICAL CENTER</v>
      </c>
      <c r="D20" s="9">
        <f>ROUND(+Administration!H15,0)</f>
        <v>10676941</v>
      </c>
      <c r="E20" s="10">
        <f>ROUND(+Administration!E15,2)</f>
        <v>497.43</v>
      </c>
      <c r="F20" s="10">
        <f t="shared" si="0"/>
        <v>21464.21</v>
      </c>
      <c r="G20" s="9">
        <f>ROUND(+Administration!H115,0)</f>
        <v>10636348</v>
      </c>
      <c r="H20" s="10">
        <f>ROUND(+Administration!E115,2)</f>
        <v>515.5</v>
      </c>
      <c r="I20" s="10">
        <f t="shared" si="1"/>
        <v>20633.07</v>
      </c>
      <c r="J20" s="10"/>
      <c r="K20" s="11">
        <f t="shared" si="2"/>
        <v>-0.0387</v>
      </c>
    </row>
    <row r="21" spans="2:11" ht="12">
      <c r="B21">
        <f>+Administration!A16</f>
        <v>32</v>
      </c>
      <c r="C21" t="str">
        <f>+Administration!B16</f>
        <v>SAINT JOSEPH MEDICAL CENTER</v>
      </c>
      <c r="D21" s="9">
        <f>ROUND(+Administration!H16,0)</f>
        <v>3140073</v>
      </c>
      <c r="E21" s="10">
        <f>ROUND(+Administration!E16,2)</f>
        <v>216</v>
      </c>
      <c r="F21" s="10">
        <f t="shared" si="0"/>
        <v>14537.38</v>
      </c>
      <c r="G21" s="9">
        <f>ROUND(+Administration!H116,0)</f>
        <v>4385648</v>
      </c>
      <c r="H21" s="10">
        <f>ROUND(+Administration!E116,2)</f>
        <v>245</v>
      </c>
      <c r="I21" s="10">
        <f t="shared" si="1"/>
        <v>17900.6</v>
      </c>
      <c r="J21" s="10"/>
      <c r="K21" s="11">
        <f t="shared" si="2"/>
        <v>0.2313</v>
      </c>
    </row>
    <row r="22" spans="2:11" ht="12">
      <c r="B22">
        <f>+Administration!A17</f>
        <v>35</v>
      </c>
      <c r="C22" t="str">
        <f>+Administration!B17</f>
        <v>ENUMCLAW REGIONAL HOSPITAL</v>
      </c>
      <c r="D22" s="9">
        <f>ROUND(+Administration!H17,0)</f>
        <v>408666</v>
      </c>
      <c r="E22" s="10">
        <f>ROUND(+Administration!E17,2)</f>
        <v>21.18</v>
      </c>
      <c r="F22" s="10">
        <f t="shared" si="0"/>
        <v>19294.9</v>
      </c>
      <c r="G22" s="9">
        <f>ROUND(+Administration!H117,0)</f>
        <v>485738</v>
      </c>
      <c r="H22" s="10">
        <f>ROUND(+Administration!E117,2)</f>
        <v>31.27</v>
      </c>
      <c r="I22" s="10">
        <f t="shared" si="1"/>
        <v>15533.67</v>
      </c>
      <c r="J22" s="10"/>
      <c r="K22" s="11">
        <f t="shared" si="2"/>
        <v>-0.1949</v>
      </c>
    </row>
    <row r="23" spans="2:11" ht="12">
      <c r="B23">
        <f>+Administration!A18</f>
        <v>37</v>
      </c>
      <c r="C23" t="str">
        <f>+Administration!B18</f>
        <v>DEACONESS MEDICAL CENTER</v>
      </c>
      <c r="D23" s="9">
        <f>ROUND(+Administration!H18,0)</f>
        <v>909983</v>
      </c>
      <c r="E23" s="10">
        <f>ROUND(+Administration!E18,2)</f>
        <v>90.25</v>
      </c>
      <c r="F23" s="10">
        <f t="shared" si="0"/>
        <v>10082.91</v>
      </c>
      <c r="G23" s="9">
        <f>ROUND(+Administration!H118,0)</f>
        <v>1991112</v>
      </c>
      <c r="H23" s="10">
        <f>ROUND(+Administration!E118,2)</f>
        <v>121.39</v>
      </c>
      <c r="I23" s="10">
        <f t="shared" si="1"/>
        <v>16402.6</v>
      </c>
      <c r="J23" s="10"/>
      <c r="K23" s="11">
        <f t="shared" si="2"/>
        <v>0.6268</v>
      </c>
    </row>
    <row r="24" spans="2:11" ht="12">
      <c r="B24">
        <f>+Administration!A19</f>
        <v>38</v>
      </c>
      <c r="C24" t="str">
        <f>+Administration!B19</f>
        <v>OLYMPIC MEDICAL CENTER</v>
      </c>
      <c r="D24" s="9">
        <f>ROUND(+Administration!H19,0)</f>
        <v>1551542</v>
      </c>
      <c r="E24" s="10">
        <f>ROUND(+Administration!E19,2)</f>
        <v>72.59</v>
      </c>
      <c r="F24" s="10">
        <f t="shared" si="0"/>
        <v>21374.05</v>
      </c>
      <c r="G24" s="9">
        <f>ROUND(+Administration!H119,0)</f>
        <v>1260124</v>
      </c>
      <c r="H24" s="10">
        <f>ROUND(+Administration!E119,2)</f>
        <v>71.3</v>
      </c>
      <c r="I24" s="10">
        <f t="shared" si="1"/>
        <v>17673.55</v>
      </c>
      <c r="J24" s="10"/>
      <c r="K24" s="11">
        <f t="shared" si="2"/>
        <v>-0.1731</v>
      </c>
    </row>
    <row r="25" spans="2:11" ht="12">
      <c r="B25">
        <f>+Administration!A20</f>
        <v>39</v>
      </c>
      <c r="C25" t="str">
        <f>+Administration!B20</f>
        <v>KENNEWICK GENERAL HOSPITAL</v>
      </c>
      <c r="D25" s="9">
        <f>ROUND(+Administration!H20,0)</f>
        <v>1060863</v>
      </c>
      <c r="E25" s="10">
        <f>ROUND(+Administration!E20,2)</f>
        <v>65.7</v>
      </c>
      <c r="F25" s="10">
        <f t="shared" si="0"/>
        <v>16147.08</v>
      </c>
      <c r="G25" s="9">
        <f>ROUND(+Administration!H120,0)</f>
        <v>686520</v>
      </c>
      <c r="H25" s="10">
        <f>ROUND(+Administration!E120,2)</f>
        <v>45.2</v>
      </c>
      <c r="I25" s="10">
        <f t="shared" si="1"/>
        <v>15188.5</v>
      </c>
      <c r="J25" s="10"/>
      <c r="K25" s="11">
        <f t="shared" si="2"/>
        <v>-0.0594</v>
      </c>
    </row>
    <row r="26" spans="2:11" ht="12">
      <c r="B26">
        <f>+Administration!A21</f>
        <v>43</v>
      </c>
      <c r="C26" t="str">
        <f>+Administration!B21</f>
        <v>WALLA WALLA GENERAL HOSPITAL</v>
      </c>
      <c r="D26" s="9">
        <f>ROUND(+Administration!H21,0)</f>
        <v>1024977</v>
      </c>
      <c r="E26" s="10">
        <f>ROUND(+Administration!E21,2)</f>
        <v>40.95</v>
      </c>
      <c r="F26" s="10">
        <f t="shared" si="0"/>
        <v>25029.96</v>
      </c>
      <c r="G26" s="9">
        <f>ROUND(+Administration!H121,0)</f>
        <v>1201270</v>
      </c>
      <c r="H26" s="10">
        <f>ROUND(+Administration!E121,2)</f>
        <v>36.46</v>
      </c>
      <c r="I26" s="10">
        <f t="shared" si="1"/>
        <v>32947.61</v>
      </c>
      <c r="J26" s="10"/>
      <c r="K26" s="11">
        <f t="shared" si="2"/>
        <v>0.3163</v>
      </c>
    </row>
    <row r="27" spans="2:11" ht="12">
      <c r="B27">
        <f>+Administration!A22</f>
        <v>45</v>
      </c>
      <c r="C27" t="str">
        <f>+Administration!B22</f>
        <v>COLUMBIA BASIN HOSPITAL</v>
      </c>
      <c r="D27" s="9">
        <f>ROUND(+Administration!H22,0)</f>
        <v>140279</v>
      </c>
      <c r="E27" s="10">
        <f>ROUND(+Administration!E22,2)</f>
        <v>13.06</v>
      </c>
      <c r="F27" s="10">
        <f t="shared" si="0"/>
        <v>10741.12</v>
      </c>
      <c r="G27" s="9">
        <f>ROUND(+Administration!H122,0)</f>
        <v>136311</v>
      </c>
      <c r="H27" s="10">
        <f>ROUND(+Administration!E122,2)</f>
        <v>13.03</v>
      </c>
      <c r="I27" s="10">
        <f t="shared" si="1"/>
        <v>10461.32</v>
      </c>
      <c r="J27" s="10"/>
      <c r="K27" s="11">
        <f t="shared" si="2"/>
        <v>-0.026</v>
      </c>
    </row>
    <row r="28" spans="2:11" ht="12">
      <c r="B28">
        <f>+Administration!A23</f>
        <v>46</v>
      </c>
      <c r="C28" t="str">
        <f>+Administration!B23</f>
        <v>PROSSER MEMORIAL HOSPITAL</v>
      </c>
      <c r="D28" s="9">
        <f>ROUND(+Administration!H23,0)</f>
        <v>169102</v>
      </c>
      <c r="E28" s="10">
        <f>ROUND(+Administration!E23,2)</f>
        <v>16.06</v>
      </c>
      <c r="F28" s="10">
        <f t="shared" si="0"/>
        <v>10529.39</v>
      </c>
      <c r="G28" s="9">
        <f>ROUND(+Administration!H123,0)</f>
        <v>235862</v>
      </c>
      <c r="H28" s="10">
        <f>ROUND(+Administration!E123,2)</f>
        <v>19.43</v>
      </c>
      <c r="I28" s="10">
        <f t="shared" si="1"/>
        <v>12139.06</v>
      </c>
      <c r="J28" s="10"/>
      <c r="K28" s="11">
        <f t="shared" si="2"/>
        <v>0.1529</v>
      </c>
    </row>
    <row r="29" spans="2:11" ht="12">
      <c r="B29">
        <f>+Administration!A24</f>
        <v>50</v>
      </c>
      <c r="C29" t="str">
        <f>+Administration!B24</f>
        <v>PROVIDENCE SAINT MARY MEDICAL CENTER</v>
      </c>
      <c r="D29" s="9">
        <f>ROUND(+Administration!H24,0)</f>
        <v>4201956</v>
      </c>
      <c r="E29" s="10">
        <f>ROUND(+Administration!E24,2)</f>
        <v>221</v>
      </c>
      <c r="F29" s="10">
        <f t="shared" si="0"/>
        <v>19013.38</v>
      </c>
      <c r="G29" s="9">
        <f>ROUND(+Administration!H124,0)</f>
        <v>14103541</v>
      </c>
      <c r="H29" s="10">
        <f>ROUND(+Administration!E124,2)</f>
        <v>164.46</v>
      </c>
      <c r="I29" s="10">
        <f t="shared" si="1"/>
        <v>85756.66</v>
      </c>
      <c r="J29" s="10"/>
      <c r="K29" s="11">
        <f t="shared" si="2"/>
        <v>3.5103</v>
      </c>
    </row>
    <row r="30" spans="2:11" ht="12">
      <c r="B30">
        <f>+Administration!A25</f>
        <v>54</v>
      </c>
      <c r="C30" t="str">
        <f>+Administration!B25</f>
        <v>FORKS COMMUNITY HOSPITAL</v>
      </c>
      <c r="D30" s="9">
        <f>ROUND(+Administration!H25,0)</f>
        <v>267569</v>
      </c>
      <c r="E30" s="10">
        <f>ROUND(+Administration!E25,2)</f>
        <v>16.27</v>
      </c>
      <c r="F30" s="10">
        <f t="shared" si="0"/>
        <v>16445.54</v>
      </c>
      <c r="G30" s="9">
        <f>ROUND(+Administration!H125,0)</f>
        <v>284753</v>
      </c>
      <c r="H30" s="10">
        <f>ROUND(+Administration!E125,2)</f>
        <v>15.67</v>
      </c>
      <c r="I30" s="10">
        <f t="shared" si="1"/>
        <v>18171.86</v>
      </c>
      <c r="J30" s="10"/>
      <c r="K30" s="11">
        <f t="shared" si="2"/>
        <v>0.105</v>
      </c>
    </row>
    <row r="31" spans="2:11" ht="12">
      <c r="B31">
        <f>+Administration!A26</f>
        <v>56</v>
      </c>
      <c r="C31" t="str">
        <f>+Administration!B26</f>
        <v>WILLAPA HARBOR HOSPITAL</v>
      </c>
      <c r="D31" s="9">
        <f>ROUND(+Administration!H26,0)</f>
        <v>227520</v>
      </c>
      <c r="E31" s="10">
        <f>ROUND(+Administration!E26,2)</f>
        <v>14</v>
      </c>
      <c r="F31" s="10">
        <f t="shared" si="0"/>
        <v>16251.43</v>
      </c>
      <c r="G31" s="9">
        <f>ROUND(+Administration!H126,0)</f>
        <v>273375</v>
      </c>
      <c r="H31" s="10">
        <f>ROUND(+Administration!E126,2)</f>
        <v>14.46</v>
      </c>
      <c r="I31" s="10">
        <f t="shared" si="1"/>
        <v>18905.6</v>
      </c>
      <c r="J31" s="10"/>
      <c r="K31" s="11">
        <f t="shared" si="2"/>
        <v>0.1633</v>
      </c>
    </row>
    <row r="32" spans="2:11" ht="12">
      <c r="B32">
        <f>+Administration!A27</f>
        <v>58</v>
      </c>
      <c r="C32" t="str">
        <f>+Administration!B27</f>
        <v>YAKIMA VALLEY MEMORIAL HOSPITAL</v>
      </c>
      <c r="D32" s="9">
        <f>ROUND(+Administration!H27,0)</f>
        <v>3371743</v>
      </c>
      <c r="E32" s="10">
        <f>ROUND(+Administration!E27,2)</f>
        <v>222.13</v>
      </c>
      <c r="F32" s="10">
        <f t="shared" si="0"/>
        <v>15179.14</v>
      </c>
      <c r="G32" s="9">
        <f>ROUND(+Administration!H127,0)</f>
        <v>3505410</v>
      </c>
      <c r="H32" s="10">
        <f>ROUND(+Administration!E127,2)</f>
        <v>226.46</v>
      </c>
      <c r="I32" s="10">
        <f t="shared" si="1"/>
        <v>15479.16</v>
      </c>
      <c r="J32" s="10"/>
      <c r="K32" s="11">
        <f t="shared" si="2"/>
        <v>0.0198</v>
      </c>
    </row>
    <row r="33" spans="2:11" ht="12">
      <c r="B33">
        <f>+Administration!A28</f>
        <v>63</v>
      </c>
      <c r="C33" t="str">
        <f>+Administration!B28</f>
        <v>GRAYS HARBOR COMMUNITY HOSPITAL</v>
      </c>
      <c r="D33" s="9">
        <f>ROUND(+Administration!H28,0)</f>
        <v>1759357</v>
      </c>
      <c r="E33" s="10">
        <f>ROUND(+Administration!E28,2)</f>
        <v>69.46</v>
      </c>
      <c r="F33" s="10">
        <f t="shared" si="0"/>
        <v>25329.07</v>
      </c>
      <c r="G33" s="9">
        <f>ROUND(+Administration!H128,0)</f>
        <v>1634414</v>
      </c>
      <c r="H33" s="10">
        <f>ROUND(+Administration!E128,2)</f>
        <v>72.37</v>
      </c>
      <c r="I33" s="10">
        <f t="shared" si="1"/>
        <v>22584.14</v>
      </c>
      <c r="J33" s="10"/>
      <c r="K33" s="11">
        <f t="shared" si="2"/>
        <v>-0.1084</v>
      </c>
    </row>
    <row r="34" spans="2:11" ht="12">
      <c r="B34">
        <f>+Administration!A29</f>
        <v>78</v>
      </c>
      <c r="C34" t="str">
        <f>+Administration!B29</f>
        <v>SAMARITAN HOSPITAL</v>
      </c>
      <c r="D34" s="9">
        <f>ROUND(+Administration!H29,0)</f>
        <v>881015</v>
      </c>
      <c r="E34" s="10">
        <f>ROUND(+Administration!E29,2)</f>
        <v>58.84</v>
      </c>
      <c r="F34" s="10">
        <f t="shared" si="0"/>
        <v>14973.06</v>
      </c>
      <c r="G34" s="9">
        <f>ROUND(+Administration!H129,0)</f>
        <v>978420</v>
      </c>
      <c r="H34" s="10">
        <f>ROUND(+Administration!E129,2)</f>
        <v>58.66</v>
      </c>
      <c r="I34" s="10">
        <f t="shared" si="1"/>
        <v>16679.51</v>
      </c>
      <c r="J34" s="10"/>
      <c r="K34" s="11">
        <f t="shared" si="2"/>
        <v>0.114</v>
      </c>
    </row>
    <row r="35" spans="2:11" ht="12">
      <c r="B35">
        <f>+Administration!A30</f>
        <v>79</v>
      </c>
      <c r="C35" t="str">
        <f>+Administration!B30</f>
        <v>OCEAN BEACH HOSPITAL</v>
      </c>
      <c r="D35" s="9">
        <f>ROUND(+Administration!H30,0)</f>
        <v>472153</v>
      </c>
      <c r="E35" s="10">
        <f>ROUND(+Administration!E30,2)</f>
        <v>22.1</v>
      </c>
      <c r="F35" s="10">
        <f t="shared" si="0"/>
        <v>21364.39</v>
      </c>
      <c r="G35" s="9">
        <f>ROUND(+Administration!H130,0)</f>
        <v>475167</v>
      </c>
      <c r="H35" s="10">
        <f>ROUND(+Administration!E130,2)</f>
        <v>21.8</v>
      </c>
      <c r="I35" s="10">
        <f t="shared" si="1"/>
        <v>21796.65</v>
      </c>
      <c r="J35" s="10"/>
      <c r="K35" s="11">
        <f t="shared" si="2"/>
        <v>0.0202</v>
      </c>
    </row>
    <row r="36" spans="2:11" ht="12">
      <c r="B36">
        <f>+Administration!A31</f>
        <v>80</v>
      </c>
      <c r="C36" t="str">
        <f>+Administration!B31</f>
        <v>ODESSA MEMORIAL HOSPITAL</v>
      </c>
      <c r="D36" s="9">
        <f>ROUND(+Administration!H31,0)</f>
        <v>87552</v>
      </c>
      <c r="E36" s="10">
        <f>ROUND(+Administration!E31,2)</f>
        <v>5.7</v>
      </c>
      <c r="F36" s="10">
        <f t="shared" si="0"/>
        <v>15360</v>
      </c>
      <c r="G36" s="9">
        <f>ROUND(+Administration!H131,0)</f>
        <v>104983</v>
      </c>
      <c r="H36" s="10">
        <f>ROUND(+Administration!E131,2)</f>
        <v>5.91</v>
      </c>
      <c r="I36" s="10">
        <f t="shared" si="1"/>
        <v>17763.62</v>
      </c>
      <c r="J36" s="10"/>
      <c r="K36" s="11">
        <f t="shared" si="2"/>
        <v>0.1565</v>
      </c>
    </row>
    <row r="37" spans="2:11" ht="12">
      <c r="B37">
        <f>+Administration!A32</f>
        <v>81</v>
      </c>
      <c r="C37" t="str">
        <f>+Administration!B32</f>
        <v>GOOD SAMARITAN HOSPITAL</v>
      </c>
      <c r="D37" s="9">
        <f>ROUND(+Administration!H32,0)</f>
        <v>2380469</v>
      </c>
      <c r="E37" s="10">
        <f>ROUND(+Administration!E32,2)</f>
        <v>136.2</v>
      </c>
      <c r="F37" s="10">
        <f t="shared" si="0"/>
        <v>17477.75</v>
      </c>
      <c r="G37" s="9">
        <f>ROUND(+Administration!H132,0)</f>
        <v>6773089</v>
      </c>
      <c r="H37" s="10">
        <f>ROUND(+Administration!E132,2)</f>
        <v>212.25</v>
      </c>
      <c r="I37" s="10">
        <f t="shared" si="1"/>
        <v>31910.9</v>
      </c>
      <c r="J37" s="10"/>
      <c r="K37" s="11">
        <f t="shared" si="2"/>
        <v>0.8258</v>
      </c>
    </row>
    <row r="38" spans="2:11" ht="12">
      <c r="B38">
        <f>+Administration!A33</f>
        <v>82</v>
      </c>
      <c r="C38" t="str">
        <f>+Administration!B33</f>
        <v>GARFIELD COUNTY MEMORIAL HOSPITAL</v>
      </c>
      <c r="D38" s="9">
        <f>ROUND(+Administration!H33,0)</f>
        <v>65923</v>
      </c>
      <c r="E38" s="10">
        <f>ROUND(+Administration!E33,2)</f>
        <v>5.91</v>
      </c>
      <c r="F38" s="10">
        <f t="shared" si="0"/>
        <v>11154.48</v>
      </c>
      <c r="G38" s="9">
        <f>ROUND(+Administration!H133,0)</f>
        <v>121379</v>
      </c>
      <c r="H38" s="10">
        <f>ROUND(+Administration!E133,2)</f>
        <v>14.67</v>
      </c>
      <c r="I38" s="10">
        <f t="shared" si="1"/>
        <v>8273.96</v>
      </c>
      <c r="J38" s="10"/>
      <c r="K38" s="11">
        <f t="shared" si="2"/>
        <v>-0.2582</v>
      </c>
    </row>
    <row r="39" spans="2:11" ht="12">
      <c r="B39">
        <f>+Administration!A34</f>
        <v>84</v>
      </c>
      <c r="C39" t="str">
        <f>+Administration!B34</f>
        <v>PROVIDENCE REGIONAL MEDICAL CENTER EVERETT</v>
      </c>
      <c r="D39" s="9">
        <f>ROUND(+Administration!H34,0)</f>
        <v>6127211</v>
      </c>
      <c r="E39" s="10">
        <f>ROUND(+Administration!E34,2)</f>
        <v>255.86</v>
      </c>
      <c r="F39" s="10">
        <f t="shared" si="0"/>
        <v>23947.51</v>
      </c>
      <c r="G39" s="9">
        <f>ROUND(+Administration!H134,0)</f>
        <v>5452505</v>
      </c>
      <c r="H39" s="10">
        <f>ROUND(+Administration!E134,2)</f>
        <v>260.69</v>
      </c>
      <c r="I39" s="10">
        <f t="shared" si="1"/>
        <v>20915.67</v>
      </c>
      <c r="J39" s="10"/>
      <c r="K39" s="11">
        <f t="shared" si="2"/>
        <v>-0.1266</v>
      </c>
    </row>
    <row r="40" spans="2:11" ht="12">
      <c r="B40">
        <f>+Administration!A35</f>
        <v>85</v>
      </c>
      <c r="C40" t="str">
        <f>+Administration!B35</f>
        <v>JEFFERSON HEALTHCARE HOSPITAL</v>
      </c>
      <c r="D40" s="9">
        <f>ROUND(+Administration!H35,0)</f>
        <v>732585</v>
      </c>
      <c r="E40" s="10">
        <f>ROUND(+Administration!E35,2)</f>
        <v>45.94</v>
      </c>
      <c r="F40" s="10">
        <f t="shared" si="0"/>
        <v>15946.56</v>
      </c>
      <c r="G40" s="9">
        <f>ROUND(+Administration!H135,0)</f>
        <v>919531</v>
      </c>
      <c r="H40" s="10">
        <f>ROUND(+Administration!E135,2)</f>
        <v>47.96</v>
      </c>
      <c r="I40" s="10">
        <f t="shared" si="1"/>
        <v>19172.87</v>
      </c>
      <c r="J40" s="10"/>
      <c r="K40" s="11">
        <f t="shared" si="2"/>
        <v>0.2023</v>
      </c>
    </row>
    <row r="41" spans="2:11" ht="12">
      <c r="B41">
        <f>+Administration!A36</f>
        <v>96</v>
      </c>
      <c r="C41" t="str">
        <f>+Administration!B36</f>
        <v>SKYLINE HOSPITAL</v>
      </c>
      <c r="D41" s="9">
        <f>ROUND(+Administration!H36,0)</f>
        <v>206933</v>
      </c>
      <c r="E41" s="10">
        <f>ROUND(+Administration!E36,2)</f>
        <v>14.08</v>
      </c>
      <c r="F41" s="10">
        <f t="shared" si="0"/>
        <v>14696.95</v>
      </c>
      <c r="G41" s="9">
        <f>ROUND(+Administration!H136,0)</f>
        <v>237057</v>
      </c>
      <c r="H41" s="10">
        <f>ROUND(+Administration!E136,2)</f>
        <v>16.19</v>
      </c>
      <c r="I41" s="10">
        <f t="shared" si="1"/>
        <v>14642.19</v>
      </c>
      <c r="J41" s="10"/>
      <c r="K41" s="11">
        <f t="shared" si="2"/>
        <v>-0.0037</v>
      </c>
    </row>
    <row r="42" spans="2:11" ht="12">
      <c r="B42">
        <f>+Administration!A37</f>
        <v>102</v>
      </c>
      <c r="C42" t="str">
        <f>+Administration!B37</f>
        <v>YAKIMA REGIONAL MEDICAL AND CARDIAC CENTER</v>
      </c>
      <c r="D42" s="9">
        <f>ROUND(+Administration!H37,0)</f>
        <v>994107</v>
      </c>
      <c r="E42" s="10">
        <f>ROUND(+Administration!E37,2)</f>
        <v>55.53</v>
      </c>
      <c r="F42" s="10">
        <f t="shared" si="0"/>
        <v>17902.16</v>
      </c>
      <c r="G42" s="9">
        <f>ROUND(+Administration!H137,0)</f>
        <v>1161222</v>
      </c>
      <c r="H42" s="10">
        <f>ROUND(+Administration!E137,2)</f>
        <v>51</v>
      </c>
      <c r="I42" s="10">
        <f t="shared" si="1"/>
        <v>22769.06</v>
      </c>
      <c r="J42" s="10"/>
      <c r="K42" s="11">
        <f t="shared" si="2"/>
        <v>0.2719</v>
      </c>
    </row>
    <row r="43" spans="2:11" ht="12">
      <c r="B43">
        <f>+Administration!A38</f>
        <v>104</v>
      </c>
      <c r="C43" t="str">
        <f>+Administration!B38</f>
        <v>VALLEY GENERAL HOSPITAL</v>
      </c>
      <c r="D43" s="9">
        <f>ROUND(+Administration!H38,0)</f>
        <v>835585</v>
      </c>
      <c r="E43" s="10">
        <f>ROUND(+Administration!E38,2)</f>
        <v>38.41</v>
      </c>
      <c r="F43" s="10">
        <f t="shared" si="0"/>
        <v>21754.36</v>
      </c>
      <c r="G43" s="9">
        <f>ROUND(+Administration!H138,0)</f>
        <v>768180</v>
      </c>
      <c r="H43" s="10">
        <f>ROUND(+Administration!E138,2)</f>
        <v>35.08</v>
      </c>
      <c r="I43" s="10">
        <f t="shared" si="1"/>
        <v>21897.95</v>
      </c>
      <c r="J43" s="10"/>
      <c r="K43" s="11">
        <f t="shared" si="2"/>
        <v>0.0066</v>
      </c>
    </row>
    <row r="44" spans="2:11" ht="12">
      <c r="B44">
        <f>+Administration!A39</f>
        <v>106</v>
      </c>
      <c r="C44" t="str">
        <f>+Administration!B39</f>
        <v>CASCADE VALLEY HOSPITAL</v>
      </c>
      <c r="D44" s="9">
        <f>ROUND(+Administration!H39,0)</f>
        <v>705803</v>
      </c>
      <c r="E44" s="10">
        <f>ROUND(+Administration!E39,2)</f>
        <v>48.72</v>
      </c>
      <c r="F44" s="10">
        <f t="shared" si="0"/>
        <v>14486.93</v>
      </c>
      <c r="G44" s="9">
        <f>ROUND(+Administration!H139,0)</f>
        <v>700894</v>
      </c>
      <c r="H44" s="10">
        <f>ROUND(+Administration!E139,2)</f>
        <v>50.9</v>
      </c>
      <c r="I44" s="10">
        <f t="shared" si="1"/>
        <v>13770.02</v>
      </c>
      <c r="J44" s="10"/>
      <c r="K44" s="11">
        <f t="shared" si="2"/>
        <v>-0.0495</v>
      </c>
    </row>
    <row r="45" spans="2:11" ht="12">
      <c r="B45">
        <f>+Administration!A40</f>
        <v>107</v>
      </c>
      <c r="C45" t="str">
        <f>+Administration!B40</f>
        <v>NORTH VALLEY HOSPITAL</v>
      </c>
      <c r="D45" s="9">
        <f>ROUND(+Administration!H40,0)</f>
        <v>151632</v>
      </c>
      <c r="E45" s="10">
        <f>ROUND(+Administration!E40,2)</f>
        <v>14.19</v>
      </c>
      <c r="F45" s="10">
        <f t="shared" si="0"/>
        <v>10685.84</v>
      </c>
      <c r="G45" s="9">
        <f>ROUND(+Administration!H140,0)</f>
        <v>162928</v>
      </c>
      <c r="H45" s="10">
        <f>ROUND(+Administration!E140,2)</f>
        <v>12.67</v>
      </c>
      <c r="I45" s="10">
        <f t="shared" si="1"/>
        <v>12859.35</v>
      </c>
      <c r="J45" s="10"/>
      <c r="K45" s="11">
        <f t="shared" si="2"/>
        <v>0.2034</v>
      </c>
    </row>
    <row r="46" spans="2:11" ht="12">
      <c r="B46">
        <f>+Administration!A41</f>
        <v>108</v>
      </c>
      <c r="C46" t="str">
        <f>+Administration!B41</f>
        <v>TRI-STATE MEMORIAL HOSPITAL</v>
      </c>
      <c r="D46" s="9">
        <f>ROUND(+Administration!H41,0)</f>
        <v>0</v>
      </c>
      <c r="E46" s="10">
        <f>ROUND(+Administration!E41,2)</f>
        <v>30.06</v>
      </c>
      <c r="F46" s="10">
        <f t="shared" si="0"/>
      </c>
      <c r="G46" s="9">
        <f>ROUND(+Administration!H141,0)</f>
        <v>0</v>
      </c>
      <c r="H46" s="10">
        <f>ROUND(+Administration!E141,2)</f>
        <v>0</v>
      </c>
      <c r="I46" s="10">
        <f t="shared" si="1"/>
      </c>
      <c r="J46" s="10"/>
      <c r="K46" s="11">
        <f t="shared" si="2"/>
      </c>
    </row>
    <row r="47" spans="2:11" ht="12">
      <c r="B47">
        <f>+Administration!A42</f>
        <v>111</v>
      </c>
      <c r="C47" t="str">
        <f>+Administration!B42</f>
        <v>EAST ADAMS RURAL HOSPITAL</v>
      </c>
      <c r="D47" s="9">
        <f>ROUND(+Administration!H42,0)</f>
        <v>50375</v>
      </c>
      <c r="E47" s="10">
        <f>ROUND(+Administration!E42,2)</f>
        <v>2.93</v>
      </c>
      <c r="F47" s="10">
        <f t="shared" si="0"/>
        <v>17192.83</v>
      </c>
      <c r="G47" s="9">
        <f>ROUND(+Administration!H142,0)</f>
        <v>60562</v>
      </c>
      <c r="H47" s="10">
        <f>ROUND(+Administration!E142,2)</f>
        <v>3.84</v>
      </c>
      <c r="I47" s="10">
        <f t="shared" si="1"/>
        <v>15771.35</v>
      </c>
      <c r="J47" s="10"/>
      <c r="K47" s="11">
        <f t="shared" si="2"/>
        <v>-0.0827</v>
      </c>
    </row>
    <row r="48" spans="2:11" ht="12">
      <c r="B48">
        <f>+Administration!A43</f>
        <v>125</v>
      </c>
      <c r="C48" t="str">
        <f>+Administration!B43</f>
        <v>OTHELLO COMMUNITY HOSPITAL</v>
      </c>
      <c r="D48" s="9">
        <f>ROUND(+Administration!H43,0)</f>
        <v>195350</v>
      </c>
      <c r="E48" s="10">
        <f>ROUND(+Administration!E43,2)</f>
        <v>15.6</v>
      </c>
      <c r="F48" s="10">
        <f t="shared" si="0"/>
        <v>12522.44</v>
      </c>
      <c r="G48" s="9">
        <f>ROUND(+Administration!H143,0)</f>
        <v>220652</v>
      </c>
      <c r="H48" s="10">
        <f>ROUND(+Administration!E143,2)</f>
        <v>15.94</v>
      </c>
      <c r="I48" s="10">
        <f t="shared" si="1"/>
        <v>13842.66</v>
      </c>
      <c r="J48" s="10"/>
      <c r="K48" s="11">
        <f t="shared" si="2"/>
        <v>0.1054</v>
      </c>
    </row>
    <row r="49" spans="2:11" ht="12">
      <c r="B49">
        <f>+Administration!A44</f>
        <v>126</v>
      </c>
      <c r="C49" t="str">
        <f>+Administration!B44</f>
        <v>HIGHLINE MEDICAL CENTER</v>
      </c>
      <c r="D49" s="9">
        <f>ROUND(+Administration!H44,0)</f>
        <v>2049565</v>
      </c>
      <c r="E49" s="10">
        <f>ROUND(+Administration!E44,2)</f>
        <v>154.15</v>
      </c>
      <c r="F49" s="10">
        <f t="shared" si="0"/>
        <v>13295.91</v>
      </c>
      <c r="G49" s="9">
        <f>ROUND(+Administration!H144,0)</f>
        <v>2226398</v>
      </c>
      <c r="H49" s="10">
        <f>ROUND(+Administration!E144,2)</f>
        <v>86.3</v>
      </c>
      <c r="I49" s="10">
        <f t="shared" si="1"/>
        <v>25798.35</v>
      </c>
      <c r="J49" s="10"/>
      <c r="K49" s="11">
        <f t="shared" si="2"/>
        <v>0.9403</v>
      </c>
    </row>
    <row r="50" spans="2:11" ht="12">
      <c r="B50">
        <f>+Administration!A45</f>
        <v>128</v>
      </c>
      <c r="C50" t="str">
        <f>+Administration!B45</f>
        <v>UNIVERSITY OF WASHINGTON MEDICAL CENTER</v>
      </c>
      <c r="D50" s="9">
        <f>ROUND(+Administration!H45,0)</f>
        <v>6637899</v>
      </c>
      <c r="E50" s="10">
        <f>ROUND(+Administration!E45,2)</f>
        <v>413.78</v>
      </c>
      <c r="F50" s="10">
        <f t="shared" si="0"/>
        <v>16042.1</v>
      </c>
      <c r="G50" s="9">
        <f>ROUND(+Administration!H145,0)</f>
        <v>6431408</v>
      </c>
      <c r="H50" s="10">
        <f>ROUND(+Administration!E145,2)</f>
        <v>409.71</v>
      </c>
      <c r="I50" s="10">
        <f t="shared" si="1"/>
        <v>15697.46</v>
      </c>
      <c r="J50" s="10"/>
      <c r="K50" s="11">
        <f t="shared" si="2"/>
        <v>-0.0215</v>
      </c>
    </row>
    <row r="51" spans="2:11" ht="12">
      <c r="B51">
        <f>+Administration!A46</f>
        <v>129</v>
      </c>
      <c r="C51" t="str">
        <f>+Administration!B46</f>
        <v>QUINCY VALLEY MEDICAL CENTER</v>
      </c>
      <c r="D51" s="9">
        <f>ROUND(+Administration!H46,0)</f>
        <v>205401</v>
      </c>
      <c r="E51" s="10">
        <f>ROUND(+Administration!E46,2)</f>
        <v>13.55</v>
      </c>
      <c r="F51" s="10">
        <f t="shared" si="0"/>
        <v>15158.75</v>
      </c>
      <c r="G51" s="9">
        <f>ROUND(+Administration!H146,0)</f>
        <v>238555</v>
      </c>
      <c r="H51" s="10">
        <f>ROUND(+Administration!E146,2)</f>
        <v>20.86</v>
      </c>
      <c r="I51" s="10">
        <f t="shared" si="1"/>
        <v>11436</v>
      </c>
      <c r="J51" s="10"/>
      <c r="K51" s="11">
        <f t="shared" si="2"/>
        <v>-0.2456</v>
      </c>
    </row>
    <row r="52" spans="2:11" ht="12">
      <c r="B52">
        <f>+Administration!A47</f>
        <v>130</v>
      </c>
      <c r="C52" t="str">
        <f>+Administration!B47</f>
        <v>NORTHWEST HOSPITAL &amp; MEDICAL CENTER</v>
      </c>
      <c r="D52" s="9">
        <f>ROUND(+Administration!H47,0)</f>
        <v>3416526</v>
      </c>
      <c r="E52" s="10">
        <f>ROUND(+Administration!E47,2)</f>
        <v>141.14</v>
      </c>
      <c r="F52" s="10">
        <f t="shared" si="0"/>
        <v>24206.65</v>
      </c>
      <c r="G52" s="9">
        <f>ROUND(+Administration!H147,0)</f>
        <v>1920982</v>
      </c>
      <c r="H52" s="10">
        <f>ROUND(+Administration!E147,2)</f>
        <v>140.47</v>
      </c>
      <c r="I52" s="10">
        <f t="shared" si="1"/>
        <v>13675.39</v>
      </c>
      <c r="J52" s="10"/>
      <c r="K52" s="11">
        <f t="shared" si="2"/>
        <v>-0.4351</v>
      </c>
    </row>
    <row r="53" spans="2:11" ht="12">
      <c r="B53">
        <f>+Administration!A48</f>
        <v>131</v>
      </c>
      <c r="C53" t="str">
        <f>+Administration!B48</f>
        <v>OVERLAKE HOSPITAL MEDICAL CENTER</v>
      </c>
      <c r="D53" s="9">
        <f>ROUND(+Administration!H48,0)</f>
        <v>4097116</v>
      </c>
      <c r="E53" s="10">
        <f>ROUND(+Administration!E48,2)</f>
        <v>204.41</v>
      </c>
      <c r="F53" s="10">
        <f t="shared" si="0"/>
        <v>20043.62</v>
      </c>
      <c r="G53" s="9">
        <f>ROUND(+Administration!H148,0)</f>
        <v>5006145</v>
      </c>
      <c r="H53" s="10">
        <f>ROUND(+Administration!E148,2)</f>
        <v>221.82</v>
      </c>
      <c r="I53" s="10">
        <f t="shared" si="1"/>
        <v>22568.5</v>
      </c>
      <c r="J53" s="10"/>
      <c r="K53" s="11">
        <f t="shared" si="2"/>
        <v>0.126</v>
      </c>
    </row>
    <row r="54" spans="2:11" ht="12">
      <c r="B54">
        <f>+Administration!A49</f>
        <v>132</v>
      </c>
      <c r="C54" t="str">
        <f>+Administration!B49</f>
        <v>SAINT CLARE HOSPITAL</v>
      </c>
      <c r="D54" s="9">
        <f>ROUND(+Administration!H49,0)</f>
        <v>1036694</v>
      </c>
      <c r="E54" s="10">
        <f>ROUND(+Administration!E49,2)</f>
        <v>74.33</v>
      </c>
      <c r="F54" s="10">
        <f t="shared" si="0"/>
        <v>13947.18</v>
      </c>
      <c r="G54" s="9">
        <f>ROUND(+Administration!H149,0)</f>
        <v>1049725</v>
      </c>
      <c r="H54" s="10">
        <f>ROUND(+Administration!E149,2)</f>
        <v>63.11</v>
      </c>
      <c r="I54" s="10">
        <f t="shared" si="1"/>
        <v>16633.26</v>
      </c>
      <c r="J54" s="10"/>
      <c r="K54" s="11">
        <f t="shared" si="2"/>
        <v>0.1926</v>
      </c>
    </row>
    <row r="55" spans="2:11" ht="12">
      <c r="B55">
        <f>+Administration!A50</f>
        <v>134</v>
      </c>
      <c r="C55" t="str">
        <f>+Administration!B50</f>
        <v>ISLAND HOSPITAL</v>
      </c>
      <c r="D55" s="9">
        <f>ROUND(+Administration!H50,0)</f>
        <v>609519</v>
      </c>
      <c r="E55" s="10">
        <f>ROUND(+Administration!E50,2)</f>
        <v>34.72</v>
      </c>
      <c r="F55" s="10">
        <f t="shared" si="0"/>
        <v>17555.27</v>
      </c>
      <c r="G55" s="9">
        <f>ROUND(+Administration!H150,0)</f>
        <v>652708</v>
      </c>
      <c r="H55" s="10">
        <f>ROUND(+Administration!E150,2)</f>
        <v>33.75</v>
      </c>
      <c r="I55" s="10">
        <f t="shared" si="1"/>
        <v>19339.5</v>
      </c>
      <c r="J55" s="10"/>
      <c r="K55" s="11">
        <f t="shared" si="2"/>
        <v>0.1016</v>
      </c>
    </row>
    <row r="56" spans="2:11" ht="12">
      <c r="B56">
        <f>+Administration!A51</f>
        <v>137</v>
      </c>
      <c r="C56" t="str">
        <f>+Administration!B51</f>
        <v>LINCOLN HOSPITAL</v>
      </c>
      <c r="D56" s="9">
        <f>ROUND(+Administration!H51,0)</f>
        <v>225384</v>
      </c>
      <c r="E56" s="10">
        <f>ROUND(+Administration!E51,2)</f>
        <v>11.57</v>
      </c>
      <c r="F56" s="10">
        <f t="shared" si="0"/>
        <v>19480.03</v>
      </c>
      <c r="G56" s="9">
        <f>ROUND(+Administration!H151,0)</f>
        <v>251931</v>
      </c>
      <c r="H56" s="10">
        <f>ROUND(+Administration!E151,2)</f>
        <v>12.17</v>
      </c>
      <c r="I56" s="10">
        <f t="shared" si="1"/>
        <v>20700.99</v>
      </c>
      <c r="J56" s="10"/>
      <c r="K56" s="11">
        <f t="shared" si="2"/>
        <v>0.0627</v>
      </c>
    </row>
    <row r="57" spans="2:11" ht="12">
      <c r="B57">
        <f>+Administration!A52</f>
        <v>138</v>
      </c>
      <c r="C57" t="str">
        <f>+Administration!B52</f>
        <v>STEVENS HOSPITAL</v>
      </c>
      <c r="D57" s="9">
        <f>ROUND(+Administration!H52,0)</f>
        <v>1794405</v>
      </c>
      <c r="E57" s="10">
        <f>ROUND(+Administration!E52,2)</f>
        <v>96.93</v>
      </c>
      <c r="F57" s="10">
        <f t="shared" si="0"/>
        <v>18512.38</v>
      </c>
      <c r="G57" s="9">
        <f>ROUND(+Administration!H152,0)</f>
        <v>1934095</v>
      </c>
      <c r="H57" s="10">
        <f>ROUND(+Administration!E152,2)</f>
        <v>93</v>
      </c>
      <c r="I57" s="10">
        <f t="shared" si="1"/>
        <v>20796.72</v>
      </c>
      <c r="J57" s="10"/>
      <c r="K57" s="11">
        <f t="shared" si="2"/>
        <v>0.1234</v>
      </c>
    </row>
    <row r="58" spans="2:11" ht="12">
      <c r="B58">
        <f>+Administration!A53</f>
        <v>139</v>
      </c>
      <c r="C58" t="str">
        <f>+Administration!B53</f>
        <v>PROVIDENCE HOLY FAMILY HOSPITAL</v>
      </c>
      <c r="D58" s="9">
        <f>ROUND(+Administration!H53,0)</f>
        <v>1769015</v>
      </c>
      <c r="E58" s="10">
        <f>ROUND(+Administration!E53,2)</f>
        <v>115.04</v>
      </c>
      <c r="F58" s="10">
        <f t="shared" si="0"/>
        <v>15377.39</v>
      </c>
      <c r="G58" s="9">
        <f>ROUND(+Administration!H153,0)</f>
        <v>1726565</v>
      </c>
      <c r="H58" s="10">
        <f>ROUND(+Administration!E153,2)</f>
        <v>104.96</v>
      </c>
      <c r="I58" s="10">
        <f t="shared" si="1"/>
        <v>16449.74</v>
      </c>
      <c r="J58" s="10"/>
      <c r="K58" s="11">
        <f t="shared" si="2"/>
        <v>0.0697</v>
      </c>
    </row>
    <row r="59" spans="2:11" ht="12">
      <c r="B59">
        <f>+Administration!A54</f>
        <v>140</v>
      </c>
      <c r="C59" t="str">
        <f>+Administration!B54</f>
        <v>KITTITAS VALLEY HOSPITAL</v>
      </c>
      <c r="D59" s="9">
        <f>ROUND(+Administration!H54,0)</f>
        <v>527801</v>
      </c>
      <c r="E59" s="10">
        <f>ROUND(+Administration!E54,2)</f>
        <v>31.36</v>
      </c>
      <c r="F59" s="10">
        <f t="shared" si="0"/>
        <v>16830.39</v>
      </c>
      <c r="G59" s="9">
        <f>ROUND(+Administration!H154,0)</f>
        <v>576386</v>
      </c>
      <c r="H59" s="10">
        <f>ROUND(+Administration!E154,2)</f>
        <v>33.32</v>
      </c>
      <c r="I59" s="10">
        <f t="shared" si="1"/>
        <v>17298.5</v>
      </c>
      <c r="J59" s="10"/>
      <c r="K59" s="11">
        <f t="shared" si="2"/>
        <v>0.0278</v>
      </c>
    </row>
    <row r="60" spans="2:11" ht="12">
      <c r="B60">
        <f>+Administration!A55</f>
        <v>141</v>
      </c>
      <c r="C60" t="str">
        <f>+Administration!B55</f>
        <v>DAYTON GENERAL HOSPITAL</v>
      </c>
      <c r="D60" s="9">
        <f>ROUND(+Administration!H55,0)</f>
        <v>80986</v>
      </c>
      <c r="E60" s="10">
        <f>ROUND(+Administration!E55,2)</f>
        <v>7.32</v>
      </c>
      <c r="F60" s="10">
        <f t="shared" si="0"/>
        <v>11063.66</v>
      </c>
      <c r="G60" s="9">
        <f>ROUND(+Administration!H155,0)</f>
        <v>75818</v>
      </c>
      <c r="H60" s="10">
        <f>ROUND(+Administration!E155,2)</f>
        <v>6.79</v>
      </c>
      <c r="I60" s="10">
        <f t="shared" si="1"/>
        <v>11166.13</v>
      </c>
      <c r="J60" s="10"/>
      <c r="K60" s="11">
        <f t="shared" si="2"/>
        <v>0.0093</v>
      </c>
    </row>
    <row r="61" spans="2:11" ht="12">
      <c r="B61">
        <f>+Administration!A56</f>
        <v>142</v>
      </c>
      <c r="C61" t="str">
        <f>+Administration!B56</f>
        <v>HARRISON MEDICAL CENTER</v>
      </c>
      <c r="D61" s="9">
        <f>ROUND(+Administration!H56,0)</f>
        <v>2863787</v>
      </c>
      <c r="E61" s="10">
        <f>ROUND(+Administration!E56,2)</f>
        <v>154.98</v>
      </c>
      <c r="F61" s="10">
        <f t="shared" si="0"/>
        <v>18478.43</v>
      </c>
      <c r="G61" s="9">
        <f>ROUND(+Administration!H156,0)</f>
        <v>3572165</v>
      </c>
      <c r="H61" s="10">
        <f>ROUND(+Administration!E156,2)</f>
        <v>171.67</v>
      </c>
      <c r="I61" s="10">
        <f t="shared" si="1"/>
        <v>20808.32</v>
      </c>
      <c r="J61" s="10"/>
      <c r="K61" s="11">
        <f t="shared" si="2"/>
        <v>0.1261</v>
      </c>
    </row>
    <row r="62" spans="2:11" ht="12">
      <c r="B62">
        <f>+Administration!A57</f>
        <v>145</v>
      </c>
      <c r="C62" t="str">
        <f>+Administration!B57</f>
        <v>PEACEHEALTH SAINT JOSEPH HOSPITAL</v>
      </c>
      <c r="D62" s="9">
        <f>ROUND(+Administration!H57,0)</f>
        <v>4719906</v>
      </c>
      <c r="E62" s="10">
        <f>ROUND(+Administration!E57,2)</f>
        <v>247.03</v>
      </c>
      <c r="F62" s="10">
        <f t="shared" si="0"/>
        <v>19106.61</v>
      </c>
      <c r="G62" s="9">
        <f>ROUND(+Administration!H157,0)</f>
        <v>5953516</v>
      </c>
      <c r="H62" s="10">
        <f>ROUND(+Administration!E157,2)</f>
        <v>312.05</v>
      </c>
      <c r="I62" s="10">
        <f t="shared" si="1"/>
        <v>19078.72</v>
      </c>
      <c r="J62" s="10"/>
      <c r="K62" s="11">
        <f t="shared" si="2"/>
        <v>-0.0015</v>
      </c>
    </row>
    <row r="63" spans="2:11" ht="12">
      <c r="B63">
        <f>+Administration!A58</f>
        <v>147</v>
      </c>
      <c r="C63" t="str">
        <f>+Administration!B58</f>
        <v>MID VALLEY HOSPITAL</v>
      </c>
      <c r="D63" s="9">
        <f>ROUND(+Administration!H58,0)</f>
        <v>302981</v>
      </c>
      <c r="E63" s="10">
        <f>ROUND(+Administration!E58,2)</f>
        <v>19.54</v>
      </c>
      <c r="F63" s="10">
        <f t="shared" si="0"/>
        <v>15505.68</v>
      </c>
      <c r="G63" s="9">
        <f>ROUND(+Administration!H158,0)</f>
        <v>361182</v>
      </c>
      <c r="H63" s="10">
        <f>ROUND(+Administration!E158,2)</f>
        <v>20.27</v>
      </c>
      <c r="I63" s="10">
        <f t="shared" si="1"/>
        <v>17818.55</v>
      </c>
      <c r="J63" s="10"/>
      <c r="K63" s="11">
        <f t="shared" si="2"/>
        <v>0.1492</v>
      </c>
    </row>
    <row r="64" spans="2:11" ht="12">
      <c r="B64">
        <f>+Administration!A59</f>
        <v>148</v>
      </c>
      <c r="C64" t="str">
        <f>+Administration!B59</f>
        <v>KINDRED HOSPITAL - SEATTLE</v>
      </c>
      <c r="D64" s="9">
        <f>ROUND(+Administration!H59,0)</f>
        <v>300617</v>
      </c>
      <c r="E64" s="10">
        <f>ROUND(+Administration!E59,2)</f>
        <v>19.5</v>
      </c>
      <c r="F64" s="10">
        <f t="shared" si="0"/>
        <v>15416.26</v>
      </c>
      <c r="G64" s="9">
        <f>ROUND(+Administration!H159,0)</f>
        <v>505296</v>
      </c>
      <c r="H64" s="10">
        <f>ROUND(+Administration!E159,2)</f>
        <v>20.5</v>
      </c>
      <c r="I64" s="10">
        <f t="shared" si="1"/>
        <v>24648.59</v>
      </c>
      <c r="J64" s="10"/>
      <c r="K64" s="11">
        <f t="shared" si="2"/>
        <v>0.5989</v>
      </c>
    </row>
    <row r="65" spans="2:11" ht="12">
      <c r="B65">
        <f>+Administration!A60</f>
        <v>150</v>
      </c>
      <c r="C65" t="str">
        <f>+Administration!B60</f>
        <v>COULEE COMMUNITY HOSPITAL</v>
      </c>
      <c r="D65" s="9">
        <f>ROUND(+Administration!H60,0)</f>
        <v>249844</v>
      </c>
      <c r="E65" s="10">
        <f>ROUND(+Administration!E60,2)</f>
        <v>20.7</v>
      </c>
      <c r="F65" s="10">
        <f t="shared" si="0"/>
        <v>12069.76</v>
      </c>
      <c r="G65" s="9">
        <f>ROUND(+Administration!H160,0)</f>
        <v>290765</v>
      </c>
      <c r="H65" s="10">
        <f>ROUND(+Administration!E160,2)</f>
        <v>20.04</v>
      </c>
      <c r="I65" s="10">
        <f t="shared" si="1"/>
        <v>14509.23</v>
      </c>
      <c r="J65" s="10"/>
      <c r="K65" s="11">
        <f t="shared" si="2"/>
        <v>0.2021</v>
      </c>
    </row>
    <row r="66" spans="2:11" ht="12">
      <c r="B66">
        <f>+Administration!A61</f>
        <v>152</v>
      </c>
      <c r="C66" t="str">
        <f>+Administration!B61</f>
        <v>MASON GENERAL HOSPITAL</v>
      </c>
      <c r="D66" s="9">
        <f>ROUND(+Administration!H61,0)</f>
        <v>1301291</v>
      </c>
      <c r="E66" s="10">
        <f>ROUND(+Administration!E61,2)</f>
        <v>55.14</v>
      </c>
      <c r="F66" s="10">
        <f t="shared" si="0"/>
        <v>23599.76</v>
      </c>
      <c r="G66" s="9">
        <f>ROUND(+Administration!H161,0)</f>
        <v>1388800</v>
      </c>
      <c r="H66" s="10">
        <f>ROUND(+Administration!E161,2)</f>
        <v>57.72</v>
      </c>
      <c r="I66" s="10">
        <f t="shared" si="1"/>
        <v>24060.98</v>
      </c>
      <c r="J66" s="10"/>
      <c r="K66" s="11">
        <f t="shared" si="2"/>
        <v>0.0195</v>
      </c>
    </row>
    <row r="67" spans="2:11" ht="12">
      <c r="B67">
        <f>+Administration!A62</f>
        <v>153</v>
      </c>
      <c r="C67" t="str">
        <f>+Administration!B62</f>
        <v>WHITMAN HOSPITAL AND MEDICAL CENTER</v>
      </c>
      <c r="D67" s="9">
        <f>ROUND(+Administration!H62,0)</f>
        <v>194893</v>
      </c>
      <c r="E67" s="10">
        <f>ROUND(+Administration!E62,2)</f>
        <v>14.42</v>
      </c>
      <c r="F67" s="10">
        <f t="shared" si="0"/>
        <v>13515.46</v>
      </c>
      <c r="G67" s="9">
        <f>ROUND(+Administration!H162,0)</f>
        <v>250484</v>
      </c>
      <c r="H67" s="10">
        <f>ROUND(+Administration!E162,2)</f>
        <v>14.41</v>
      </c>
      <c r="I67" s="10">
        <f t="shared" si="1"/>
        <v>17382.65</v>
      </c>
      <c r="J67" s="10"/>
      <c r="K67" s="11">
        <f t="shared" si="2"/>
        <v>0.2861</v>
      </c>
    </row>
    <row r="68" spans="2:11" ht="12">
      <c r="B68">
        <f>+Administration!A63</f>
        <v>155</v>
      </c>
      <c r="C68" t="str">
        <f>+Administration!B63</f>
        <v>VALLEY MEDICAL CENTER</v>
      </c>
      <c r="D68" s="9">
        <f>ROUND(+Administration!H63,0)</f>
        <v>3677241</v>
      </c>
      <c r="E68" s="10">
        <f>ROUND(+Administration!E63,2)</f>
        <v>168.59</v>
      </c>
      <c r="F68" s="10">
        <f t="shared" si="0"/>
        <v>21811.74</v>
      </c>
      <c r="G68" s="9">
        <f>ROUND(+Administration!H163,0)</f>
        <v>4303867</v>
      </c>
      <c r="H68" s="10">
        <f>ROUND(+Administration!E163,2)</f>
        <v>164.66</v>
      </c>
      <c r="I68" s="10">
        <f t="shared" si="1"/>
        <v>26137.9</v>
      </c>
      <c r="J68" s="10"/>
      <c r="K68" s="11">
        <f t="shared" si="2"/>
        <v>0.1983</v>
      </c>
    </row>
    <row r="69" spans="2:11" ht="12">
      <c r="B69">
        <f>+Administration!A64</f>
        <v>156</v>
      </c>
      <c r="C69" t="str">
        <f>+Administration!B64</f>
        <v>WHIDBEY GENERAL HOSPITAL</v>
      </c>
      <c r="D69" s="9">
        <f>ROUND(+Administration!H64,0)</f>
        <v>915644</v>
      </c>
      <c r="E69" s="10">
        <f>ROUND(+Administration!E64,2)</f>
        <v>67.74</v>
      </c>
      <c r="F69" s="10">
        <f t="shared" si="0"/>
        <v>13517.04</v>
      </c>
      <c r="G69" s="9">
        <f>ROUND(+Administration!H164,0)</f>
        <v>1008302</v>
      </c>
      <c r="H69" s="10">
        <f>ROUND(+Administration!E164,2)</f>
        <v>70.43</v>
      </c>
      <c r="I69" s="10">
        <f t="shared" si="1"/>
        <v>14316.37</v>
      </c>
      <c r="J69" s="10"/>
      <c r="K69" s="11">
        <f t="shared" si="2"/>
        <v>0.0591</v>
      </c>
    </row>
    <row r="70" spans="2:11" ht="12">
      <c r="B70">
        <f>+Administration!A65</f>
        <v>157</v>
      </c>
      <c r="C70" t="str">
        <f>+Administration!B65</f>
        <v>SAINT LUKES REHABILIATION INSTITUTE</v>
      </c>
      <c r="D70" s="9">
        <f>ROUND(+Administration!H65,0)</f>
        <v>576562</v>
      </c>
      <c r="E70" s="10">
        <f>ROUND(+Administration!E65,2)</f>
        <v>45.27</v>
      </c>
      <c r="F70" s="10">
        <f t="shared" si="0"/>
        <v>12736.07</v>
      </c>
      <c r="G70" s="9">
        <f>ROUND(+Administration!H165,0)</f>
        <v>592703</v>
      </c>
      <c r="H70" s="10">
        <f>ROUND(+Administration!E165,2)</f>
        <v>41.37</v>
      </c>
      <c r="I70" s="10">
        <f t="shared" si="1"/>
        <v>14326.88</v>
      </c>
      <c r="J70" s="10"/>
      <c r="K70" s="11">
        <f t="shared" si="2"/>
        <v>0.1249</v>
      </c>
    </row>
    <row r="71" spans="2:11" ht="12">
      <c r="B71">
        <f>+Administration!A66</f>
        <v>158</v>
      </c>
      <c r="C71" t="str">
        <f>+Administration!B66</f>
        <v>CASCADE MEDICAL CENTER</v>
      </c>
      <c r="D71" s="9">
        <f>ROUND(+Administration!H66,0)</f>
        <v>143761</v>
      </c>
      <c r="E71" s="10">
        <f>ROUND(+Administration!E66,2)</f>
        <v>11.19</v>
      </c>
      <c r="F71" s="10">
        <f t="shared" si="0"/>
        <v>12847.27</v>
      </c>
      <c r="G71" s="9">
        <f>ROUND(+Administration!H166,0)</f>
        <v>143271</v>
      </c>
      <c r="H71" s="10">
        <f>ROUND(+Administration!E166,2)</f>
        <v>8.76</v>
      </c>
      <c r="I71" s="10">
        <f t="shared" si="1"/>
        <v>16355.14</v>
      </c>
      <c r="J71" s="10"/>
      <c r="K71" s="11">
        <f t="shared" si="2"/>
        <v>0.273</v>
      </c>
    </row>
    <row r="72" spans="2:11" ht="12">
      <c r="B72">
        <f>+Administration!A67</f>
        <v>159</v>
      </c>
      <c r="C72" t="str">
        <f>+Administration!B67</f>
        <v>PROVIDENCE SAINT PETER HOSPITAL</v>
      </c>
      <c r="D72" s="9">
        <f>ROUND(+Administration!H67,0)</f>
        <v>5373468</v>
      </c>
      <c r="E72" s="10">
        <f>ROUND(+Administration!E67,2)</f>
        <v>210</v>
      </c>
      <c r="F72" s="10">
        <f t="shared" si="0"/>
        <v>25587.94</v>
      </c>
      <c r="G72" s="9">
        <f>ROUND(+Administration!H167,0)</f>
        <v>4926995</v>
      </c>
      <c r="H72" s="10">
        <f>ROUND(+Administration!E167,2)</f>
        <v>233</v>
      </c>
      <c r="I72" s="10">
        <f t="shared" si="1"/>
        <v>21145.9</v>
      </c>
      <c r="J72" s="10"/>
      <c r="K72" s="11">
        <f t="shared" si="2"/>
        <v>-0.1736</v>
      </c>
    </row>
    <row r="73" spans="2:11" ht="12">
      <c r="B73">
        <f>+Administration!A68</f>
        <v>161</v>
      </c>
      <c r="C73" t="str">
        <f>+Administration!B68</f>
        <v>KADLEC REGIONAL MEDICAL CENTER</v>
      </c>
      <c r="D73" s="9">
        <f>ROUND(+Administration!H68,0)</f>
        <v>1831759</v>
      </c>
      <c r="E73" s="10">
        <f>ROUND(+Administration!E68,2)</f>
        <v>136.07</v>
      </c>
      <c r="F73" s="10">
        <f t="shared" si="0"/>
        <v>13461.89</v>
      </c>
      <c r="G73" s="9">
        <f>ROUND(+Administration!H168,0)</f>
        <v>2619416</v>
      </c>
      <c r="H73" s="10">
        <f>ROUND(+Administration!E168,2)</f>
        <v>172.27</v>
      </c>
      <c r="I73" s="10">
        <f t="shared" si="1"/>
        <v>15205.29</v>
      </c>
      <c r="J73" s="10"/>
      <c r="K73" s="11">
        <f t="shared" si="2"/>
        <v>0.1295</v>
      </c>
    </row>
    <row r="74" spans="2:11" ht="12">
      <c r="B74">
        <f>+Administration!A69</f>
        <v>162</v>
      </c>
      <c r="C74" t="str">
        <f>+Administration!B69</f>
        <v>PROVIDENCE SACRED HEART MEDICAL CENTER</v>
      </c>
      <c r="D74" s="9">
        <f>ROUND(+Administration!H69,0)</f>
        <v>5457470</v>
      </c>
      <c r="E74" s="10">
        <f>ROUND(+Administration!E69,2)</f>
        <v>320</v>
      </c>
      <c r="F74" s="10">
        <f t="shared" si="0"/>
        <v>17054.59</v>
      </c>
      <c r="G74" s="9">
        <f>ROUND(+Administration!H169,0)</f>
        <v>7918928</v>
      </c>
      <c r="H74" s="10">
        <f>ROUND(+Administration!E169,2)</f>
        <v>330.92</v>
      </c>
      <c r="I74" s="10">
        <f t="shared" si="1"/>
        <v>23930.04</v>
      </c>
      <c r="J74" s="10"/>
      <c r="K74" s="11">
        <f t="shared" si="2"/>
        <v>0.4031</v>
      </c>
    </row>
    <row r="75" spans="2:11" ht="12">
      <c r="B75">
        <f>+Administration!A70</f>
        <v>164</v>
      </c>
      <c r="C75" t="str">
        <f>+Administration!B70</f>
        <v>EVERGREEN HOSPITAL MEDICAL CENTER</v>
      </c>
      <c r="D75" s="9">
        <f>ROUND(+Administration!H70,0)</f>
        <v>5760400</v>
      </c>
      <c r="E75" s="10">
        <f>ROUND(+Administration!E70,2)</f>
        <v>239.41</v>
      </c>
      <c r="F75" s="10">
        <f aca="true" t="shared" si="3" ref="F75:F106">IF(D75=0,"",IF(E75=0,"",ROUND(D75/E75,2)))</f>
        <v>24060.82</v>
      </c>
      <c r="G75" s="9">
        <f>ROUND(+Administration!H170,0)</f>
        <v>8218903</v>
      </c>
      <c r="H75" s="10">
        <f>ROUND(+Administration!E170,2)</f>
        <v>262.13</v>
      </c>
      <c r="I75" s="10">
        <f aca="true" t="shared" si="4" ref="I75:I106">IF(G75=0,"",IF(H75=0,"",ROUND(G75/H75,2)))</f>
        <v>31354.3</v>
      </c>
      <c r="J75" s="10"/>
      <c r="K75" s="11">
        <f aca="true" t="shared" si="5" ref="K75:K106">IF(D75=0,"",IF(E75=0,"",IF(G75=0,"",IF(H75=0,"",ROUND(I75/F75-1,4)))))</f>
        <v>0.3031</v>
      </c>
    </row>
    <row r="76" spans="2:11" ht="12">
      <c r="B76">
        <f>+Administration!A71</f>
        <v>165</v>
      </c>
      <c r="C76" t="str">
        <f>+Administration!B71</f>
        <v>LAKE CHELAN COMMUNITY HOSPITAL</v>
      </c>
      <c r="D76" s="9">
        <f>ROUND(+Administration!H71,0)</f>
        <v>384899</v>
      </c>
      <c r="E76" s="10">
        <f>ROUND(+Administration!E71,2)</f>
        <v>28.37</v>
      </c>
      <c r="F76" s="10">
        <f t="shared" si="3"/>
        <v>13567.11</v>
      </c>
      <c r="G76" s="9">
        <f>ROUND(+Administration!H171,0)</f>
        <v>430421</v>
      </c>
      <c r="H76" s="10">
        <f>ROUND(+Administration!E171,2)</f>
        <v>31.53</v>
      </c>
      <c r="I76" s="10">
        <f t="shared" si="4"/>
        <v>13651.16</v>
      </c>
      <c r="J76" s="10"/>
      <c r="K76" s="11">
        <f t="shared" si="5"/>
        <v>0.0062</v>
      </c>
    </row>
    <row r="77" spans="2:11" ht="12">
      <c r="B77">
        <f>+Administration!A72</f>
        <v>167</v>
      </c>
      <c r="C77" t="str">
        <f>+Administration!B72</f>
        <v>FERRY COUNTY MEMORIAL HOSPITAL</v>
      </c>
      <c r="D77" s="9">
        <f>ROUND(+Administration!H72,0)</f>
        <v>345943</v>
      </c>
      <c r="E77" s="10">
        <f>ROUND(+Administration!E72,2)</f>
        <v>18.07</v>
      </c>
      <c r="F77" s="10">
        <f t="shared" si="3"/>
        <v>19144.6</v>
      </c>
      <c r="G77" s="9">
        <f>ROUND(+Administration!H172,0)</f>
        <v>379040</v>
      </c>
      <c r="H77" s="10">
        <f>ROUND(+Administration!E172,2)</f>
        <v>16.48</v>
      </c>
      <c r="I77" s="10">
        <f t="shared" si="4"/>
        <v>23000</v>
      </c>
      <c r="J77" s="10"/>
      <c r="K77" s="11">
        <f t="shared" si="5"/>
        <v>0.2014</v>
      </c>
    </row>
    <row r="78" spans="2:11" ht="12">
      <c r="B78">
        <f>+Administration!A73</f>
        <v>168</v>
      </c>
      <c r="C78" t="str">
        <f>+Administration!B73</f>
        <v>CENTRAL WASHINGTON HOSPITAL</v>
      </c>
      <c r="D78" s="9">
        <f>ROUND(+Administration!H73,0)</f>
        <v>2276241</v>
      </c>
      <c r="E78" s="10">
        <f>ROUND(+Administration!E73,2)</f>
        <v>143.95</v>
      </c>
      <c r="F78" s="10">
        <f t="shared" si="3"/>
        <v>15812.72</v>
      </c>
      <c r="G78" s="9">
        <f>ROUND(+Administration!H173,0)</f>
        <v>2324354</v>
      </c>
      <c r="H78" s="10">
        <f>ROUND(+Administration!E173,2)</f>
        <v>149.18</v>
      </c>
      <c r="I78" s="10">
        <f t="shared" si="4"/>
        <v>15580.87</v>
      </c>
      <c r="J78" s="10"/>
      <c r="K78" s="11">
        <f t="shared" si="5"/>
        <v>-0.0147</v>
      </c>
    </row>
    <row r="79" spans="2:11" ht="12">
      <c r="B79">
        <f>+Administration!A74</f>
        <v>169</v>
      </c>
      <c r="C79" t="str">
        <f>+Administration!B74</f>
        <v>GROUP HEALTH EASTSIDE</v>
      </c>
      <c r="D79" s="9">
        <f>ROUND(+Administration!H74,0)</f>
        <v>0</v>
      </c>
      <c r="E79" s="10">
        <f>ROUND(+Administration!E74,2)</f>
        <v>0</v>
      </c>
      <c r="F79" s="10">
        <f t="shared" si="3"/>
      </c>
      <c r="G79" s="9">
        <f>ROUND(+Administration!H174,0)</f>
        <v>0</v>
      </c>
      <c r="H79" s="10">
        <f>ROUND(+Administration!E174,2)</f>
        <v>0</v>
      </c>
      <c r="I79" s="10">
        <f t="shared" si="4"/>
      </c>
      <c r="J79" s="10"/>
      <c r="K79" s="11">
        <f t="shared" si="5"/>
      </c>
    </row>
    <row r="80" spans="2:11" ht="12">
      <c r="B80">
        <f>+Administration!A75</f>
        <v>170</v>
      </c>
      <c r="C80" t="str">
        <f>+Administration!B75</f>
        <v>SOUTHWEST WASHINGTON MEDICAL CENTER</v>
      </c>
      <c r="D80" s="9">
        <f>ROUND(+Administration!H75,0)</f>
        <v>5882983</v>
      </c>
      <c r="E80" s="10">
        <f>ROUND(+Administration!E75,2)</f>
        <v>278.58</v>
      </c>
      <c r="F80" s="10">
        <f t="shared" si="3"/>
        <v>21117.75</v>
      </c>
      <c r="G80" s="9">
        <f>ROUND(+Administration!H175,0)</f>
        <v>6945584</v>
      </c>
      <c r="H80" s="10">
        <f>ROUND(+Administration!E175,2)</f>
        <v>300.05</v>
      </c>
      <c r="I80" s="10">
        <f t="shared" si="4"/>
        <v>23148.09</v>
      </c>
      <c r="J80" s="10"/>
      <c r="K80" s="11">
        <f t="shared" si="5"/>
        <v>0.0961</v>
      </c>
    </row>
    <row r="81" spans="2:11" ht="12">
      <c r="B81">
        <f>+Administration!A76</f>
        <v>172</v>
      </c>
      <c r="C81" t="str">
        <f>+Administration!B76</f>
        <v>PULLMAN REGIONAL HOSPITAL</v>
      </c>
      <c r="D81" s="9">
        <f>ROUND(+Administration!H76,0)</f>
        <v>632399</v>
      </c>
      <c r="E81" s="10">
        <f>ROUND(+Administration!E76,2)</f>
        <v>41.95</v>
      </c>
      <c r="F81" s="10">
        <f t="shared" si="3"/>
        <v>15075.07</v>
      </c>
      <c r="G81" s="9">
        <f>ROUND(+Administration!H176,0)</f>
        <v>615472</v>
      </c>
      <c r="H81" s="10">
        <f>ROUND(+Administration!E176,2)</f>
        <v>35.55</v>
      </c>
      <c r="I81" s="10">
        <f t="shared" si="4"/>
        <v>17312.86</v>
      </c>
      <c r="J81" s="10"/>
      <c r="K81" s="11">
        <f t="shared" si="5"/>
        <v>0.1484</v>
      </c>
    </row>
    <row r="82" spans="2:11" ht="12">
      <c r="B82">
        <f>+Administration!A77</f>
        <v>173</v>
      </c>
      <c r="C82" t="str">
        <f>+Administration!B77</f>
        <v>MORTON GENERAL HOSPITAL</v>
      </c>
      <c r="D82" s="9">
        <f>ROUND(+Administration!H77,0)</f>
        <v>154320</v>
      </c>
      <c r="E82" s="10">
        <f>ROUND(+Administration!E77,2)</f>
        <v>12.13</v>
      </c>
      <c r="F82" s="10">
        <f t="shared" si="3"/>
        <v>12722.18</v>
      </c>
      <c r="G82" s="9">
        <f>ROUND(+Administration!H177,0)</f>
        <v>180022</v>
      </c>
      <c r="H82" s="10">
        <f>ROUND(+Administration!E177,2)</f>
        <v>12.82</v>
      </c>
      <c r="I82" s="10">
        <f t="shared" si="4"/>
        <v>14042.28</v>
      </c>
      <c r="J82" s="10"/>
      <c r="K82" s="11">
        <f t="shared" si="5"/>
        <v>0.1038</v>
      </c>
    </row>
    <row r="83" spans="2:11" ht="12">
      <c r="B83">
        <f>+Administration!A78</f>
        <v>175</v>
      </c>
      <c r="C83" t="str">
        <f>+Administration!B78</f>
        <v>MARY BRIDGE CHILDRENS HEALTH CENTER</v>
      </c>
      <c r="D83" s="9">
        <f>ROUND(+Administration!H78,0)</f>
        <v>2923743</v>
      </c>
      <c r="E83" s="10">
        <f>ROUND(+Administration!E78,2)</f>
        <v>82.81</v>
      </c>
      <c r="F83" s="10">
        <f t="shared" si="3"/>
        <v>35306.64</v>
      </c>
      <c r="G83" s="9">
        <f>ROUND(+Administration!H178,0)</f>
        <v>3464335</v>
      </c>
      <c r="H83" s="10">
        <f>ROUND(+Administration!E178,2)</f>
        <v>88.02</v>
      </c>
      <c r="I83" s="10">
        <f t="shared" si="4"/>
        <v>39358.5</v>
      </c>
      <c r="J83" s="10"/>
      <c r="K83" s="11">
        <f t="shared" si="5"/>
        <v>0.1148</v>
      </c>
    </row>
    <row r="84" spans="2:11" ht="12">
      <c r="B84">
        <f>+Administration!A79</f>
        <v>176</v>
      </c>
      <c r="C84" t="str">
        <f>+Administration!B79</f>
        <v>TACOMA GENERAL ALLENMORE HOSPITAL</v>
      </c>
      <c r="D84" s="9">
        <f>ROUND(+Administration!H79,0)</f>
        <v>10157698</v>
      </c>
      <c r="E84" s="10">
        <f>ROUND(+Administration!E79,2)</f>
        <v>263.19</v>
      </c>
      <c r="F84" s="10">
        <f t="shared" si="3"/>
        <v>38594.54</v>
      </c>
      <c r="G84" s="9">
        <f>ROUND(+Administration!H179,0)</f>
        <v>11855207</v>
      </c>
      <c r="H84" s="10">
        <f>ROUND(+Administration!E179,2)</f>
        <v>282.14</v>
      </c>
      <c r="I84" s="10">
        <f t="shared" si="4"/>
        <v>42018.88</v>
      </c>
      <c r="J84" s="10"/>
      <c r="K84" s="11">
        <f t="shared" si="5"/>
        <v>0.0887</v>
      </c>
    </row>
    <row r="85" spans="2:11" ht="12">
      <c r="B85">
        <f>+Administration!A80</f>
        <v>178</v>
      </c>
      <c r="C85" t="str">
        <f>+Administration!B80</f>
        <v>DEER PARK HOSPITAL</v>
      </c>
      <c r="D85" s="9">
        <f>ROUND(+Administration!H80,0)</f>
        <v>43797</v>
      </c>
      <c r="E85" s="10">
        <f>ROUND(+Administration!E80,2)</f>
        <v>1.32</v>
      </c>
      <c r="F85" s="10">
        <f t="shared" si="3"/>
        <v>33179.55</v>
      </c>
      <c r="G85" s="9">
        <f>ROUND(+Administration!H180,0)</f>
        <v>0</v>
      </c>
      <c r="H85" s="10">
        <f>ROUND(+Administration!E180,2)</f>
        <v>0</v>
      </c>
      <c r="I85" s="10">
        <f t="shared" si="4"/>
      </c>
      <c r="J85" s="10"/>
      <c r="K85" s="11">
        <f t="shared" si="5"/>
      </c>
    </row>
    <row r="86" spans="2:11" ht="12">
      <c r="B86">
        <f>+Administration!A81</f>
        <v>180</v>
      </c>
      <c r="C86" t="str">
        <f>+Administration!B81</f>
        <v>VALLEY HOSPITAL AND MEDICAL CENTER</v>
      </c>
      <c r="D86" s="9">
        <f>ROUND(+Administration!H81,0)</f>
        <v>364266</v>
      </c>
      <c r="E86" s="10">
        <f>ROUND(+Administration!E81,2)</f>
        <v>37.2</v>
      </c>
      <c r="F86" s="10">
        <f t="shared" si="3"/>
        <v>9792.1</v>
      </c>
      <c r="G86" s="9">
        <f>ROUND(+Administration!H181,0)</f>
        <v>894877</v>
      </c>
      <c r="H86" s="10">
        <f>ROUND(+Administration!E181,2)</f>
        <v>52.1</v>
      </c>
      <c r="I86" s="10">
        <f t="shared" si="4"/>
        <v>17176.14</v>
      </c>
      <c r="J86" s="10"/>
      <c r="K86" s="11">
        <f t="shared" si="5"/>
        <v>0.7541</v>
      </c>
    </row>
    <row r="87" spans="2:11" ht="12">
      <c r="B87">
        <f>+Administration!A82</f>
        <v>183</v>
      </c>
      <c r="C87" t="str">
        <f>+Administration!B82</f>
        <v>AUBURN REGIONAL MEDICAL CENTER</v>
      </c>
      <c r="D87" s="9">
        <f>ROUND(+Administration!H82,0)</f>
        <v>707983</v>
      </c>
      <c r="E87" s="10">
        <f>ROUND(+Administration!E82,2)</f>
        <v>53.23</v>
      </c>
      <c r="F87" s="10">
        <f t="shared" si="3"/>
        <v>13300.45</v>
      </c>
      <c r="G87" s="9">
        <f>ROUND(+Administration!H182,0)</f>
        <v>915698</v>
      </c>
      <c r="H87" s="10">
        <f>ROUND(+Administration!E182,2)</f>
        <v>63.11</v>
      </c>
      <c r="I87" s="10">
        <f t="shared" si="4"/>
        <v>14509.55</v>
      </c>
      <c r="J87" s="10"/>
      <c r="K87" s="11">
        <f t="shared" si="5"/>
        <v>0.0909</v>
      </c>
    </row>
    <row r="88" spans="2:11" ht="12">
      <c r="B88">
        <f>+Administration!A83</f>
        <v>186</v>
      </c>
      <c r="C88" t="str">
        <f>+Administration!B83</f>
        <v>MARK REED HOSPITAL</v>
      </c>
      <c r="D88" s="9">
        <f>ROUND(+Administration!H83,0)</f>
        <v>127632</v>
      </c>
      <c r="E88" s="10">
        <f>ROUND(+Administration!E83,2)</f>
        <v>4.73</v>
      </c>
      <c r="F88" s="10">
        <f t="shared" si="3"/>
        <v>26983.51</v>
      </c>
      <c r="G88" s="9">
        <f>ROUND(+Administration!H183,0)</f>
        <v>148594</v>
      </c>
      <c r="H88" s="10">
        <f>ROUND(+Administration!E183,2)</f>
        <v>10.2</v>
      </c>
      <c r="I88" s="10">
        <f t="shared" si="4"/>
        <v>14568.04</v>
      </c>
      <c r="J88" s="10"/>
      <c r="K88" s="11">
        <f t="shared" si="5"/>
        <v>-0.4601</v>
      </c>
    </row>
    <row r="89" spans="2:11" ht="12">
      <c r="B89">
        <f>+Administration!A84</f>
        <v>191</v>
      </c>
      <c r="C89" t="str">
        <f>+Administration!B84</f>
        <v>PROVIDENCE CENTRALIA HOSPITAL</v>
      </c>
      <c r="D89" s="9">
        <f>ROUND(+Administration!H84,0)</f>
        <v>1180817</v>
      </c>
      <c r="E89" s="10">
        <f>ROUND(+Administration!E84,2)</f>
        <v>29.5</v>
      </c>
      <c r="F89" s="10">
        <f t="shared" si="3"/>
        <v>40027.69</v>
      </c>
      <c r="G89" s="9">
        <f>ROUND(+Administration!H184,0)</f>
        <v>1053667</v>
      </c>
      <c r="H89" s="10">
        <f>ROUND(+Administration!E184,2)</f>
        <v>61.88</v>
      </c>
      <c r="I89" s="10">
        <f t="shared" si="4"/>
        <v>17027.59</v>
      </c>
      <c r="J89" s="10"/>
      <c r="K89" s="11">
        <f t="shared" si="5"/>
        <v>-0.5746</v>
      </c>
    </row>
    <row r="90" spans="2:11" ht="12">
      <c r="B90">
        <f>+Administration!A85</f>
        <v>193</v>
      </c>
      <c r="C90" t="str">
        <f>+Administration!B85</f>
        <v>PROVIDENCE MOUNT CARMEL HOSPITAL</v>
      </c>
      <c r="D90" s="9">
        <f>ROUND(+Administration!H85,0)</f>
        <v>563174</v>
      </c>
      <c r="E90" s="10">
        <f>ROUND(+Administration!E85,2)</f>
        <v>35.02</v>
      </c>
      <c r="F90" s="10">
        <f t="shared" si="3"/>
        <v>16081.5</v>
      </c>
      <c r="G90" s="9">
        <f>ROUND(+Administration!H185,0)</f>
        <v>496441</v>
      </c>
      <c r="H90" s="10">
        <f>ROUND(+Administration!E185,2)</f>
        <v>26.43</v>
      </c>
      <c r="I90" s="10">
        <f t="shared" si="4"/>
        <v>18783.24</v>
      </c>
      <c r="J90" s="10"/>
      <c r="K90" s="11">
        <f t="shared" si="5"/>
        <v>0.168</v>
      </c>
    </row>
    <row r="91" spans="2:11" ht="12">
      <c r="B91">
        <f>+Administration!A86</f>
        <v>194</v>
      </c>
      <c r="C91" t="str">
        <f>+Administration!B86</f>
        <v>PROVIDENCE SAINT JOSEPHS HOSPITAL</v>
      </c>
      <c r="D91" s="9">
        <f>ROUND(+Administration!H86,0)</f>
        <v>347931</v>
      </c>
      <c r="E91" s="10">
        <f>ROUND(+Administration!E86,2)</f>
        <v>21.13</v>
      </c>
      <c r="F91" s="10">
        <f t="shared" si="3"/>
        <v>16466.21</v>
      </c>
      <c r="G91" s="9">
        <f>ROUND(+Administration!H186,0)</f>
        <v>511654</v>
      </c>
      <c r="H91" s="10">
        <f>ROUND(+Administration!E186,2)</f>
        <v>18.38</v>
      </c>
      <c r="I91" s="10">
        <f t="shared" si="4"/>
        <v>27837.54</v>
      </c>
      <c r="J91" s="10"/>
      <c r="K91" s="11">
        <f t="shared" si="5"/>
        <v>0.6906</v>
      </c>
    </row>
    <row r="92" spans="2:11" ht="12">
      <c r="B92">
        <f>+Administration!A87</f>
        <v>195</v>
      </c>
      <c r="C92" t="str">
        <f>+Administration!B87</f>
        <v>SNOQUALMIE VALLEY HOSPITAL</v>
      </c>
      <c r="D92" s="9">
        <f>ROUND(+Administration!H87,0)</f>
        <v>504917</v>
      </c>
      <c r="E92" s="10">
        <f>ROUND(+Administration!E87,2)</f>
        <v>13</v>
      </c>
      <c r="F92" s="10">
        <f t="shared" si="3"/>
        <v>38839.77</v>
      </c>
      <c r="G92" s="9">
        <f>ROUND(+Administration!H187,0)</f>
        <v>255747</v>
      </c>
      <c r="H92" s="10">
        <f>ROUND(+Administration!E187,2)</f>
        <v>16.1</v>
      </c>
      <c r="I92" s="10">
        <f t="shared" si="4"/>
        <v>15884.91</v>
      </c>
      <c r="J92" s="10"/>
      <c r="K92" s="11">
        <f t="shared" si="5"/>
        <v>-0.591</v>
      </c>
    </row>
    <row r="93" spans="2:11" ht="12">
      <c r="B93">
        <f>+Administration!A88</f>
        <v>197</v>
      </c>
      <c r="C93" t="str">
        <f>+Administration!B88</f>
        <v>CAPITAL MEDICAL CENTER</v>
      </c>
      <c r="D93" s="9">
        <f>ROUND(+Administration!H88,0)</f>
        <v>2920678</v>
      </c>
      <c r="E93" s="10">
        <f>ROUND(+Administration!E88,2)</f>
        <v>38.74</v>
      </c>
      <c r="F93" s="10">
        <f t="shared" si="3"/>
        <v>75391.79</v>
      </c>
      <c r="G93" s="9">
        <f>ROUND(+Administration!H188,0)</f>
        <v>2881198</v>
      </c>
      <c r="H93" s="10">
        <f>ROUND(+Administration!E188,2)</f>
        <v>39.94</v>
      </c>
      <c r="I93" s="10">
        <f t="shared" si="4"/>
        <v>72138.16</v>
      </c>
      <c r="J93" s="10"/>
      <c r="K93" s="11">
        <f t="shared" si="5"/>
        <v>-0.0432</v>
      </c>
    </row>
    <row r="94" spans="2:11" ht="12">
      <c r="B94">
        <f>+Administration!A89</f>
        <v>198</v>
      </c>
      <c r="C94" t="str">
        <f>+Administration!B89</f>
        <v>SUNNYSIDE COMMUNITY HOSPITAL</v>
      </c>
      <c r="D94" s="9">
        <f>ROUND(+Administration!H89,0)</f>
        <v>439171</v>
      </c>
      <c r="E94" s="10">
        <f>ROUND(+Administration!E89,2)</f>
        <v>29.47</v>
      </c>
      <c r="F94" s="10">
        <f t="shared" si="3"/>
        <v>14902.31</v>
      </c>
      <c r="G94" s="9">
        <f>ROUND(+Administration!H189,0)</f>
        <v>439175</v>
      </c>
      <c r="H94" s="10">
        <f>ROUND(+Administration!E189,2)</f>
        <v>30.19</v>
      </c>
      <c r="I94" s="10">
        <f t="shared" si="4"/>
        <v>14547.04</v>
      </c>
      <c r="J94" s="10"/>
      <c r="K94" s="11">
        <f t="shared" si="5"/>
        <v>-0.0238</v>
      </c>
    </row>
    <row r="95" spans="2:11" ht="12">
      <c r="B95">
        <f>+Administration!A90</f>
        <v>199</v>
      </c>
      <c r="C95" t="str">
        <f>+Administration!B90</f>
        <v>TOPPENISH COMMUNITY HOSPITAL</v>
      </c>
      <c r="D95" s="9">
        <f>ROUND(+Administration!H90,0)</f>
        <v>244692</v>
      </c>
      <c r="E95" s="10">
        <f>ROUND(+Administration!E90,2)</f>
        <v>11.4</v>
      </c>
      <c r="F95" s="10">
        <f t="shared" si="3"/>
        <v>21464.21</v>
      </c>
      <c r="G95" s="9">
        <f>ROUND(+Administration!H190,0)</f>
        <v>297669</v>
      </c>
      <c r="H95" s="10">
        <f>ROUND(+Administration!E190,2)</f>
        <v>12.2</v>
      </c>
      <c r="I95" s="10">
        <f t="shared" si="4"/>
        <v>24399.1</v>
      </c>
      <c r="J95" s="10"/>
      <c r="K95" s="11">
        <f t="shared" si="5"/>
        <v>0.1367</v>
      </c>
    </row>
    <row r="96" spans="2:11" ht="12">
      <c r="B96">
        <f>+Administration!A91</f>
        <v>201</v>
      </c>
      <c r="C96" t="str">
        <f>+Administration!B91</f>
        <v>SAINT FRANCIS COMMUNITY HOSPITAL</v>
      </c>
      <c r="D96" s="9">
        <f>ROUND(+Administration!H91,0)</f>
        <v>1477249</v>
      </c>
      <c r="E96" s="10">
        <f>ROUND(+Administration!E91,2)</f>
        <v>99.59</v>
      </c>
      <c r="F96" s="10">
        <f t="shared" si="3"/>
        <v>14833.31</v>
      </c>
      <c r="G96" s="9">
        <f>ROUND(+Administration!H191,0)</f>
        <v>1567659</v>
      </c>
      <c r="H96" s="10">
        <f>ROUND(+Administration!E191,2)</f>
        <v>86.45</v>
      </c>
      <c r="I96" s="10">
        <f t="shared" si="4"/>
        <v>18133.71</v>
      </c>
      <c r="J96" s="10"/>
      <c r="K96" s="11">
        <f t="shared" si="5"/>
        <v>0.2225</v>
      </c>
    </row>
    <row r="97" spans="2:11" ht="12">
      <c r="B97">
        <f>+Administration!A92</f>
        <v>202</v>
      </c>
      <c r="C97" t="str">
        <f>+Administration!B92</f>
        <v>REGIONAL HOSP. FOR RESP. &amp; COMPLEX CARE</v>
      </c>
      <c r="D97" s="9">
        <f>ROUND(+Administration!H92,0)</f>
        <v>218341</v>
      </c>
      <c r="E97" s="10">
        <f>ROUND(+Administration!E92,2)</f>
        <v>7.9</v>
      </c>
      <c r="F97" s="10">
        <f t="shared" si="3"/>
        <v>27638.1</v>
      </c>
      <c r="G97" s="9">
        <f>ROUND(+Administration!H192,0)</f>
        <v>279218</v>
      </c>
      <c r="H97" s="10">
        <f>ROUND(+Administration!E192,2)</f>
        <v>9.02</v>
      </c>
      <c r="I97" s="10">
        <f t="shared" si="4"/>
        <v>30955.43</v>
      </c>
      <c r="J97" s="10"/>
      <c r="K97" s="11">
        <f t="shared" si="5"/>
        <v>0.12</v>
      </c>
    </row>
    <row r="98" spans="2:11" ht="12">
      <c r="B98">
        <f>+Administration!A93</f>
        <v>204</v>
      </c>
      <c r="C98" t="str">
        <f>+Administration!B93</f>
        <v>SEATTLE CANCER CARE ALLIANCE</v>
      </c>
      <c r="D98" s="9">
        <f>ROUND(+Administration!H93,0)</f>
        <v>2381785</v>
      </c>
      <c r="E98" s="10">
        <f>ROUND(+Administration!E93,2)</f>
        <v>136.7</v>
      </c>
      <c r="F98" s="10">
        <f t="shared" si="3"/>
        <v>17423.45</v>
      </c>
      <c r="G98" s="9">
        <f>ROUND(+Administration!H193,0)</f>
        <v>3223230</v>
      </c>
      <c r="H98" s="10">
        <f>ROUND(+Administration!E193,2)</f>
        <v>156.24</v>
      </c>
      <c r="I98" s="10">
        <f t="shared" si="4"/>
        <v>20629.99</v>
      </c>
      <c r="J98" s="10"/>
      <c r="K98" s="11">
        <f t="shared" si="5"/>
        <v>0.184</v>
      </c>
    </row>
    <row r="99" spans="2:11" ht="12">
      <c r="B99">
        <f>+Administration!A94</f>
        <v>205</v>
      </c>
      <c r="C99" t="str">
        <f>+Administration!B94</f>
        <v>WENATCHEE VALLEY MEDICAL CENTER</v>
      </c>
      <c r="D99" s="9">
        <f>ROUND(+Administration!H94,0)</f>
        <v>147938</v>
      </c>
      <c r="E99" s="10">
        <f>ROUND(+Administration!E94,2)</f>
        <v>16.22</v>
      </c>
      <c r="F99" s="10">
        <f t="shared" si="3"/>
        <v>9120.72</v>
      </c>
      <c r="G99" s="9">
        <f>ROUND(+Administration!H194,0)</f>
        <v>393952</v>
      </c>
      <c r="H99" s="10">
        <f>ROUND(+Administration!E194,2)</f>
        <v>15.35</v>
      </c>
      <c r="I99" s="10">
        <f t="shared" si="4"/>
        <v>25664.63</v>
      </c>
      <c r="J99" s="10"/>
      <c r="K99" s="11">
        <f t="shared" si="5"/>
        <v>1.8139</v>
      </c>
    </row>
    <row r="100" spans="2:11" ht="12">
      <c r="B100">
        <f>+Administration!A95</f>
        <v>206</v>
      </c>
      <c r="C100" t="str">
        <f>+Administration!B95</f>
        <v>UNITED GENERAL HOSPITAL</v>
      </c>
      <c r="D100" s="9">
        <f>ROUND(+Administration!H95,0)</f>
        <v>736754</v>
      </c>
      <c r="E100" s="10">
        <f>ROUND(+Administration!E95,2)</f>
        <v>48.92</v>
      </c>
      <c r="F100" s="10">
        <f t="shared" si="3"/>
        <v>15060.38</v>
      </c>
      <c r="G100" s="9">
        <f>ROUND(+Administration!H195,0)</f>
        <v>874860</v>
      </c>
      <c r="H100" s="10">
        <f>ROUND(+Administration!E195,2)</f>
        <v>54.64</v>
      </c>
      <c r="I100" s="10">
        <f t="shared" si="4"/>
        <v>16011.35</v>
      </c>
      <c r="J100" s="10"/>
      <c r="K100" s="11">
        <f t="shared" si="5"/>
        <v>0.0631</v>
      </c>
    </row>
    <row r="101" spans="2:11" ht="12">
      <c r="B101">
        <f>+Administration!A96</f>
        <v>207</v>
      </c>
      <c r="C101" t="str">
        <f>+Administration!B96</f>
        <v>SKAGIT VALLEY HOSPITAL</v>
      </c>
      <c r="D101" s="9">
        <f>ROUND(+Administration!H96,0)</f>
        <v>1890830</v>
      </c>
      <c r="E101" s="10">
        <f>ROUND(+Administration!E96,2)</f>
        <v>132.33</v>
      </c>
      <c r="F101" s="10">
        <f t="shared" si="3"/>
        <v>14288.75</v>
      </c>
      <c r="G101" s="9">
        <f>ROUND(+Administration!H196,0)</f>
        <v>2096027</v>
      </c>
      <c r="H101" s="10">
        <f>ROUND(+Administration!E196,2)</f>
        <v>118.65</v>
      </c>
      <c r="I101" s="10">
        <f t="shared" si="4"/>
        <v>17665.63</v>
      </c>
      <c r="J101" s="10"/>
      <c r="K101" s="11">
        <f t="shared" si="5"/>
        <v>0.2363</v>
      </c>
    </row>
    <row r="102" spans="2:11" ht="12">
      <c r="B102">
        <f>+Administration!A97</f>
        <v>208</v>
      </c>
      <c r="C102" t="str">
        <f>+Administration!B97</f>
        <v>LEGACY SALMON CREEK HOSPITAL</v>
      </c>
      <c r="D102" s="9">
        <f>ROUND(+Administration!H97,0)</f>
        <v>1008691</v>
      </c>
      <c r="E102" s="10">
        <f>ROUND(+Administration!E97,2)</f>
        <v>51.89</v>
      </c>
      <c r="F102" s="10">
        <f t="shared" si="3"/>
        <v>19439.02</v>
      </c>
      <c r="G102" s="9">
        <f>ROUND(+Administration!H197,0)</f>
        <v>1241915</v>
      </c>
      <c r="H102" s="10">
        <f>ROUND(+Administration!E197,2)</f>
        <v>65.28</v>
      </c>
      <c r="I102" s="10">
        <f t="shared" si="4"/>
        <v>19024.43</v>
      </c>
      <c r="J102" s="10"/>
      <c r="K102" s="11">
        <f t="shared" si="5"/>
        <v>-0.0213</v>
      </c>
    </row>
    <row r="103" spans="2:11" ht="12">
      <c r="B103">
        <f>+Administration!A98</f>
        <v>209</v>
      </c>
      <c r="C103" t="str">
        <f>+Administration!B98</f>
        <v>SAINT ANTHONY HOSPITAL</v>
      </c>
      <c r="D103" s="9">
        <f>ROUND(+Administration!H98,0)</f>
        <v>0</v>
      </c>
      <c r="E103" s="10">
        <f>ROUND(+Administration!E98,2)</f>
        <v>0</v>
      </c>
      <c r="F103" s="10">
        <f t="shared" si="3"/>
      </c>
      <c r="G103" s="9">
        <f>ROUND(+Administration!H198,0)</f>
        <v>523644</v>
      </c>
      <c r="H103" s="10">
        <f>ROUND(+Administration!E198,2)</f>
        <v>33.43</v>
      </c>
      <c r="I103" s="10">
        <f t="shared" si="4"/>
        <v>15663.89</v>
      </c>
      <c r="J103" s="10"/>
      <c r="K103" s="11">
        <f t="shared" si="5"/>
      </c>
    </row>
    <row r="104" spans="2:11" ht="12">
      <c r="B104">
        <f>+Administration!A99</f>
        <v>904</v>
      </c>
      <c r="C104" t="str">
        <f>+Administration!B99</f>
        <v>BHC FAIRFAX HOSPITAL</v>
      </c>
      <c r="D104" s="9">
        <f>ROUND(+Administration!H99,0)</f>
        <v>1217177</v>
      </c>
      <c r="E104" s="10">
        <f>ROUND(+Administration!E99,2)</f>
        <v>39.99</v>
      </c>
      <c r="F104" s="10">
        <f t="shared" si="3"/>
        <v>30437.03</v>
      </c>
      <c r="G104" s="9">
        <f>ROUND(+Administration!H199,0)</f>
        <v>1271913</v>
      </c>
      <c r="H104" s="10">
        <f>ROUND(+Administration!E199,2)</f>
        <v>39.86</v>
      </c>
      <c r="I104" s="10">
        <f t="shared" si="4"/>
        <v>31909.51</v>
      </c>
      <c r="J104" s="10"/>
      <c r="K104" s="11">
        <f t="shared" si="5"/>
        <v>0.0484</v>
      </c>
    </row>
    <row r="105" spans="2:11" ht="12">
      <c r="B105">
        <f>+Administration!A100</f>
        <v>915</v>
      </c>
      <c r="C105" t="str">
        <f>+Administration!B100</f>
        <v>LOURDES COUNSELING CENTER</v>
      </c>
      <c r="D105" s="9">
        <f>ROUND(+Administration!H100,0)</f>
        <v>27475</v>
      </c>
      <c r="E105" s="10">
        <f>ROUND(+Administration!E100,2)</f>
        <v>0.55</v>
      </c>
      <c r="F105" s="10">
        <f t="shared" si="3"/>
        <v>49954.55</v>
      </c>
      <c r="G105" s="9">
        <f>ROUND(+Administration!H200,0)</f>
        <v>86217</v>
      </c>
      <c r="H105" s="10">
        <f>ROUND(+Administration!E200,2)</f>
        <v>9.48</v>
      </c>
      <c r="I105" s="10">
        <f t="shared" si="4"/>
        <v>9094.62</v>
      </c>
      <c r="J105" s="10"/>
      <c r="K105" s="11">
        <f t="shared" si="5"/>
        <v>-0.8179</v>
      </c>
    </row>
    <row r="106" spans="2:11" ht="12">
      <c r="B106">
        <f>+Administration!A101</f>
        <v>919</v>
      </c>
      <c r="C106" t="str">
        <f>+Administration!B101</f>
        <v>NAVOS</v>
      </c>
      <c r="D106" s="9">
        <f>ROUND(+Administration!H101,0)</f>
        <v>59373</v>
      </c>
      <c r="E106" s="10">
        <f>ROUND(+Administration!E101,2)</f>
        <v>7.92</v>
      </c>
      <c r="F106" s="10">
        <f t="shared" si="3"/>
        <v>7496.59</v>
      </c>
      <c r="G106" s="9">
        <f>ROUND(+Administration!H201,0)</f>
        <v>80988</v>
      </c>
      <c r="H106" s="10">
        <f>ROUND(+Administration!E201,2)</f>
        <v>8.02</v>
      </c>
      <c r="I106" s="10">
        <f t="shared" si="4"/>
        <v>10098.25</v>
      </c>
      <c r="J106" s="10"/>
      <c r="K106" s="11">
        <f t="shared" si="5"/>
        <v>0.347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C23" sqref="C23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7.875" style="0" bestFit="1" customWidth="1"/>
    <col min="5" max="6" width="6.875" style="0" bestFit="1" customWidth="1"/>
    <col min="7" max="7" width="7.875" style="0" bestFit="1" customWidth="1"/>
    <col min="8" max="8" width="6.875" style="0" bestFit="1" customWidth="1"/>
    <col min="9" max="9" width="5.875" style="0" bestFit="1" customWidth="1"/>
    <col min="10" max="10" width="2.625" style="0" customWidth="1"/>
    <col min="11" max="11" width="8.125" style="0" bestFit="1" customWidth="1"/>
  </cols>
  <sheetData>
    <row r="1" spans="1:10" ht="12">
      <c r="A1" s="6" t="s">
        <v>27</v>
      </c>
      <c r="B1" s="5"/>
      <c r="C1" s="5"/>
      <c r="D1" s="5"/>
      <c r="E1" s="5"/>
      <c r="F1" s="6"/>
      <c r="G1" s="5"/>
      <c r="H1" s="5"/>
      <c r="I1" s="5"/>
      <c r="J1" s="5"/>
    </row>
    <row r="2" spans="1:11" ht="12">
      <c r="A2" s="1"/>
      <c r="F2" s="1"/>
      <c r="K2" s="4" t="s">
        <v>43</v>
      </c>
    </row>
    <row r="3" spans="4:11" ht="12">
      <c r="D3" s="2"/>
      <c r="F3" s="1"/>
      <c r="K3">
        <v>506</v>
      </c>
    </row>
    <row r="4" spans="1:10" ht="12">
      <c r="A4" s="6" t="s">
        <v>30</v>
      </c>
      <c r="B4" s="6"/>
      <c r="C4" s="6"/>
      <c r="D4" s="7"/>
      <c r="E4" s="6"/>
      <c r="F4" s="5"/>
      <c r="G4" s="5"/>
      <c r="H4" s="5"/>
      <c r="I4" s="5"/>
      <c r="J4" s="5"/>
    </row>
    <row r="5" spans="1:10" ht="12">
      <c r="A5" s="6" t="s">
        <v>40</v>
      </c>
      <c r="B5" s="6"/>
      <c r="C5" s="6"/>
      <c r="D5" s="6"/>
      <c r="E5" s="5"/>
      <c r="F5" s="5"/>
      <c r="G5" s="5"/>
      <c r="H5" s="5"/>
      <c r="I5" s="5"/>
      <c r="J5" s="5"/>
    </row>
    <row r="7" spans="5:9" ht="12">
      <c r="E7" s="33">
        <f>Administration!D5</f>
        <v>2008</v>
      </c>
      <c r="F7" s="4">
        <f>+E7</f>
        <v>2008</v>
      </c>
      <c r="H7" s="3">
        <f>+F7+1</f>
        <v>2009</v>
      </c>
      <c r="I7" s="4">
        <f>+H7</f>
        <v>2009</v>
      </c>
    </row>
    <row r="8" spans="1:11" ht="12">
      <c r="A8" s="4"/>
      <c r="B8" s="4"/>
      <c r="C8" s="4"/>
      <c r="D8" s="3" t="s">
        <v>28</v>
      </c>
      <c r="F8" s="3" t="s">
        <v>2</v>
      </c>
      <c r="G8" s="3" t="s">
        <v>28</v>
      </c>
      <c r="I8" s="3" t="s">
        <v>2</v>
      </c>
      <c r="J8" s="3"/>
      <c r="K8" s="4" t="s">
        <v>45</v>
      </c>
    </row>
    <row r="9" spans="1:11" ht="12">
      <c r="A9" s="4"/>
      <c r="B9" s="4" t="s">
        <v>41</v>
      </c>
      <c r="C9" s="4" t="s">
        <v>42</v>
      </c>
      <c r="D9" s="3" t="s">
        <v>29</v>
      </c>
      <c r="E9" s="3" t="s">
        <v>4</v>
      </c>
      <c r="F9" s="3" t="s">
        <v>4</v>
      </c>
      <c r="G9" s="3" t="s">
        <v>29</v>
      </c>
      <c r="H9" s="3" t="s">
        <v>4</v>
      </c>
      <c r="I9" s="3" t="s">
        <v>4</v>
      </c>
      <c r="J9" s="3"/>
      <c r="K9" s="4" t="s">
        <v>46</v>
      </c>
    </row>
    <row r="10" spans="2:11" ht="12">
      <c r="B10">
        <f>+Administration!A5</f>
        <v>1</v>
      </c>
      <c r="C10" t="str">
        <f>+Administration!B5</f>
        <v>SWEDISH HEALTH SERVICES</v>
      </c>
      <c r="D10" s="9">
        <f>ROUND(+Administration!E5*2080,0)</f>
        <v>850720</v>
      </c>
      <c r="E10" s="9">
        <f>ROUND(+Administration!V5,0)</f>
        <v>64206</v>
      </c>
      <c r="F10" s="10">
        <f>IF(D10=0,"",IF(E10=0,"",ROUND(D10/E10,2)))</f>
        <v>13.25</v>
      </c>
      <c r="G10" s="9">
        <f>ROUND(+Administration!E105*2080,0)</f>
        <v>239200</v>
      </c>
      <c r="H10" s="9">
        <f>ROUND(+Administration!V105,0)</f>
        <v>65434</v>
      </c>
      <c r="I10" s="10">
        <f>IF(G10=0,"",IF(H10=0,"",ROUND(G10/H10,2)))</f>
        <v>3.66</v>
      </c>
      <c r="J10" s="10"/>
      <c r="K10" s="11">
        <f>IF(D10=0,"",IF(E10=0,"",IF(G10=0,"",IF(H10=0,"",ROUND(I10/F10-1,4)))))</f>
        <v>-0.7238</v>
      </c>
    </row>
    <row r="11" spans="2:11" ht="12">
      <c r="B11">
        <f>+Administration!A6</f>
        <v>3</v>
      </c>
      <c r="C11" t="str">
        <f>+Administration!B6</f>
        <v>SWEDISH MEDICAL CENTER CHERRY HILL</v>
      </c>
      <c r="D11" s="9">
        <f>ROUND(+Administration!E6*2080,0)</f>
        <v>120640</v>
      </c>
      <c r="E11" s="9">
        <f>ROUND(+Administration!V6,0)</f>
        <v>25431</v>
      </c>
      <c r="F11" s="10">
        <f aca="true" t="shared" si="0" ref="F11:F74">IF(D11=0,"",IF(E11=0,"",ROUND(D11/E11,2)))</f>
        <v>4.74</v>
      </c>
      <c r="G11" s="9">
        <f>ROUND(+Administration!E106*2080,0)</f>
        <v>91520</v>
      </c>
      <c r="H11" s="9">
        <f>ROUND(+Administration!V106,0)</f>
        <v>27098</v>
      </c>
      <c r="I11" s="10">
        <f aca="true" t="shared" si="1" ref="I11:I74">IF(G11=0,"",IF(H11=0,"",ROUND(G11/H11,2)))</f>
        <v>3.38</v>
      </c>
      <c r="J11" s="10"/>
      <c r="K11" s="11">
        <f aca="true" t="shared" si="2" ref="K11:K74">IF(D11=0,"",IF(E11=0,"",IF(G11=0,"",IF(H11=0,"",ROUND(I11/F11-1,4)))))</f>
        <v>-0.2869</v>
      </c>
    </row>
    <row r="12" spans="2:11" ht="12">
      <c r="B12">
        <f>+Administration!A7</f>
        <v>8</v>
      </c>
      <c r="C12" t="str">
        <f>+Administration!B7</f>
        <v>KLICKITAT VALLEY HOSPITAL</v>
      </c>
      <c r="D12" s="9">
        <f>ROUND(+Administration!E7*2080,0)</f>
        <v>24544</v>
      </c>
      <c r="E12" s="9">
        <f>ROUND(+Administration!V7,0)</f>
        <v>1629</v>
      </c>
      <c r="F12" s="10">
        <f t="shared" si="0"/>
        <v>15.07</v>
      </c>
      <c r="G12" s="9">
        <f>ROUND(+Administration!E107*2080,0)</f>
        <v>26166</v>
      </c>
      <c r="H12" s="9">
        <f>ROUND(+Administration!V107,0)</f>
        <v>1645</v>
      </c>
      <c r="I12" s="10">
        <f t="shared" si="1"/>
        <v>15.91</v>
      </c>
      <c r="J12" s="10"/>
      <c r="K12" s="11">
        <f t="shared" si="2"/>
        <v>0.0557</v>
      </c>
    </row>
    <row r="13" spans="2:11" ht="12">
      <c r="B13">
        <f>+Administration!A8</f>
        <v>10</v>
      </c>
      <c r="C13" t="str">
        <f>+Administration!B8</f>
        <v>VIRGINIA MASON MEDICAL CENTER</v>
      </c>
      <c r="D13" s="9">
        <f>ROUND(+Administration!E8*2080,0)</f>
        <v>655158</v>
      </c>
      <c r="E13" s="9">
        <f>ROUND(+Administration!V8,0)</f>
        <v>76904</v>
      </c>
      <c r="F13" s="10">
        <f t="shared" si="0"/>
        <v>8.52</v>
      </c>
      <c r="G13" s="9">
        <f>ROUND(+Administration!E108*2080,0)</f>
        <v>702499</v>
      </c>
      <c r="H13" s="9">
        <f>ROUND(+Administration!V108,0)</f>
        <v>79237</v>
      </c>
      <c r="I13" s="10">
        <f t="shared" si="1"/>
        <v>8.87</v>
      </c>
      <c r="J13" s="10"/>
      <c r="K13" s="11">
        <f t="shared" si="2"/>
        <v>0.0411</v>
      </c>
    </row>
    <row r="14" spans="2:11" ht="12">
      <c r="B14">
        <f>+Administration!A9</f>
        <v>14</v>
      </c>
      <c r="C14" t="str">
        <f>+Administration!B9</f>
        <v>SEATTLE CHILDRENS HOSPITAL</v>
      </c>
      <c r="D14" s="9">
        <f>ROUND(+Administration!E9*2080,0)</f>
        <v>1213576</v>
      </c>
      <c r="E14" s="9">
        <f>ROUND(+Administration!V9,0)</f>
        <v>26512</v>
      </c>
      <c r="F14" s="10">
        <f t="shared" si="0"/>
        <v>45.77</v>
      </c>
      <c r="G14" s="9">
        <f>ROUND(+Administration!E109*2080,0)</f>
        <v>1229862</v>
      </c>
      <c r="H14" s="9">
        <f>ROUND(+Administration!V109,0)</f>
        <v>28361</v>
      </c>
      <c r="I14" s="10">
        <f t="shared" si="1"/>
        <v>43.36</v>
      </c>
      <c r="J14" s="10"/>
      <c r="K14" s="11">
        <f t="shared" si="2"/>
        <v>-0.0527</v>
      </c>
    </row>
    <row r="15" spans="2:11" ht="12">
      <c r="B15">
        <f>+Administration!A10</f>
        <v>20</v>
      </c>
      <c r="C15" t="str">
        <f>+Administration!B10</f>
        <v>GROUP HEALTH CENTRAL</v>
      </c>
      <c r="D15" s="9">
        <f>ROUND(+Administration!E10*2080,0)</f>
        <v>0</v>
      </c>
      <c r="E15" s="9">
        <f>ROUND(+Administration!V10,0)</f>
        <v>1208</v>
      </c>
      <c r="F15" s="10">
        <f t="shared" si="0"/>
      </c>
      <c r="G15" s="9">
        <f>ROUND(+Administration!E110*2080,0)</f>
        <v>26042</v>
      </c>
      <c r="H15" s="9">
        <f>ROUND(+Administration!V110,0)</f>
        <v>1122</v>
      </c>
      <c r="I15" s="10">
        <f t="shared" si="1"/>
        <v>23.21</v>
      </c>
      <c r="J15" s="10"/>
      <c r="K15" s="11">
        <f t="shared" si="2"/>
      </c>
    </row>
    <row r="16" spans="2:11" ht="12">
      <c r="B16">
        <f>+Administration!A11</f>
        <v>21</v>
      </c>
      <c r="C16" t="str">
        <f>+Administration!B11</f>
        <v>NEWPORT COMMUNITY HOSPITAL</v>
      </c>
      <c r="D16" s="9">
        <f>ROUND(+Administration!E11*2080,0)</f>
        <v>31034</v>
      </c>
      <c r="E16" s="9">
        <f>ROUND(+Administration!V11,0)</f>
        <v>2926</v>
      </c>
      <c r="F16" s="10">
        <f t="shared" si="0"/>
        <v>10.61</v>
      </c>
      <c r="G16" s="9">
        <f>ROUND(+Administration!E111*2080,0)</f>
        <v>27664</v>
      </c>
      <c r="H16" s="9">
        <f>ROUND(+Administration!V111,0)</f>
        <v>2664</v>
      </c>
      <c r="I16" s="10">
        <f t="shared" si="1"/>
        <v>10.38</v>
      </c>
      <c r="J16" s="10"/>
      <c r="K16" s="11">
        <f t="shared" si="2"/>
        <v>-0.0217</v>
      </c>
    </row>
    <row r="17" spans="2:11" ht="12">
      <c r="B17">
        <f>+Administration!A12</f>
        <v>22</v>
      </c>
      <c r="C17" t="str">
        <f>+Administration!B12</f>
        <v>LOURDES MEDICAL CENTER</v>
      </c>
      <c r="D17" s="9">
        <f>ROUND(+Administration!E12*2080,0)</f>
        <v>54787</v>
      </c>
      <c r="E17" s="9">
        <f>ROUND(+Administration!V12,0)</f>
        <v>4975</v>
      </c>
      <c r="F17" s="10">
        <f t="shared" si="0"/>
        <v>11.01</v>
      </c>
      <c r="G17" s="9">
        <f>ROUND(+Administration!E112*2080,0)</f>
        <v>58635</v>
      </c>
      <c r="H17" s="9">
        <f>ROUND(+Administration!V112,0)</f>
        <v>4807</v>
      </c>
      <c r="I17" s="10">
        <f t="shared" si="1"/>
        <v>12.2</v>
      </c>
      <c r="J17" s="10"/>
      <c r="K17" s="11">
        <f t="shared" si="2"/>
        <v>0.1081</v>
      </c>
    </row>
    <row r="18" spans="2:11" ht="12">
      <c r="B18">
        <f>+Administration!A13</f>
        <v>23</v>
      </c>
      <c r="C18" t="str">
        <f>+Administration!B13</f>
        <v>OKANOGAN-DOUGLAS DISTRICT HOSPITAL</v>
      </c>
      <c r="D18" s="9">
        <f>ROUND(+Administration!E13*2080,0)</f>
        <v>37918</v>
      </c>
      <c r="E18" s="9">
        <f>ROUND(+Administration!V13,0)</f>
        <v>1506</v>
      </c>
      <c r="F18" s="10">
        <f t="shared" si="0"/>
        <v>25.18</v>
      </c>
      <c r="G18" s="9">
        <f>ROUND(+Administration!E113*2080,0)</f>
        <v>39541</v>
      </c>
      <c r="H18" s="9">
        <f>ROUND(+Administration!V113,0)</f>
        <v>1454</v>
      </c>
      <c r="I18" s="10">
        <f t="shared" si="1"/>
        <v>27.19</v>
      </c>
      <c r="J18" s="10"/>
      <c r="K18" s="11">
        <f t="shared" si="2"/>
        <v>0.0798</v>
      </c>
    </row>
    <row r="19" spans="2:11" ht="12">
      <c r="B19">
        <f>+Administration!A14</f>
        <v>26</v>
      </c>
      <c r="C19" t="str">
        <f>+Administration!B14</f>
        <v>PEACEHEALTH SAINT JOHN MEDICAL CENTER</v>
      </c>
      <c r="D19" s="9">
        <f>ROUND(+Administration!E14*2080,0)</f>
        <v>319738</v>
      </c>
      <c r="E19" s="9">
        <f>ROUND(+Administration!V14,0)</f>
        <v>23290</v>
      </c>
      <c r="F19" s="10">
        <f t="shared" si="0"/>
        <v>13.73</v>
      </c>
      <c r="G19" s="9">
        <f>ROUND(+Administration!E114*2080,0)</f>
        <v>325957</v>
      </c>
      <c r="H19" s="9">
        <f>ROUND(+Administration!V114,0)</f>
        <v>24570</v>
      </c>
      <c r="I19" s="10">
        <f t="shared" si="1"/>
        <v>13.27</v>
      </c>
      <c r="J19" s="10"/>
      <c r="K19" s="11">
        <f t="shared" si="2"/>
        <v>-0.0335</v>
      </c>
    </row>
    <row r="20" spans="2:11" ht="12">
      <c r="B20">
        <f>+Administration!A15</f>
        <v>29</v>
      </c>
      <c r="C20" t="str">
        <f>+Administration!B15</f>
        <v>HARBORVIEW MEDICAL CENTER</v>
      </c>
      <c r="D20" s="9">
        <f>ROUND(+Administration!E15*2080,0)</f>
        <v>1034654</v>
      </c>
      <c r="E20" s="9">
        <f>ROUND(+Administration!V15,0)</f>
        <v>43532</v>
      </c>
      <c r="F20" s="10">
        <f t="shared" si="0"/>
        <v>23.77</v>
      </c>
      <c r="G20" s="9">
        <f>ROUND(+Administration!E115*2080,0)</f>
        <v>1072240</v>
      </c>
      <c r="H20" s="9">
        <f>ROUND(+Administration!V115,0)</f>
        <v>43020</v>
      </c>
      <c r="I20" s="10">
        <f t="shared" si="1"/>
        <v>24.92</v>
      </c>
      <c r="J20" s="10"/>
      <c r="K20" s="11">
        <f t="shared" si="2"/>
        <v>0.0484</v>
      </c>
    </row>
    <row r="21" spans="2:11" ht="12">
      <c r="B21">
        <f>+Administration!A16</f>
        <v>32</v>
      </c>
      <c r="C21" t="str">
        <f>+Administration!B16</f>
        <v>SAINT JOSEPH MEDICAL CENTER</v>
      </c>
      <c r="D21" s="9">
        <f>ROUND(+Administration!E16*2080,0)</f>
        <v>449280</v>
      </c>
      <c r="E21" s="9">
        <f>ROUND(+Administration!V16,0)</f>
        <v>46717</v>
      </c>
      <c r="F21" s="10">
        <f t="shared" si="0"/>
        <v>9.62</v>
      </c>
      <c r="G21" s="9">
        <f>ROUND(+Administration!E116*2080,0)</f>
        <v>509600</v>
      </c>
      <c r="H21" s="9">
        <f>ROUND(+Administration!V116,0)</f>
        <v>43072</v>
      </c>
      <c r="I21" s="10">
        <f t="shared" si="1"/>
        <v>11.83</v>
      </c>
      <c r="J21" s="10"/>
      <c r="K21" s="11">
        <f t="shared" si="2"/>
        <v>0.2297</v>
      </c>
    </row>
    <row r="22" spans="2:11" ht="12">
      <c r="B22">
        <f>+Administration!A17</f>
        <v>35</v>
      </c>
      <c r="C22" t="str">
        <f>+Administration!B17</f>
        <v>ENUMCLAW REGIONAL HOSPITAL</v>
      </c>
      <c r="D22" s="9">
        <f>ROUND(+Administration!E17*2080,0)</f>
        <v>44054</v>
      </c>
      <c r="E22" s="9">
        <f>ROUND(+Administration!V17,0)</f>
        <v>3584</v>
      </c>
      <c r="F22" s="10">
        <f t="shared" si="0"/>
        <v>12.29</v>
      </c>
      <c r="G22" s="9">
        <f>ROUND(+Administration!E117*2080,0)</f>
        <v>65042</v>
      </c>
      <c r="H22" s="9">
        <f>ROUND(+Administration!V117,0)</f>
        <v>3826</v>
      </c>
      <c r="I22" s="10">
        <f t="shared" si="1"/>
        <v>17</v>
      </c>
      <c r="J22" s="10"/>
      <c r="K22" s="11">
        <f t="shared" si="2"/>
        <v>0.3832</v>
      </c>
    </row>
    <row r="23" spans="2:11" ht="12">
      <c r="B23">
        <f>+Administration!A18</f>
        <v>37</v>
      </c>
      <c r="C23" t="str">
        <f>+Administration!B18</f>
        <v>DEACONESS MEDICAL CENTER</v>
      </c>
      <c r="D23" s="9">
        <f>ROUND(+Administration!E18*2080,0)</f>
        <v>187720</v>
      </c>
      <c r="E23" s="9">
        <f>ROUND(+Administration!V18,0)</f>
        <v>18891</v>
      </c>
      <c r="F23" s="10">
        <f t="shared" si="0"/>
        <v>9.94</v>
      </c>
      <c r="G23" s="9">
        <f>ROUND(+Administration!E118*2080,0)</f>
        <v>252491</v>
      </c>
      <c r="H23" s="9">
        <f>ROUND(+Administration!V118,0)</f>
        <v>24058</v>
      </c>
      <c r="I23" s="10">
        <f t="shared" si="1"/>
        <v>10.5</v>
      </c>
      <c r="J23" s="10"/>
      <c r="K23" s="11">
        <f t="shared" si="2"/>
        <v>0.0563</v>
      </c>
    </row>
    <row r="24" spans="2:11" ht="12">
      <c r="B24">
        <f>+Administration!A19</f>
        <v>38</v>
      </c>
      <c r="C24" t="str">
        <f>+Administration!B19</f>
        <v>OLYMPIC MEDICAL CENTER</v>
      </c>
      <c r="D24" s="9">
        <f>ROUND(+Administration!E19*2080,0)</f>
        <v>150987</v>
      </c>
      <c r="E24" s="9">
        <f>ROUND(+Administration!V19,0)</f>
        <v>13147</v>
      </c>
      <c r="F24" s="10">
        <f t="shared" si="0"/>
        <v>11.48</v>
      </c>
      <c r="G24" s="9">
        <f>ROUND(+Administration!E119*2080,0)</f>
        <v>148304</v>
      </c>
      <c r="H24" s="9">
        <f>ROUND(+Administration!V119,0)</f>
        <v>13521</v>
      </c>
      <c r="I24" s="10">
        <f t="shared" si="1"/>
        <v>10.97</v>
      </c>
      <c r="J24" s="10"/>
      <c r="K24" s="11">
        <f t="shared" si="2"/>
        <v>-0.0444</v>
      </c>
    </row>
    <row r="25" spans="2:11" ht="12">
      <c r="B25">
        <f>+Administration!A20</f>
        <v>39</v>
      </c>
      <c r="C25" t="str">
        <f>+Administration!B20</f>
        <v>KENNEWICK GENERAL HOSPITAL</v>
      </c>
      <c r="D25" s="9">
        <f>ROUND(+Administration!E20*2080,0)</f>
        <v>136656</v>
      </c>
      <c r="E25" s="9">
        <f>ROUND(+Administration!V20,0)</f>
        <v>11240</v>
      </c>
      <c r="F25" s="10">
        <f t="shared" si="0"/>
        <v>12.16</v>
      </c>
      <c r="G25" s="9">
        <f>ROUND(+Administration!E120*2080,0)</f>
        <v>94016</v>
      </c>
      <c r="H25" s="9">
        <f>ROUND(+Administration!V120,0)</f>
        <v>11618</v>
      </c>
      <c r="I25" s="10">
        <f t="shared" si="1"/>
        <v>8.09</v>
      </c>
      <c r="J25" s="10"/>
      <c r="K25" s="11">
        <f t="shared" si="2"/>
        <v>-0.3347</v>
      </c>
    </row>
    <row r="26" spans="2:11" ht="12">
      <c r="B26">
        <f>+Administration!A21</f>
        <v>43</v>
      </c>
      <c r="C26" t="str">
        <f>+Administration!B21</f>
        <v>WALLA WALLA GENERAL HOSPITAL</v>
      </c>
      <c r="D26" s="9">
        <f>ROUND(+Administration!E21*2080,0)</f>
        <v>85176</v>
      </c>
      <c r="E26" s="9">
        <f>ROUND(+Administration!V21,0)</f>
        <v>3984</v>
      </c>
      <c r="F26" s="10">
        <f t="shared" si="0"/>
        <v>21.38</v>
      </c>
      <c r="G26" s="9">
        <f>ROUND(+Administration!E121*2080,0)</f>
        <v>75837</v>
      </c>
      <c r="H26" s="9">
        <f>ROUND(+Administration!V121,0)</f>
        <v>4221</v>
      </c>
      <c r="I26" s="10">
        <f t="shared" si="1"/>
        <v>17.97</v>
      </c>
      <c r="J26" s="10"/>
      <c r="K26" s="11">
        <f t="shared" si="2"/>
        <v>-0.1595</v>
      </c>
    </row>
    <row r="27" spans="2:11" ht="12">
      <c r="B27">
        <f>+Administration!A22</f>
        <v>45</v>
      </c>
      <c r="C27" t="str">
        <f>+Administration!B22</f>
        <v>COLUMBIA BASIN HOSPITAL</v>
      </c>
      <c r="D27" s="9">
        <f>ROUND(+Administration!E22*2080,0)</f>
        <v>27165</v>
      </c>
      <c r="E27" s="9">
        <f>ROUND(+Administration!V22,0)</f>
        <v>1214</v>
      </c>
      <c r="F27" s="10">
        <f t="shared" si="0"/>
        <v>22.38</v>
      </c>
      <c r="G27" s="9">
        <f>ROUND(+Administration!E122*2080,0)</f>
        <v>27102</v>
      </c>
      <c r="H27" s="9">
        <f>ROUND(+Administration!V122,0)</f>
        <v>1212</v>
      </c>
      <c r="I27" s="10">
        <f t="shared" si="1"/>
        <v>22.36</v>
      </c>
      <c r="J27" s="10"/>
      <c r="K27" s="11">
        <f t="shared" si="2"/>
        <v>-0.0009</v>
      </c>
    </row>
    <row r="28" spans="2:11" ht="12">
      <c r="B28">
        <f>+Administration!A23</f>
        <v>46</v>
      </c>
      <c r="C28" t="str">
        <f>+Administration!B23</f>
        <v>PROSSER MEMORIAL HOSPITAL</v>
      </c>
      <c r="D28" s="9">
        <f>ROUND(+Administration!E23*2080,0)</f>
        <v>33405</v>
      </c>
      <c r="E28" s="9">
        <f>ROUND(+Administration!V23,0)</f>
        <v>0</v>
      </c>
      <c r="F28" s="10">
        <f t="shared" si="0"/>
      </c>
      <c r="G28" s="9">
        <f>ROUND(+Administration!E123*2080,0)</f>
        <v>40414</v>
      </c>
      <c r="H28" s="9">
        <f>ROUND(+Administration!V123,0)</f>
        <v>1940</v>
      </c>
      <c r="I28" s="10">
        <f t="shared" si="1"/>
        <v>20.83</v>
      </c>
      <c r="J28" s="10"/>
      <c r="K28" s="11">
        <f t="shared" si="2"/>
      </c>
    </row>
    <row r="29" spans="2:11" ht="12">
      <c r="B29">
        <f>+Administration!A24</f>
        <v>50</v>
      </c>
      <c r="C29" t="str">
        <f>+Administration!B24</f>
        <v>PROVIDENCE SAINT MARY MEDICAL CENTER</v>
      </c>
      <c r="D29" s="9">
        <f>ROUND(+Administration!E24*2080,0)</f>
        <v>459680</v>
      </c>
      <c r="E29" s="9">
        <f>ROUND(+Administration!V24,0)</f>
        <v>13790</v>
      </c>
      <c r="F29" s="10">
        <f t="shared" si="0"/>
        <v>33.33</v>
      </c>
      <c r="G29" s="9">
        <f>ROUND(+Administration!E124*2080,0)</f>
        <v>342077</v>
      </c>
      <c r="H29" s="9">
        <f>ROUND(+Administration!V124,0)</f>
        <v>13198</v>
      </c>
      <c r="I29" s="10">
        <f t="shared" si="1"/>
        <v>25.92</v>
      </c>
      <c r="J29" s="10"/>
      <c r="K29" s="11">
        <f t="shared" si="2"/>
        <v>-0.2223</v>
      </c>
    </row>
    <row r="30" spans="2:11" ht="12">
      <c r="B30">
        <f>+Administration!A25</f>
        <v>54</v>
      </c>
      <c r="C30" t="str">
        <f>+Administration!B25</f>
        <v>FORKS COMMUNITY HOSPITAL</v>
      </c>
      <c r="D30" s="9">
        <f>ROUND(+Administration!E25*2080,0)</f>
        <v>33842</v>
      </c>
      <c r="E30" s="9">
        <f>ROUND(+Administration!V25,0)</f>
        <v>2268</v>
      </c>
      <c r="F30" s="10">
        <f t="shared" si="0"/>
        <v>14.92</v>
      </c>
      <c r="G30" s="9">
        <f>ROUND(+Administration!E125*2080,0)</f>
        <v>32594</v>
      </c>
      <c r="H30" s="9">
        <f>ROUND(+Administration!V125,0)</f>
        <v>1817</v>
      </c>
      <c r="I30" s="10">
        <f t="shared" si="1"/>
        <v>17.94</v>
      </c>
      <c r="J30" s="10"/>
      <c r="K30" s="11">
        <f t="shared" si="2"/>
        <v>0.2024</v>
      </c>
    </row>
    <row r="31" spans="2:11" ht="12">
      <c r="B31">
        <f>+Administration!A26</f>
        <v>56</v>
      </c>
      <c r="C31" t="str">
        <f>+Administration!B26</f>
        <v>WILLAPA HARBOR HOSPITAL</v>
      </c>
      <c r="D31" s="9">
        <f>ROUND(+Administration!E26*2080,0)</f>
        <v>29120</v>
      </c>
      <c r="E31" s="9">
        <f>ROUND(+Administration!V26,0)</f>
        <v>1630</v>
      </c>
      <c r="F31" s="10">
        <f t="shared" si="0"/>
        <v>17.87</v>
      </c>
      <c r="G31" s="9">
        <f>ROUND(+Administration!E126*2080,0)</f>
        <v>30077</v>
      </c>
      <c r="H31" s="9">
        <f>ROUND(+Administration!V126,0)</f>
        <v>1521</v>
      </c>
      <c r="I31" s="10">
        <f t="shared" si="1"/>
        <v>19.77</v>
      </c>
      <c r="J31" s="10"/>
      <c r="K31" s="11">
        <f t="shared" si="2"/>
        <v>0.1063</v>
      </c>
    </row>
    <row r="32" spans="2:11" ht="12">
      <c r="B32">
        <f>+Administration!A27</f>
        <v>58</v>
      </c>
      <c r="C32" t="str">
        <f>+Administration!B27</f>
        <v>YAKIMA VALLEY MEMORIAL HOSPITAL</v>
      </c>
      <c r="D32" s="9">
        <f>ROUND(+Administration!E27*2080,0)</f>
        <v>462030</v>
      </c>
      <c r="E32" s="9">
        <f>ROUND(+Administration!V27,0)</f>
        <v>31658</v>
      </c>
      <c r="F32" s="10">
        <f t="shared" si="0"/>
        <v>14.59</v>
      </c>
      <c r="G32" s="9">
        <f>ROUND(+Administration!E127*2080,0)</f>
        <v>471037</v>
      </c>
      <c r="H32" s="9">
        <f>ROUND(+Administration!V127,0)</f>
        <v>33827</v>
      </c>
      <c r="I32" s="10">
        <f t="shared" si="1"/>
        <v>13.92</v>
      </c>
      <c r="J32" s="10"/>
      <c r="K32" s="11">
        <f t="shared" si="2"/>
        <v>-0.0459</v>
      </c>
    </row>
    <row r="33" spans="2:11" ht="12">
      <c r="B33">
        <f>+Administration!A28</f>
        <v>63</v>
      </c>
      <c r="C33" t="str">
        <f>+Administration!B28</f>
        <v>GRAYS HARBOR COMMUNITY HOSPITAL</v>
      </c>
      <c r="D33" s="9">
        <f>ROUND(+Administration!E28*2080,0)</f>
        <v>144477</v>
      </c>
      <c r="E33" s="9">
        <f>ROUND(+Administration!V28,0)</f>
        <v>11731</v>
      </c>
      <c r="F33" s="10">
        <f t="shared" si="0"/>
        <v>12.32</v>
      </c>
      <c r="G33" s="9">
        <f>ROUND(+Administration!E128*2080,0)</f>
        <v>150530</v>
      </c>
      <c r="H33" s="9">
        <f>ROUND(+Administration!V128,0)</f>
        <v>12132</v>
      </c>
      <c r="I33" s="10">
        <f t="shared" si="1"/>
        <v>12.41</v>
      </c>
      <c r="J33" s="10"/>
      <c r="K33" s="11">
        <f t="shared" si="2"/>
        <v>0.0073</v>
      </c>
    </row>
    <row r="34" spans="2:11" ht="12">
      <c r="B34">
        <f>+Administration!A29</f>
        <v>78</v>
      </c>
      <c r="C34" t="str">
        <f>+Administration!B29</f>
        <v>SAMARITAN HOSPITAL</v>
      </c>
      <c r="D34" s="9">
        <f>ROUND(+Administration!E29*2080,0)</f>
        <v>122387</v>
      </c>
      <c r="E34" s="9">
        <f>ROUND(+Administration!V29,0)</f>
        <v>6208</v>
      </c>
      <c r="F34" s="10">
        <f t="shared" si="0"/>
        <v>19.71</v>
      </c>
      <c r="G34" s="9">
        <f>ROUND(+Administration!E129*2080,0)</f>
        <v>122013</v>
      </c>
      <c r="H34" s="9">
        <f>ROUND(+Administration!V129,0)</f>
        <v>6490</v>
      </c>
      <c r="I34" s="10">
        <f t="shared" si="1"/>
        <v>18.8</v>
      </c>
      <c r="J34" s="10"/>
      <c r="K34" s="11">
        <f t="shared" si="2"/>
        <v>-0.0462</v>
      </c>
    </row>
    <row r="35" spans="2:11" ht="12">
      <c r="B35">
        <f>+Administration!A30</f>
        <v>79</v>
      </c>
      <c r="C35" t="str">
        <f>+Administration!B30</f>
        <v>OCEAN BEACH HOSPITAL</v>
      </c>
      <c r="D35" s="9">
        <f>ROUND(+Administration!E30*2080,0)</f>
        <v>45968</v>
      </c>
      <c r="E35" s="9">
        <f>ROUND(+Administration!V30,0)</f>
        <v>1836</v>
      </c>
      <c r="F35" s="10">
        <f t="shared" si="0"/>
        <v>25.04</v>
      </c>
      <c r="G35" s="9">
        <f>ROUND(+Administration!E130*2080,0)</f>
        <v>45344</v>
      </c>
      <c r="H35" s="9">
        <f>ROUND(+Administration!V130,0)</f>
        <v>1549</v>
      </c>
      <c r="I35" s="10">
        <f t="shared" si="1"/>
        <v>29.27</v>
      </c>
      <c r="J35" s="10"/>
      <c r="K35" s="11">
        <f t="shared" si="2"/>
        <v>0.1689</v>
      </c>
    </row>
    <row r="36" spans="2:11" ht="12">
      <c r="B36">
        <f>+Administration!A31</f>
        <v>80</v>
      </c>
      <c r="C36" t="str">
        <f>+Administration!B31</f>
        <v>ODESSA MEMORIAL HOSPITAL</v>
      </c>
      <c r="D36" s="9">
        <f>ROUND(+Administration!E31*2080,0)</f>
        <v>11856</v>
      </c>
      <c r="E36" s="9">
        <f>ROUND(+Administration!V31,0)</f>
        <v>252</v>
      </c>
      <c r="F36" s="10">
        <f t="shared" si="0"/>
        <v>47.05</v>
      </c>
      <c r="G36" s="9">
        <f>ROUND(+Administration!E131*2080,0)</f>
        <v>12293</v>
      </c>
      <c r="H36" s="9">
        <f>ROUND(+Administration!V131,0)</f>
        <v>237</v>
      </c>
      <c r="I36" s="10">
        <f t="shared" si="1"/>
        <v>51.87</v>
      </c>
      <c r="J36" s="10"/>
      <c r="K36" s="11">
        <f t="shared" si="2"/>
        <v>0.1024</v>
      </c>
    </row>
    <row r="37" spans="2:11" ht="12">
      <c r="B37">
        <f>+Administration!A32</f>
        <v>81</v>
      </c>
      <c r="C37" t="str">
        <f>+Administration!B32</f>
        <v>GOOD SAMARITAN HOSPITAL</v>
      </c>
      <c r="D37" s="9">
        <f>ROUND(+Administration!E32*2080,0)</f>
        <v>283296</v>
      </c>
      <c r="E37" s="9">
        <f>ROUND(+Administration!V32,0)</f>
        <v>22063</v>
      </c>
      <c r="F37" s="10">
        <f t="shared" si="0"/>
        <v>12.84</v>
      </c>
      <c r="G37" s="9">
        <f>ROUND(+Administration!E132*2080,0)</f>
        <v>441480</v>
      </c>
      <c r="H37" s="9">
        <f>ROUND(+Administration!V132,0)</f>
        <v>21554</v>
      </c>
      <c r="I37" s="10">
        <f t="shared" si="1"/>
        <v>20.48</v>
      </c>
      <c r="J37" s="10"/>
      <c r="K37" s="11">
        <f t="shared" si="2"/>
        <v>0.595</v>
      </c>
    </row>
    <row r="38" spans="2:11" ht="12">
      <c r="B38">
        <f>+Administration!A33</f>
        <v>82</v>
      </c>
      <c r="C38" t="str">
        <f>+Administration!B33</f>
        <v>GARFIELD COUNTY MEMORIAL HOSPITAL</v>
      </c>
      <c r="D38" s="9">
        <f>ROUND(+Administration!E33*2080,0)</f>
        <v>12293</v>
      </c>
      <c r="E38" s="9">
        <f>ROUND(+Administration!V33,0)</f>
        <v>224</v>
      </c>
      <c r="F38" s="10">
        <f t="shared" si="0"/>
        <v>54.88</v>
      </c>
      <c r="G38" s="9">
        <f>ROUND(+Administration!E133*2080,0)</f>
        <v>30514</v>
      </c>
      <c r="H38" s="9">
        <f>ROUND(+Administration!V133,0)</f>
        <v>509</v>
      </c>
      <c r="I38" s="10">
        <f t="shared" si="1"/>
        <v>59.95</v>
      </c>
      <c r="J38" s="10"/>
      <c r="K38" s="11">
        <f t="shared" si="2"/>
        <v>0.0924</v>
      </c>
    </row>
    <row r="39" spans="2:11" ht="12">
      <c r="B39">
        <f>+Administration!A34</f>
        <v>84</v>
      </c>
      <c r="C39" t="str">
        <f>+Administration!B34</f>
        <v>PROVIDENCE REGIONAL MEDICAL CENTER EVERETT</v>
      </c>
      <c r="D39" s="9">
        <f>ROUND(+Administration!E34*2080,0)</f>
        <v>532189</v>
      </c>
      <c r="E39" s="9">
        <f>ROUND(+Administration!V34,0)</f>
        <v>47661</v>
      </c>
      <c r="F39" s="10">
        <f t="shared" si="0"/>
        <v>11.17</v>
      </c>
      <c r="G39" s="9">
        <f>ROUND(+Administration!E134*2080,0)</f>
        <v>542235</v>
      </c>
      <c r="H39" s="9">
        <f>ROUND(+Administration!V134,0)</f>
        <v>52314</v>
      </c>
      <c r="I39" s="10">
        <f t="shared" si="1"/>
        <v>10.37</v>
      </c>
      <c r="J39" s="10"/>
      <c r="K39" s="11">
        <f t="shared" si="2"/>
        <v>-0.0716</v>
      </c>
    </row>
    <row r="40" spans="2:11" ht="12">
      <c r="B40">
        <f>+Administration!A35</f>
        <v>85</v>
      </c>
      <c r="C40" t="str">
        <f>+Administration!B35</f>
        <v>JEFFERSON HEALTHCARE HOSPITAL</v>
      </c>
      <c r="D40" s="9">
        <f>ROUND(+Administration!E35*2080,0)</f>
        <v>95555</v>
      </c>
      <c r="E40" s="9">
        <f>ROUND(+Administration!V35,0)</f>
        <v>4378</v>
      </c>
      <c r="F40" s="10">
        <f t="shared" si="0"/>
        <v>21.83</v>
      </c>
      <c r="G40" s="9">
        <f>ROUND(+Administration!E135*2080,0)</f>
        <v>99757</v>
      </c>
      <c r="H40" s="9">
        <f>ROUND(+Administration!V135,0)</f>
        <v>4690</v>
      </c>
      <c r="I40" s="10">
        <f t="shared" si="1"/>
        <v>21.27</v>
      </c>
      <c r="J40" s="10"/>
      <c r="K40" s="11">
        <f t="shared" si="2"/>
        <v>-0.0257</v>
      </c>
    </row>
    <row r="41" spans="2:11" ht="12">
      <c r="B41">
        <f>+Administration!A36</f>
        <v>96</v>
      </c>
      <c r="C41" t="str">
        <f>+Administration!B36</f>
        <v>SKYLINE HOSPITAL</v>
      </c>
      <c r="D41" s="9">
        <f>ROUND(+Administration!E36*2080,0)</f>
        <v>29286</v>
      </c>
      <c r="E41" s="9">
        <f>ROUND(+Administration!V36,0)</f>
        <v>1264</v>
      </c>
      <c r="F41" s="10">
        <f t="shared" si="0"/>
        <v>23.17</v>
      </c>
      <c r="G41" s="9">
        <f>ROUND(+Administration!E136*2080,0)</f>
        <v>33675</v>
      </c>
      <c r="H41" s="9">
        <f>ROUND(+Administration!V136,0)</f>
        <v>1369</v>
      </c>
      <c r="I41" s="10">
        <f t="shared" si="1"/>
        <v>24.6</v>
      </c>
      <c r="J41" s="10"/>
      <c r="K41" s="11">
        <f t="shared" si="2"/>
        <v>0.0617</v>
      </c>
    </row>
    <row r="42" spans="2:11" ht="12">
      <c r="B42">
        <f>+Administration!A37</f>
        <v>102</v>
      </c>
      <c r="C42" t="str">
        <f>+Administration!B37</f>
        <v>YAKIMA REGIONAL MEDICAL AND CARDIAC CENTER</v>
      </c>
      <c r="D42" s="9">
        <f>ROUND(+Administration!E37*2080,0)</f>
        <v>115502</v>
      </c>
      <c r="E42" s="9">
        <f>ROUND(+Administration!V37,0)</f>
        <v>13168</v>
      </c>
      <c r="F42" s="10">
        <f t="shared" si="0"/>
        <v>8.77</v>
      </c>
      <c r="G42" s="9">
        <f>ROUND(+Administration!E137*2080,0)</f>
        <v>106080</v>
      </c>
      <c r="H42" s="9">
        <f>ROUND(+Administration!V137,0)</f>
        <v>12871</v>
      </c>
      <c r="I42" s="10">
        <f t="shared" si="1"/>
        <v>8.24</v>
      </c>
      <c r="J42" s="10"/>
      <c r="K42" s="11">
        <f t="shared" si="2"/>
        <v>-0.0604</v>
      </c>
    </row>
    <row r="43" spans="2:11" ht="12">
      <c r="B43">
        <f>+Administration!A38</f>
        <v>104</v>
      </c>
      <c r="C43" t="str">
        <f>+Administration!B38</f>
        <v>VALLEY GENERAL HOSPITAL</v>
      </c>
      <c r="D43" s="9">
        <f>ROUND(+Administration!E38*2080,0)</f>
        <v>79893</v>
      </c>
      <c r="E43" s="9">
        <f>ROUND(+Administration!V38,0)</f>
        <v>5790</v>
      </c>
      <c r="F43" s="10">
        <f t="shared" si="0"/>
        <v>13.8</v>
      </c>
      <c r="G43" s="9">
        <f>ROUND(+Administration!E138*2080,0)</f>
        <v>72966</v>
      </c>
      <c r="H43" s="9">
        <f>ROUND(+Administration!V138,0)</f>
        <v>5972</v>
      </c>
      <c r="I43" s="10">
        <f t="shared" si="1"/>
        <v>12.22</v>
      </c>
      <c r="J43" s="10"/>
      <c r="K43" s="11">
        <f t="shared" si="2"/>
        <v>-0.1145</v>
      </c>
    </row>
    <row r="44" spans="2:11" ht="12">
      <c r="B44">
        <f>+Administration!A39</f>
        <v>106</v>
      </c>
      <c r="C44" t="str">
        <f>+Administration!B39</f>
        <v>CASCADE VALLEY HOSPITAL</v>
      </c>
      <c r="D44" s="9">
        <f>ROUND(+Administration!E39*2080,0)</f>
        <v>101338</v>
      </c>
      <c r="E44" s="9">
        <f>ROUND(+Administration!V39,0)</f>
        <v>4926</v>
      </c>
      <c r="F44" s="10">
        <f t="shared" si="0"/>
        <v>20.57</v>
      </c>
      <c r="G44" s="9">
        <f>ROUND(+Administration!E139*2080,0)</f>
        <v>105872</v>
      </c>
      <c r="H44" s="9">
        <f>ROUND(+Administration!V139,0)</f>
        <v>4607</v>
      </c>
      <c r="I44" s="10">
        <f t="shared" si="1"/>
        <v>22.98</v>
      </c>
      <c r="J44" s="10"/>
      <c r="K44" s="11">
        <f t="shared" si="2"/>
        <v>0.1172</v>
      </c>
    </row>
    <row r="45" spans="2:11" ht="12">
      <c r="B45">
        <f>+Administration!A40</f>
        <v>107</v>
      </c>
      <c r="C45" t="str">
        <f>+Administration!B40</f>
        <v>NORTH VALLEY HOSPITAL</v>
      </c>
      <c r="D45" s="9">
        <f>ROUND(+Administration!E40*2080,0)</f>
        <v>29515</v>
      </c>
      <c r="E45" s="9">
        <f>ROUND(+Administration!V40,0)</f>
        <v>2275</v>
      </c>
      <c r="F45" s="10">
        <f t="shared" si="0"/>
        <v>12.97</v>
      </c>
      <c r="G45" s="9">
        <f>ROUND(+Administration!E140*2080,0)</f>
        <v>26354</v>
      </c>
      <c r="H45" s="9">
        <f>ROUND(+Administration!V140,0)</f>
        <v>2016</v>
      </c>
      <c r="I45" s="10">
        <f t="shared" si="1"/>
        <v>13.07</v>
      </c>
      <c r="J45" s="10"/>
      <c r="K45" s="11">
        <f t="shared" si="2"/>
        <v>0.0077</v>
      </c>
    </row>
    <row r="46" spans="2:11" ht="12">
      <c r="B46">
        <f>+Administration!A41</f>
        <v>108</v>
      </c>
      <c r="C46" t="str">
        <f>+Administration!B41</f>
        <v>TRI-STATE MEMORIAL HOSPITAL</v>
      </c>
      <c r="D46" s="9">
        <f>ROUND(+Administration!E41*2080,0)</f>
        <v>62525</v>
      </c>
      <c r="E46" s="9">
        <f>ROUND(+Administration!V41,0)</f>
        <v>5384</v>
      </c>
      <c r="F46" s="10">
        <f t="shared" si="0"/>
        <v>11.61</v>
      </c>
      <c r="G46" s="9">
        <f>ROUND(+Administration!E141*2080,0)</f>
        <v>0</v>
      </c>
      <c r="H46" s="9">
        <f>ROUND(+Administration!V141,0)</f>
        <v>0</v>
      </c>
      <c r="I46" s="10">
        <f t="shared" si="1"/>
      </c>
      <c r="J46" s="10"/>
      <c r="K46" s="11">
        <f t="shared" si="2"/>
      </c>
    </row>
    <row r="47" spans="2:11" ht="12">
      <c r="B47">
        <f>+Administration!A42</f>
        <v>111</v>
      </c>
      <c r="C47" t="str">
        <f>+Administration!B42</f>
        <v>EAST ADAMS RURAL HOSPITAL</v>
      </c>
      <c r="D47" s="9">
        <f>ROUND(+Administration!E42*2080,0)</f>
        <v>6094</v>
      </c>
      <c r="E47" s="9">
        <f>ROUND(+Administration!V42,0)</f>
        <v>521</v>
      </c>
      <c r="F47" s="10">
        <f t="shared" si="0"/>
        <v>11.7</v>
      </c>
      <c r="G47" s="9">
        <f>ROUND(+Administration!E142*2080,0)</f>
        <v>7987</v>
      </c>
      <c r="H47" s="9">
        <f>ROUND(+Administration!V142,0)</f>
        <v>588</v>
      </c>
      <c r="I47" s="10">
        <f t="shared" si="1"/>
        <v>13.58</v>
      </c>
      <c r="J47" s="10"/>
      <c r="K47" s="11">
        <f t="shared" si="2"/>
        <v>0.1607</v>
      </c>
    </row>
    <row r="48" spans="2:11" ht="12">
      <c r="B48">
        <f>+Administration!A43</f>
        <v>125</v>
      </c>
      <c r="C48" t="str">
        <f>+Administration!B43</f>
        <v>OTHELLO COMMUNITY HOSPITAL</v>
      </c>
      <c r="D48" s="9">
        <f>ROUND(+Administration!E43*2080,0)</f>
        <v>32448</v>
      </c>
      <c r="E48" s="9">
        <f>ROUND(+Administration!V43,0)</f>
        <v>1899</v>
      </c>
      <c r="F48" s="10">
        <f t="shared" si="0"/>
        <v>17.09</v>
      </c>
      <c r="G48" s="9">
        <f>ROUND(+Administration!E143*2080,0)</f>
        <v>33155</v>
      </c>
      <c r="H48" s="9">
        <f>ROUND(+Administration!V143,0)</f>
        <v>1895</v>
      </c>
      <c r="I48" s="10">
        <f t="shared" si="1"/>
        <v>17.5</v>
      </c>
      <c r="J48" s="10"/>
      <c r="K48" s="11">
        <f t="shared" si="2"/>
        <v>0.024</v>
      </c>
    </row>
    <row r="49" spans="2:11" ht="12">
      <c r="B49">
        <f>+Administration!A44</f>
        <v>126</v>
      </c>
      <c r="C49" t="str">
        <f>+Administration!B44</f>
        <v>HIGHLINE MEDICAL CENTER</v>
      </c>
      <c r="D49" s="9">
        <f>ROUND(+Administration!E44*2080,0)</f>
        <v>320632</v>
      </c>
      <c r="E49" s="9">
        <f>ROUND(+Administration!V44,0)</f>
        <v>20908</v>
      </c>
      <c r="F49" s="10">
        <f t="shared" si="0"/>
        <v>15.34</v>
      </c>
      <c r="G49" s="9">
        <f>ROUND(+Administration!E144*2080,0)</f>
        <v>179504</v>
      </c>
      <c r="H49" s="9">
        <f>ROUND(+Administration!V144,0)</f>
        <v>21534</v>
      </c>
      <c r="I49" s="10">
        <f t="shared" si="1"/>
        <v>8.34</v>
      </c>
      <c r="J49" s="10"/>
      <c r="K49" s="11">
        <f t="shared" si="2"/>
        <v>-0.4563</v>
      </c>
    </row>
    <row r="50" spans="2:11" ht="12">
      <c r="B50">
        <f>+Administration!A45</f>
        <v>128</v>
      </c>
      <c r="C50" t="str">
        <f>+Administration!B45</f>
        <v>UNIVERSITY OF WASHINGTON MEDICAL CENTER</v>
      </c>
      <c r="D50" s="9">
        <f>ROUND(+Administration!E45*2080,0)</f>
        <v>860662</v>
      </c>
      <c r="E50" s="9">
        <f>ROUND(+Administration!V45,0)</f>
        <v>48016</v>
      </c>
      <c r="F50" s="10">
        <f t="shared" si="0"/>
        <v>17.92</v>
      </c>
      <c r="G50" s="9">
        <f>ROUND(+Administration!E145*2080,0)</f>
        <v>852197</v>
      </c>
      <c r="H50" s="9">
        <f>ROUND(+Administration!V145,0)</f>
        <v>48950</v>
      </c>
      <c r="I50" s="10">
        <f t="shared" si="1"/>
        <v>17.41</v>
      </c>
      <c r="J50" s="10"/>
      <c r="K50" s="11">
        <f t="shared" si="2"/>
        <v>-0.0285</v>
      </c>
    </row>
    <row r="51" spans="2:11" ht="12">
      <c r="B51">
        <f>+Administration!A46</f>
        <v>129</v>
      </c>
      <c r="C51" t="str">
        <f>+Administration!B46</f>
        <v>QUINCY VALLEY MEDICAL CENTER</v>
      </c>
      <c r="D51" s="9">
        <f>ROUND(+Administration!E46*2080,0)</f>
        <v>28184</v>
      </c>
      <c r="E51" s="9">
        <f>ROUND(+Administration!V46,0)</f>
        <v>501</v>
      </c>
      <c r="F51" s="10">
        <f t="shared" si="0"/>
        <v>56.26</v>
      </c>
      <c r="G51" s="9">
        <f>ROUND(+Administration!E146*2080,0)</f>
        <v>43389</v>
      </c>
      <c r="H51" s="9">
        <f>ROUND(+Administration!V146,0)</f>
        <v>591</v>
      </c>
      <c r="I51" s="10">
        <f t="shared" si="1"/>
        <v>73.42</v>
      </c>
      <c r="J51" s="10"/>
      <c r="K51" s="11">
        <f t="shared" si="2"/>
        <v>0.305</v>
      </c>
    </row>
    <row r="52" spans="2:11" ht="12">
      <c r="B52">
        <f>+Administration!A47</f>
        <v>130</v>
      </c>
      <c r="C52" t="str">
        <f>+Administration!B47</f>
        <v>NORTHWEST HOSPITAL &amp; MEDICAL CENTER</v>
      </c>
      <c r="D52" s="9">
        <f>ROUND(+Administration!E47*2080,0)</f>
        <v>293571</v>
      </c>
      <c r="E52" s="9">
        <f>ROUND(+Administration!V47,0)</f>
        <v>23626</v>
      </c>
      <c r="F52" s="10">
        <f t="shared" si="0"/>
        <v>12.43</v>
      </c>
      <c r="G52" s="9">
        <f>ROUND(+Administration!E147*2080,0)</f>
        <v>292178</v>
      </c>
      <c r="H52" s="9">
        <f>ROUND(+Administration!V147,0)</f>
        <v>24107</v>
      </c>
      <c r="I52" s="10">
        <f t="shared" si="1"/>
        <v>12.12</v>
      </c>
      <c r="J52" s="10"/>
      <c r="K52" s="11">
        <f t="shared" si="2"/>
        <v>-0.0249</v>
      </c>
    </row>
    <row r="53" spans="2:11" ht="12">
      <c r="B53">
        <f>+Administration!A48</f>
        <v>131</v>
      </c>
      <c r="C53" t="str">
        <f>+Administration!B48</f>
        <v>OVERLAKE HOSPITAL MEDICAL CENTER</v>
      </c>
      <c r="D53" s="9">
        <f>ROUND(+Administration!E48*2080,0)</f>
        <v>425173</v>
      </c>
      <c r="E53" s="9">
        <f>ROUND(+Administration!V48,0)</f>
        <v>36964</v>
      </c>
      <c r="F53" s="10">
        <f t="shared" si="0"/>
        <v>11.5</v>
      </c>
      <c r="G53" s="9">
        <f>ROUND(+Administration!E148*2080,0)</f>
        <v>461386</v>
      </c>
      <c r="H53" s="9">
        <f>ROUND(+Administration!V148,0)</f>
        <v>40193</v>
      </c>
      <c r="I53" s="10">
        <f t="shared" si="1"/>
        <v>11.48</v>
      </c>
      <c r="J53" s="10"/>
      <c r="K53" s="11">
        <f t="shared" si="2"/>
        <v>-0.0017</v>
      </c>
    </row>
    <row r="54" spans="2:11" ht="12">
      <c r="B54">
        <f>+Administration!A49</f>
        <v>132</v>
      </c>
      <c r="C54" t="str">
        <f>+Administration!B49</f>
        <v>SAINT CLARE HOSPITAL</v>
      </c>
      <c r="D54" s="9">
        <f>ROUND(+Administration!E49*2080,0)</f>
        <v>154606</v>
      </c>
      <c r="E54" s="9">
        <f>ROUND(+Administration!V49,0)</f>
        <v>11965</v>
      </c>
      <c r="F54" s="10">
        <f t="shared" si="0"/>
        <v>12.92</v>
      </c>
      <c r="G54" s="9">
        <f>ROUND(+Administration!E149*2080,0)</f>
        <v>131269</v>
      </c>
      <c r="H54" s="9">
        <f>ROUND(+Administration!V149,0)</f>
        <v>12684</v>
      </c>
      <c r="I54" s="10">
        <f t="shared" si="1"/>
        <v>10.35</v>
      </c>
      <c r="J54" s="10"/>
      <c r="K54" s="11">
        <f t="shared" si="2"/>
        <v>-0.1989</v>
      </c>
    </row>
    <row r="55" spans="2:11" ht="12">
      <c r="B55">
        <f>+Administration!A50</f>
        <v>134</v>
      </c>
      <c r="C55" t="str">
        <f>+Administration!B50</f>
        <v>ISLAND HOSPITAL</v>
      </c>
      <c r="D55" s="9">
        <f>ROUND(+Administration!E50*2080,0)</f>
        <v>72218</v>
      </c>
      <c r="E55" s="9">
        <f>ROUND(+Administration!V50,0)</f>
        <v>7752</v>
      </c>
      <c r="F55" s="10">
        <f t="shared" si="0"/>
        <v>9.32</v>
      </c>
      <c r="G55" s="9">
        <f>ROUND(+Administration!E150*2080,0)</f>
        <v>70200</v>
      </c>
      <c r="H55" s="9">
        <f>ROUND(+Administration!V150,0)</f>
        <v>8079</v>
      </c>
      <c r="I55" s="10">
        <f t="shared" si="1"/>
        <v>8.69</v>
      </c>
      <c r="J55" s="10"/>
      <c r="K55" s="11">
        <f t="shared" si="2"/>
        <v>-0.0676</v>
      </c>
    </row>
    <row r="56" spans="2:11" ht="12">
      <c r="B56">
        <f>+Administration!A51</f>
        <v>137</v>
      </c>
      <c r="C56" t="str">
        <f>+Administration!B51</f>
        <v>LINCOLN HOSPITAL</v>
      </c>
      <c r="D56" s="9">
        <f>ROUND(+Administration!E51*2080,0)</f>
        <v>24066</v>
      </c>
      <c r="E56" s="9">
        <f>ROUND(+Administration!V51,0)</f>
        <v>289</v>
      </c>
      <c r="F56" s="10">
        <f t="shared" si="0"/>
        <v>83.27</v>
      </c>
      <c r="G56" s="9">
        <f>ROUND(+Administration!E151*2080,0)</f>
        <v>25314</v>
      </c>
      <c r="H56" s="9">
        <f>ROUND(+Administration!V151,0)</f>
        <v>1252</v>
      </c>
      <c r="I56" s="10">
        <f t="shared" si="1"/>
        <v>20.22</v>
      </c>
      <c r="J56" s="10"/>
      <c r="K56" s="11">
        <f t="shared" si="2"/>
        <v>-0.7572</v>
      </c>
    </row>
    <row r="57" spans="2:11" ht="12">
      <c r="B57">
        <f>+Administration!A52</f>
        <v>138</v>
      </c>
      <c r="C57" t="str">
        <f>+Administration!B52</f>
        <v>STEVENS HOSPITAL</v>
      </c>
      <c r="D57" s="9">
        <f>ROUND(+Administration!E52*2080,0)</f>
        <v>201614</v>
      </c>
      <c r="E57" s="9">
        <f>ROUND(+Administration!V52,0)</f>
        <v>15861</v>
      </c>
      <c r="F57" s="10">
        <f t="shared" si="0"/>
        <v>12.71</v>
      </c>
      <c r="G57" s="9">
        <f>ROUND(+Administration!E152*2080,0)</f>
        <v>193440</v>
      </c>
      <c r="H57" s="9">
        <f>ROUND(+Administration!V152,0)</f>
        <v>15975</v>
      </c>
      <c r="I57" s="10">
        <f t="shared" si="1"/>
        <v>12.11</v>
      </c>
      <c r="J57" s="10"/>
      <c r="K57" s="11">
        <f t="shared" si="2"/>
        <v>-0.0472</v>
      </c>
    </row>
    <row r="58" spans="2:11" ht="12">
      <c r="B58">
        <f>+Administration!A53</f>
        <v>139</v>
      </c>
      <c r="C58" t="str">
        <f>+Administration!B53</f>
        <v>PROVIDENCE HOLY FAMILY HOSPITAL</v>
      </c>
      <c r="D58" s="9">
        <f>ROUND(+Administration!E53*2080,0)</f>
        <v>239283</v>
      </c>
      <c r="E58" s="9">
        <f>ROUND(+Administration!V53,0)</f>
        <v>21255</v>
      </c>
      <c r="F58" s="10">
        <f t="shared" si="0"/>
        <v>11.26</v>
      </c>
      <c r="G58" s="9">
        <f>ROUND(+Administration!E153*2080,0)</f>
        <v>218317</v>
      </c>
      <c r="H58" s="9">
        <f>ROUND(+Administration!V153,0)</f>
        <v>22355</v>
      </c>
      <c r="I58" s="10">
        <f t="shared" si="1"/>
        <v>9.77</v>
      </c>
      <c r="J58" s="10"/>
      <c r="K58" s="11">
        <f t="shared" si="2"/>
        <v>-0.1323</v>
      </c>
    </row>
    <row r="59" spans="2:11" ht="12">
      <c r="B59">
        <f>+Administration!A54</f>
        <v>140</v>
      </c>
      <c r="C59" t="str">
        <f>+Administration!B54</f>
        <v>KITTITAS VALLEY HOSPITAL</v>
      </c>
      <c r="D59" s="9">
        <f>ROUND(+Administration!E54*2080,0)</f>
        <v>65229</v>
      </c>
      <c r="E59" s="9">
        <f>ROUND(+Administration!V54,0)</f>
        <v>4055</v>
      </c>
      <c r="F59" s="10">
        <f t="shared" si="0"/>
        <v>16.09</v>
      </c>
      <c r="G59" s="9">
        <f>ROUND(+Administration!E154*2080,0)</f>
        <v>69306</v>
      </c>
      <c r="H59" s="9">
        <f>ROUND(+Administration!V154,0)</f>
        <v>4400</v>
      </c>
      <c r="I59" s="10">
        <f t="shared" si="1"/>
        <v>15.75</v>
      </c>
      <c r="J59" s="10"/>
      <c r="K59" s="11">
        <f t="shared" si="2"/>
        <v>-0.0211</v>
      </c>
    </row>
    <row r="60" spans="2:11" ht="12">
      <c r="B60">
        <f>+Administration!A55</f>
        <v>141</v>
      </c>
      <c r="C60" t="str">
        <f>+Administration!B55</f>
        <v>DAYTON GENERAL HOSPITAL</v>
      </c>
      <c r="D60" s="9">
        <f>ROUND(+Administration!E55*2080,0)</f>
        <v>15226</v>
      </c>
      <c r="E60" s="9">
        <f>ROUND(+Administration!V55,0)</f>
        <v>494</v>
      </c>
      <c r="F60" s="10">
        <f t="shared" si="0"/>
        <v>30.82</v>
      </c>
      <c r="G60" s="9">
        <f>ROUND(+Administration!E155*2080,0)</f>
        <v>14123</v>
      </c>
      <c r="H60" s="9">
        <f>ROUND(+Administration!V155,0)</f>
        <v>0</v>
      </c>
      <c r="I60" s="10">
        <f t="shared" si="1"/>
      </c>
      <c r="J60" s="10"/>
      <c r="K60" s="11">
        <f t="shared" si="2"/>
      </c>
    </row>
    <row r="61" spans="2:11" ht="12">
      <c r="B61">
        <f>+Administration!A56</f>
        <v>142</v>
      </c>
      <c r="C61" t="str">
        <f>+Administration!B56</f>
        <v>HARRISON MEDICAL CENTER</v>
      </c>
      <c r="D61" s="9">
        <f>ROUND(+Administration!E56*2080,0)</f>
        <v>322358</v>
      </c>
      <c r="E61" s="9">
        <f>ROUND(+Administration!V56,0)</f>
        <v>28659</v>
      </c>
      <c r="F61" s="10">
        <f t="shared" si="0"/>
        <v>11.25</v>
      </c>
      <c r="G61" s="9">
        <f>ROUND(+Administration!E156*2080,0)</f>
        <v>357074</v>
      </c>
      <c r="H61" s="9">
        <f>ROUND(+Administration!V156,0)</f>
        <v>28694</v>
      </c>
      <c r="I61" s="10">
        <f t="shared" si="1"/>
        <v>12.44</v>
      </c>
      <c r="J61" s="10"/>
      <c r="K61" s="11">
        <f t="shared" si="2"/>
        <v>0.1058</v>
      </c>
    </row>
    <row r="62" spans="2:11" ht="12">
      <c r="B62">
        <f>+Administration!A57</f>
        <v>145</v>
      </c>
      <c r="C62" t="str">
        <f>+Administration!B57</f>
        <v>PEACEHEALTH SAINT JOSEPH HOSPITAL</v>
      </c>
      <c r="D62" s="9">
        <f>ROUND(+Administration!E57*2080,0)</f>
        <v>513822</v>
      </c>
      <c r="E62" s="9">
        <f>ROUND(+Administration!V57,0)</f>
        <v>30005</v>
      </c>
      <c r="F62" s="10">
        <f t="shared" si="0"/>
        <v>17.12</v>
      </c>
      <c r="G62" s="9">
        <f>ROUND(+Administration!E157*2080,0)</f>
        <v>649064</v>
      </c>
      <c r="H62" s="9">
        <f>ROUND(+Administration!V157,0)</f>
        <v>32043</v>
      </c>
      <c r="I62" s="10">
        <f t="shared" si="1"/>
        <v>20.26</v>
      </c>
      <c r="J62" s="10"/>
      <c r="K62" s="11">
        <f t="shared" si="2"/>
        <v>0.1834</v>
      </c>
    </row>
    <row r="63" spans="2:11" ht="12">
      <c r="B63">
        <f>+Administration!A58</f>
        <v>147</v>
      </c>
      <c r="C63" t="str">
        <f>+Administration!B58</f>
        <v>MID VALLEY HOSPITAL</v>
      </c>
      <c r="D63" s="9">
        <f>ROUND(+Administration!E58*2080,0)</f>
        <v>40643</v>
      </c>
      <c r="E63" s="9">
        <f>ROUND(+Administration!V58,0)</f>
        <v>3063</v>
      </c>
      <c r="F63" s="10">
        <f t="shared" si="0"/>
        <v>13.27</v>
      </c>
      <c r="G63" s="9">
        <f>ROUND(+Administration!E158*2080,0)</f>
        <v>42162</v>
      </c>
      <c r="H63" s="9">
        <f>ROUND(+Administration!V158,0)</f>
        <v>3023</v>
      </c>
      <c r="I63" s="10">
        <f t="shared" si="1"/>
        <v>13.95</v>
      </c>
      <c r="J63" s="10"/>
      <c r="K63" s="11">
        <f t="shared" si="2"/>
        <v>0.0512</v>
      </c>
    </row>
    <row r="64" spans="2:11" ht="12">
      <c r="B64">
        <f>+Administration!A59</f>
        <v>148</v>
      </c>
      <c r="C64" t="str">
        <f>+Administration!B59</f>
        <v>KINDRED HOSPITAL - SEATTLE</v>
      </c>
      <c r="D64" s="9">
        <f>ROUND(+Administration!E59*2080,0)</f>
        <v>40560</v>
      </c>
      <c r="E64" s="9">
        <f>ROUND(+Administration!V59,0)</f>
        <v>897</v>
      </c>
      <c r="F64" s="10">
        <f t="shared" si="0"/>
        <v>45.22</v>
      </c>
      <c r="G64" s="9">
        <f>ROUND(+Administration!E159*2080,0)</f>
        <v>42640</v>
      </c>
      <c r="H64" s="9">
        <f>ROUND(+Administration!V159,0)</f>
        <v>937</v>
      </c>
      <c r="I64" s="10">
        <f t="shared" si="1"/>
        <v>45.51</v>
      </c>
      <c r="J64" s="10"/>
      <c r="K64" s="11">
        <f t="shared" si="2"/>
        <v>0.0064</v>
      </c>
    </row>
    <row r="65" spans="2:11" ht="12">
      <c r="B65">
        <f>+Administration!A60</f>
        <v>150</v>
      </c>
      <c r="C65" t="str">
        <f>+Administration!B60</f>
        <v>COULEE COMMUNITY HOSPITAL</v>
      </c>
      <c r="D65" s="9">
        <f>ROUND(+Administration!E60*2080,0)</f>
        <v>43056</v>
      </c>
      <c r="E65" s="9">
        <f>ROUND(+Administration!V60,0)</f>
        <v>1330</v>
      </c>
      <c r="F65" s="10">
        <f t="shared" si="0"/>
        <v>32.37</v>
      </c>
      <c r="G65" s="9">
        <f>ROUND(+Administration!E160*2080,0)</f>
        <v>41683</v>
      </c>
      <c r="H65" s="9">
        <f>ROUND(+Administration!V160,0)</f>
        <v>2219</v>
      </c>
      <c r="I65" s="10">
        <f t="shared" si="1"/>
        <v>18.78</v>
      </c>
      <c r="J65" s="10"/>
      <c r="K65" s="11">
        <f t="shared" si="2"/>
        <v>-0.4198</v>
      </c>
    </row>
    <row r="66" spans="2:11" ht="12">
      <c r="B66">
        <f>+Administration!A61</f>
        <v>152</v>
      </c>
      <c r="C66" t="str">
        <f>+Administration!B61</f>
        <v>MASON GENERAL HOSPITAL</v>
      </c>
      <c r="D66" s="9">
        <f>ROUND(+Administration!E61*2080,0)</f>
        <v>114691</v>
      </c>
      <c r="E66" s="9">
        <f>ROUND(+Administration!V61,0)</f>
        <v>4449</v>
      </c>
      <c r="F66" s="10">
        <f t="shared" si="0"/>
        <v>25.78</v>
      </c>
      <c r="G66" s="9">
        <f>ROUND(+Administration!E161*2080,0)</f>
        <v>120058</v>
      </c>
      <c r="H66" s="9">
        <f>ROUND(+Administration!V161,0)</f>
        <v>4267</v>
      </c>
      <c r="I66" s="10">
        <f t="shared" si="1"/>
        <v>28.14</v>
      </c>
      <c r="J66" s="10"/>
      <c r="K66" s="11">
        <f t="shared" si="2"/>
        <v>0.0915</v>
      </c>
    </row>
    <row r="67" spans="2:11" ht="12">
      <c r="B67">
        <f>+Administration!A62</f>
        <v>153</v>
      </c>
      <c r="C67" t="str">
        <f>+Administration!B62</f>
        <v>WHITMAN HOSPITAL AND MEDICAL CENTER</v>
      </c>
      <c r="D67" s="9">
        <f>ROUND(+Administration!E62*2080,0)</f>
        <v>29994</v>
      </c>
      <c r="E67" s="9">
        <f>ROUND(+Administration!V62,0)</f>
        <v>1717</v>
      </c>
      <c r="F67" s="10">
        <f t="shared" si="0"/>
        <v>17.47</v>
      </c>
      <c r="G67" s="9">
        <f>ROUND(+Administration!E162*2080,0)</f>
        <v>29973</v>
      </c>
      <c r="H67" s="9">
        <f>ROUND(+Administration!V162,0)</f>
        <v>1813</v>
      </c>
      <c r="I67" s="10">
        <f t="shared" si="1"/>
        <v>16.53</v>
      </c>
      <c r="J67" s="10"/>
      <c r="K67" s="11">
        <f t="shared" si="2"/>
        <v>-0.0538</v>
      </c>
    </row>
    <row r="68" spans="2:11" ht="12">
      <c r="B68">
        <f>+Administration!A63</f>
        <v>155</v>
      </c>
      <c r="C68" t="str">
        <f>+Administration!B63</f>
        <v>VALLEY MEDICAL CENTER</v>
      </c>
      <c r="D68" s="9">
        <f>ROUND(+Administration!E63*2080,0)</f>
        <v>350667</v>
      </c>
      <c r="E68" s="9">
        <f>ROUND(+Administration!V63,0)</f>
        <v>34477</v>
      </c>
      <c r="F68" s="10">
        <f t="shared" si="0"/>
        <v>10.17</v>
      </c>
      <c r="G68" s="9">
        <f>ROUND(+Administration!E163*2080,0)</f>
        <v>342493</v>
      </c>
      <c r="H68" s="9">
        <f>ROUND(+Administration!V163,0)</f>
        <v>34729</v>
      </c>
      <c r="I68" s="10">
        <f t="shared" si="1"/>
        <v>9.86</v>
      </c>
      <c r="J68" s="10"/>
      <c r="K68" s="11">
        <f t="shared" si="2"/>
        <v>-0.0305</v>
      </c>
    </row>
    <row r="69" spans="2:11" ht="12">
      <c r="B69">
        <f>+Administration!A64</f>
        <v>156</v>
      </c>
      <c r="C69" t="str">
        <f>+Administration!B64</f>
        <v>WHIDBEY GENERAL HOSPITAL</v>
      </c>
      <c r="D69" s="9">
        <f>ROUND(+Administration!E64*2080,0)</f>
        <v>140899</v>
      </c>
      <c r="E69" s="9">
        <f>ROUND(+Administration!V64,0)</f>
        <v>7230</v>
      </c>
      <c r="F69" s="10">
        <f t="shared" si="0"/>
        <v>19.49</v>
      </c>
      <c r="G69" s="9">
        <f>ROUND(+Administration!E164*2080,0)</f>
        <v>146494</v>
      </c>
      <c r="H69" s="9">
        <f>ROUND(+Administration!V164,0)</f>
        <v>6463</v>
      </c>
      <c r="I69" s="10">
        <f t="shared" si="1"/>
        <v>22.67</v>
      </c>
      <c r="J69" s="10"/>
      <c r="K69" s="11">
        <f t="shared" si="2"/>
        <v>0.1632</v>
      </c>
    </row>
    <row r="70" spans="2:11" ht="12">
      <c r="B70">
        <f>+Administration!A65</f>
        <v>157</v>
      </c>
      <c r="C70" t="str">
        <f>+Administration!B65</f>
        <v>SAINT LUKES REHABILIATION INSTITUTE</v>
      </c>
      <c r="D70" s="9">
        <f>ROUND(+Administration!E65*2080,0)</f>
        <v>94162</v>
      </c>
      <c r="E70" s="9">
        <f>ROUND(+Administration!V65,0)</f>
        <v>2799</v>
      </c>
      <c r="F70" s="10">
        <f t="shared" si="0"/>
        <v>33.64</v>
      </c>
      <c r="G70" s="9">
        <f>ROUND(+Administration!E165*2080,0)</f>
        <v>86050</v>
      </c>
      <c r="H70" s="9">
        <f>ROUND(+Administration!V165,0)</f>
        <v>2947</v>
      </c>
      <c r="I70" s="10">
        <f t="shared" si="1"/>
        <v>29.2</v>
      </c>
      <c r="J70" s="10"/>
      <c r="K70" s="11">
        <f t="shared" si="2"/>
        <v>-0.132</v>
      </c>
    </row>
    <row r="71" spans="2:11" ht="12">
      <c r="B71">
        <f>+Administration!A66</f>
        <v>158</v>
      </c>
      <c r="C71" t="str">
        <f>+Administration!B66</f>
        <v>CASCADE MEDICAL CENTER</v>
      </c>
      <c r="D71" s="9">
        <f>ROUND(+Administration!E66*2080,0)</f>
        <v>23275</v>
      </c>
      <c r="E71" s="9">
        <f>ROUND(+Administration!V66,0)</f>
        <v>1358</v>
      </c>
      <c r="F71" s="10">
        <f t="shared" si="0"/>
        <v>17.14</v>
      </c>
      <c r="G71" s="9">
        <f>ROUND(+Administration!E166*2080,0)</f>
        <v>18221</v>
      </c>
      <c r="H71" s="9">
        <f>ROUND(+Administration!V166,0)</f>
        <v>614</v>
      </c>
      <c r="I71" s="10">
        <f t="shared" si="1"/>
        <v>29.68</v>
      </c>
      <c r="J71" s="10"/>
      <c r="K71" s="11">
        <f t="shared" si="2"/>
        <v>0.7316</v>
      </c>
    </row>
    <row r="72" spans="2:11" ht="12">
      <c r="B72">
        <f>+Administration!A67</f>
        <v>159</v>
      </c>
      <c r="C72" t="str">
        <f>+Administration!B67</f>
        <v>PROVIDENCE SAINT PETER HOSPITAL</v>
      </c>
      <c r="D72" s="9">
        <f>ROUND(+Administration!E67*2080,0)</f>
        <v>436800</v>
      </c>
      <c r="E72" s="9">
        <f>ROUND(+Administration!V67,0)</f>
        <v>33572</v>
      </c>
      <c r="F72" s="10">
        <f t="shared" si="0"/>
        <v>13.01</v>
      </c>
      <c r="G72" s="9">
        <f>ROUND(+Administration!E167*2080,0)</f>
        <v>484640</v>
      </c>
      <c r="H72" s="9">
        <f>ROUND(+Administration!V167,0)</f>
        <v>34768</v>
      </c>
      <c r="I72" s="10">
        <f t="shared" si="1"/>
        <v>13.94</v>
      </c>
      <c r="J72" s="10"/>
      <c r="K72" s="11">
        <f t="shared" si="2"/>
        <v>0.0715</v>
      </c>
    </row>
    <row r="73" spans="2:11" ht="12">
      <c r="B73">
        <f>+Administration!A68</f>
        <v>161</v>
      </c>
      <c r="C73" t="str">
        <f>+Administration!B68</f>
        <v>KADLEC REGIONAL MEDICAL CENTER</v>
      </c>
      <c r="D73" s="9">
        <f>ROUND(+Administration!E68*2080,0)</f>
        <v>283026</v>
      </c>
      <c r="E73" s="9">
        <f>ROUND(+Administration!V68,0)</f>
        <v>27113</v>
      </c>
      <c r="F73" s="10">
        <f t="shared" si="0"/>
        <v>10.44</v>
      </c>
      <c r="G73" s="9">
        <f>ROUND(+Administration!E168*2080,0)</f>
        <v>358322</v>
      </c>
      <c r="H73" s="9">
        <f>ROUND(+Administration!V168,0)</f>
        <v>28692</v>
      </c>
      <c r="I73" s="10">
        <f t="shared" si="1"/>
        <v>12.49</v>
      </c>
      <c r="J73" s="10"/>
      <c r="K73" s="11">
        <f t="shared" si="2"/>
        <v>0.1964</v>
      </c>
    </row>
    <row r="74" spans="2:11" ht="12">
      <c r="B74">
        <f>+Administration!A69</f>
        <v>162</v>
      </c>
      <c r="C74" t="str">
        <f>+Administration!B69</f>
        <v>PROVIDENCE SACRED HEART MEDICAL CENTER</v>
      </c>
      <c r="D74" s="9">
        <f>ROUND(+Administration!E69*2080,0)</f>
        <v>665600</v>
      </c>
      <c r="E74" s="9">
        <f>ROUND(+Administration!V69,0)</f>
        <v>59724</v>
      </c>
      <c r="F74" s="10">
        <f t="shared" si="0"/>
        <v>11.14</v>
      </c>
      <c r="G74" s="9">
        <f>ROUND(+Administration!E169*2080,0)</f>
        <v>688314</v>
      </c>
      <c r="H74" s="9">
        <f>ROUND(+Administration!V169,0)</f>
        <v>64334</v>
      </c>
      <c r="I74" s="10">
        <f t="shared" si="1"/>
        <v>10.7</v>
      </c>
      <c r="J74" s="10"/>
      <c r="K74" s="11">
        <f t="shared" si="2"/>
        <v>-0.0395</v>
      </c>
    </row>
    <row r="75" spans="2:11" ht="12">
      <c r="B75">
        <f>+Administration!A70</f>
        <v>164</v>
      </c>
      <c r="C75" t="str">
        <f>+Administration!B70</f>
        <v>EVERGREEN HOSPITAL MEDICAL CENTER</v>
      </c>
      <c r="D75" s="9">
        <f>ROUND(+Administration!E70*2080,0)</f>
        <v>497973</v>
      </c>
      <c r="E75" s="9">
        <f>ROUND(+Administration!V70,0)</f>
        <v>31048</v>
      </c>
      <c r="F75" s="10">
        <f aca="true" t="shared" si="3" ref="F75:F106">IF(D75=0,"",IF(E75=0,"",ROUND(D75/E75,2)))</f>
        <v>16.04</v>
      </c>
      <c r="G75" s="9">
        <f>ROUND(+Administration!E170*2080,0)</f>
        <v>545230</v>
      </c>
      <c r="H75" s="9">
        <f>ROUND(+Administration!V170,0)</f>
        <v>31549</v>
      </c>
      <c r="I75" s="10">
        <f aca="true" t="shared" si="4" ref="I75:I106">IF(G75=0,"",IF(H75=0,"",ROUND(G75/H75,2)))</f>
        <v>17.28</v>
      </c>
      <c r="J75" s="10"/>
      <c r="K75" s="11">
        <f aca="true" t="shared" si="5" ref="K75:K106">IF(D75=0,"",IF(E75=0,"",IF(G75=0,"",IF(H75=0,"",ROUND(I75/F75-1,4)))))</f>
        <v>0.0773</v>
      </c>
    </row>
    <row r="76" spans="2:11" ht="12">
      <c r="B76">
        <f>+Administration!A71</f>
        <v>165</v>
      </c>
      <c r="C76" t="str">
        <f>+Administration!B71</f>
        <v>LAKE CHELAN COMMUNITY HOSPITAL</v>
      </c>
      <c r="D76" s="9">
        <f>ROUND(+Administration!E71*2080,0)</f>
        <v>59010</v>
      </c>
      <c r="E76" s="9">
        <f>ROUND(+Administration!V71,0)</f>
        <v>1459</v>
      </c>
      <c r="F76" s="10">
        <f t="shared" si="3"/>
        <v>40.45</v>
      </c>
      <c r="G76" s="9">
        <f>ROUND(+Administration!E171*2080,0)</f>
        <v>65582</v>
      </c>
      <c r="H76" s="9">
        <f>ROUND(+Administration!V171,0)</f>
        <v>1701</v>
      </c>
      <c r="I76" s="10">
        <f t="shared" si="4"/>
        <v>38.55</v>
      </c>
      <c r="J76" s="10"/>
      <c r="K76" s="11">
        <f t="shared" si="5"/>
        <v>-0.047</v>
      </c>
    </row>
    <row r="77" spans="2:11" ht="12">
      <c r="B77">
        <f>+Administration!A72</f>
        <v>167</v>
      </c>
      <c r="C77" t="str">
        <f>+Administration!B72</f>
        <v>FERRY COUNTY MEMORIAL HOSPITAL</v>
      </c>
      <c r="D77" s="9">
        <f>ROUND(+Administration!E72*2080,0)</f>
        <v>37586</v>
      </c>
      <c r="E77" s="9">
        <f>ROUND(+Administration!V72,0)</f>
        <v>560</v>
      </c>
      <c r="F77" s="10">
        <f t="shared" si="3"/>
        <v>67.12</v>
      </c>
      <c r="G77" s="9">
        <f>ROUND(+Administration!E172*2080,0)</f>
        <v>34278</v>
      </c>
      <c r="H77" s="9">
        <f>ROUND(+Administration!V172,0)</f>
        <v>595</v>
      </c>
      <c r="I77" s="10">
        <f t="shared" si="4"/>
        <v>57.61</v>
      </c>
      <c r="J77" s="10"/>
      <c r="K77" s="11">
        <f t="shared" si="5"/>
        <v>-0.1417</v>
      </c>
    </row>
    <row r="78" spans="2:11" ht="12">
      <c r="B78">
        <f>+Administration!A73</f>
        <v>168</v>
      </c>
      <c r="C78" t="str">
        <f>+Administration!B73</f>
        <v>CENTRAL WASHINGTON HOSPITAL</v>
      </c>
      <c r="D78" s="9">
        <f>ROUND(+Administration!E73*2080,0)</f>
        <v>299416</v>
      </c>
      <c r="E78" s="9">
        <f>ROUND(+Administration!V73,0)</f>
        <v>18831</v>
      </c>
      <c r="F78" s="10">
        <f t="shared" si="3"/>
        <v>15.9</v>
      </c>
      <c r="G78" s="9">
        <f>ROUND(+Administration!E173*2080,0)</f>
        <v>310294</v>
      </c>
      <c r="H78" s="9">
        <f>ROUND(+Administration!V173,0)</f>
        <v>17915</v>
      </c>
      <c r="I78" s="10">
        <f t="shared" si="4"/>
        <v>17.32</v>
      </c>
      <c r="J78" s="10"/>
      <c r="K78" s="11">
        <f t="shared" si="5"/>
        <v>0.0893</v>
      </c>
    </row>
    <row r="79" spans="2:11" ht="12">
      <c r="B79">
        <f>+Administration!A74</f>
        <v>169</v>
      </c>
      <c r="C79" t="str">
        <f>+Administration!B74</f>
        <v>GROUP HEALTH EASTSIDE</v>
      </c>
      <c r="D79" s="9">
        <f>ROUND(+Administration!E74*2080,0)</f>
        <v>0</v>
      </c>
      <c r="E79" s="9">
        <f>ROUND(+Administration!V74,0)</f>
        <v>1590</v>
      </c>
      <c r="F79" s="10">
        <f t="shared" si="3"/>
      </c>
      <c r="G79" s="9">
        <f>ROUND(+Administration!E174*2080,0)</f>
        <v>0</v>
      </c>
      <c r="H79" s="9">
        <f>ROUND(+Administration!V174,0)</f>
        <v>0</v>
      </c>
      <c r="I79" s="10">
        <f t="shared" si="4"/>
      </c>
      <c r="J79" s="10"/>
      <c r="K79" s="11">
        <f t="shared" si="5"/>
      </c>
    </row>
    <row r="80" spans="2:11" ht="12">
      <c r="B80">
        <f>+Administration!A75</f>
        <v>170</v>
      </c>
      <c r="C80" t="str">
        <f>+Administration!B75</f>
        <v>SOUTHWEST WASHINGTON MEDICAL CENTER</v>
      </c>
      <c r="D80" s="9">
        <f>ROUND(+Administration!E75*2080,0)</f>
        <v>579446</v>
      </c>
      <c r="E80" s="9">
        <f>ROUND(+Administration!V75,0)</f>
        <v>44834</v>
      </c>
      <c r="F80" s="10">
        <f t="shared" si="3"/>
        <v>12.92</v>
      </c>
      <c r="G80" s="9">
        <f>ROUND(+Administration!E175*2080,0)</f>
        <v>624104</v>
      </c>
      <c r="H80" s="9">
        <f>ROUND(+Administration!V175,0)</f>
        <v>49418</v>
      </c>
      <c r="I80" s="10">
        <f t="shared" si="4"/>
        <v>12.63</v>
      </c>
      <c r="J80" s="10"/>
      <c r="K80" s="11">
        <f t="shared" si="5"/>
        <v>-0.0224</v>
      </c>
    </row>
    <row r="81" spans="2:11" ht="12">
      <c r="B81">
        <f>+Administration!A76</f>
        <v>172</v>
      </c>
      <c r="C81" t="str">
        <f>+Administration!B76</f>
        <v>PULLMAN REGIONAL HOSPITAL</v>
      </c>
      <c r="D81" s="9">
        <f>ROUND(+Administration!E76*2080,0)</f>
        <v>87256</v>
      </c>
      <c r="E81" s="9">
        <f>ROUND(+Administration!V76,0)</f>
        <v>3616</v>
      </c>
      <c r="F81" s="10">
        <f t="shared" si="3"/>
        <v>24.13</v>
      </c>
      <c r="G81" s="9">
        <f>ROUND(+Administration!E176*2080,0)</f>
        <v>73944</v>
      </c>
      <c r="H81" s="9">
        <f>ROUND(+Administration!V176,0)</f>
        <v>3480</v>
      </c>
      <c r="I81" s="10">
        <f t="shared" si="4"/>
        <v>21.25</v>
      </c>
      <c r="J81" s="10"/>
      <c r="K81" s="11">
        <f t="shared" si="5"/>
        <v>-0.1194</v>
      </c>
    </row>
    <row r="82" spans="2:11" ht="12">
      <c r="B82">
        <f>+Administration!A77</f>
        <v>173</v>
      </c>
      <c r="C82" t="str">
        <f>+Administration!B77</f>
        <v>MORTON GENERAL HOSPITAL</v>
      </c>
      <c r="D82" s="9">
        <f>ROUND(+Administration!E77*2080,0)</f>
        <v>25230</v>
      </c>
      <c r="E82" s="9">
        <f>ROUND(+Administration!V77,0)</f>
        <v>1442</v>
      </c>
      <c r="F82" s="10">
        <f t="shared" si="3"/>
        <v>17.5</v>
      </c>
      <c r="G82" s="9">
        <f>ROUND(+Administration!E177*2080,0)</f>
        <v>26666</v>
      </c>
      <c r="H82" s="9">
        <f>ROUND(+Administration!V177,0)</f>
        <v>1566</v>
      </c>
      <c r="I82" s="10">
        <f t="shared" si="4"/>
        <v>17.03</v>
      </c>
      <c r="J82" s="10"/>
      <c r="K82" s="11">
        <f t="shared" si="5"/>
        <v>-0.0269</v>
      </c>
    </row>
    <row r="83" spans="2:11" ht="12">
      <c r="B83">
        <f>+Administration!A78</f>
        <v>175</v>
      </c>
      <c r="C83" t="str">
        <f>+Administration!B78</f>
        <v>MARY BRIDGE CHILDRENS HEALTH CENTER</v>
      </c>
      <c r="D83" s="9">
        <f>ROUND(+Administration!E78*2080,0)</f>
        <v>172245</v>
      </c>
      <c r="E83" s="9">
        <f>ROUND(+Administration!V78,0)</f>
        <v>9049</v>
      </c>
      <c r="F83" s="10">
        <f t="shared" si="3"/>
        <v>19.03</v>
      </c>
      <c r="G83" s="9">
        <f>ROUND(+Administration!E178*2080,0)</f>
        <v>183082</v>
      </c>
      <c r="H83" s="9">
        <f>ROUND(+Administration!V178,0)</f>
        <v>8663</v>
      </c>
      <c r="I83" s="10">
        <f t="shared" si="4"/>
        <v>21.13</v>
      </c>
      <c r="J83" s="10"/>
      <c r="K83" s="11">
        <f t="shared" si="5"/>
        <v>0.1104</v>
      </c>
    </row>
    <row r="84" spans="2:11" ht="12">
      <c r="B84">
        <f>+Administration!A79</f>
        <v>176</v>
      </c>
      <c r="C84" t="str">
        <f>+Administration!B79</f>
        <v>TACOMA GENERAL ALLENMORE HOSPITAL</v>
      </c>
      <c r="D84" s="9">
        <f>ROUND(+Administration!E79*2080,0)</f>
        <v>547435</v>
      </c>
      <c r="E84" s="9">
        <f>ROUND(+Administration!V79,0)</f>
        <v>44461</v>
      </c>
      <c r="F84" s="10">
        <f t="shared" si="3"/>
        <v>12.31</v>
      </c>
      <c r="G84" s="9">
        <f>ROUND(+Administration!E179*2080,0)</f>
        <v>586851</v>
      </c>
      <c r="H84" s="9">
        <f>ROUND(+Administration!V179,0)</f>
        <v>43169</v>
      </c>
      <c r="I84" s="10">
        <f t="shared" si="4"/>
        <v>13.59</v>
      </c>
      <c r="J84" s="10"/>
      <c r="K84" s="11">
        <f t="shared" si="5"/>
        <v>0.104</v>
      </c>
    </row>
    <row r="85" spans="2:11" ht="12">
      <c r="B85">
        <f>+Administration!A80</f>
        <v>178</v>
      </c>
      <c r="C85" t="str">
        <f>+Administration!B80</f>
        <v>DEER PARK HOSPITAL</v>
      </c>
      <c r="D85" s="9">
        <f>ROUND(+Administration!E80*2080,0)</f>
        <v>2746</v>
      </c>
      <c r="E85" s="9">
        <f>ROUND(+Administration!V80,0)</f>
        <v>77</v>
      </c>
      <c r="F85" s="10">
        <f t="shared" si="3"/>
        <v>35.66</v>
      </c>
      <c r="G85" s="9">
        <f>ROUND(+Administration!E180*2080,0)</f>
        <v>0</v>
      </c>
      <c r="H85" s="9">
        <f>ROUND(+Administration!V180,0)</f>
        <v>0</v>
      </c>
      <c r="I85" s="10">
        <f t="shared" si="4"/>
      </c>
      <c r="J85" s="10"/>
      <c r="K85" s="11">
        <f t="shared" si="5"/>
      </c>
    </row>
    <row r="86" spans="2:11" ht="12">
      <c r="B86">
        <f>+Administration!A81</f>
        <v>180</v>
      </c>
      <c r="C86" t="str">
        <f>+Administration!B81</f>
        <v>VALLEY HOSPITAL AND MEDICAL CENTER</v>
      </c>
      <c r="D86" s="9">
        <f>ROUND(+Administration!E81*2080,0)</f>
        <v>77376</v>
      </c>
      <c r="E86" s="9">
        <f>ROUND(+Administration!V81,0)</f>
        <v>6682</v>
      </c>
      <c r="F86" s="10">
        <f t="shared" si="3"/>
        <v>11.58</v>
      </c>
      <c r="G86" s="9">
        <f>ROUND(+Administration!E181*2080,0)</f>
        <v>108368</v>
      </c>
      <c r="H86" s="9">
        <f>ROUND(+Administration!V181,0)</f>
        <v>9834</v>
      </c>
      <c r="I86" s="10">
        <f t="shared" si="4"/>
        <v>11.02</v>
      </c>
      <c r="J86" s="10"/>
      <c r="K86" s="11">
        <f t="shared" si="5"/>
        <v>-0.0484</v>
      </c>
    </row>
    <row r="87" spans="2:11" ht="12">
      <c r="B87">
        <f>+Administration!A82</f>
        <v>183</v>
      </c>
      <c r="C87" t="str">
        <f>+Administration!B82</f>
        <v>AUBURN REGIONAL MEDICAL CENTER</v>
      </c>
      <c r="D87" s="9">
        <f>ROUND(+Administration!E82*2080,0)</f>
        <v>110718</v>
      </c>
      <c r="E87" s="9">
        <f>ROUND(+Administration!V82,0)</f>
        <v>13816</v>
      </c>
      <c r="F87" s="10">
        <f t="shared" si="3"/>
        <v>8.01</v>
      </c>
      <c r="G87" s="9">
        <f>ROUND(+Administration!E182*2080,0)</f>
        <v>131269</v>
      </c>
      <c r="H87" s="9">
        <f>ROUND(+Administration!V182,0)</f>
        <v>12971</v>
      </c>
      <c r="I87" s="10">
        <f t="shared" si="4"/>
        <v>10.12</v>
      </c>
      <c r="J87" s="10"/>
      <c r="K87" s="11">
        <f t="shared" si="5"/>
        <v>0.2634</v>
      </c>
    </row>
    <row r="88" spans="2:11" ht="12">
      <c r="B88">
        <f>+Administration!A83</f>
        <v>186</v>
      </c>
      <c r="C88" t="str">
        <f>+Administration!B83</f>
        <v>MARK REED HOSPITAL</v>
      </c>
      <c r="D88" s="9">
        <f>ROUND(+Administration!E83*2080,0)</f>
        <v>9838</v>
      </c>
      <c r="E88" s="9">
        <f>ROUND(+Administration!V83,0)</f>
        <v>1135</v>
      </c>
      <c r="F88" s="10">
        <f t="shared" si="3"/>
        <v>8.67</v>
      </c>
      <c r="G88" s="9">
        <f>ROUND(+Administration!E183*2080,0)</f>
        <v>21216</v>
      </c>
      <c r="H88" s="9">
        <f>ROUND(+Administration!V183,0)</f>
        <v>669</v>
      </c>
      <c r="I88" s="10">
        <f t="shared" si="4"/>
        <v>31.71</v>
      </c>
      <c r="J88" s="10"/>
      <c r="K88" s="11">
        <f t="shared" si="5"/>
        <v>2.6574</v>
      </c>
    </row>
    <row r="89" spans="2:11" ht="12">
      <c r="B89">
        <f>+Administration!A84</f>
        <v>191</v>
      </c>
      <c r="C89" t="str">
        <f>+Administration!B84</f>
        <v>PROVIDENCE CENTRALIA HOSPITAL</v>
      </c>
      <c r="D89" s="9">
        <f>ROUND(+Administration!E84*2080,0)</f>
        <v>61360</v>
      </c>
      <c r="E89" s="9">
        <f>ROUND(+Administration!V84,0)</f>
        <v>11160</v>
      </c>
      <c r="F89" s="10">
        <f t="shared" si="3"/>
        <v>5.5</v>
      </c>
      <c r="G89" s="9">
        <f>ROUND(+Administration!E184*2080,0)</f>
        <v>128710</v>
      </c>
      <c r="H89" s="9">
        <f>ROUND(+Administration!V184,0)</f>
        <v>10112</v>
      </c>
      <c r="I89" s="10">
        <f t="shared" si="4"/>
        <v>12.73</v>
      </c>
      <c r="J89" s="10"/>
      <c r="K89" s="11">
        <f t="shared" si="5"/>
        <v>1.3145</v>
      </c>
    </row>
    <row r="90" spans="2:11" ht="12">
      <c r="B90">
        <f>+Administration!A85</f>
        <v>193</v>
      </c>
      <c r="C90" t="str">
        <f>+Administration!B85</f>
        <v>PROVIDENCE MOUNT CARMEL HOSPITAL</v>
      </c>
      <c r="D90" s="9">
        <f>ROUND(+Administration!E85*2080,0)</f>
        <v>72842</v>
      </c>
      <c r="E90" s="9">
        <f>ROUND(+Administration!V85,0)</f>
        <v>3267</v>
      </c>
      <c r="F90" s="10">
        <f t="shared" si="3"/>
        <v>22.3</v>
      </c>
      <c r="G90" s="9">
        <f>ROUND(+Administration!E185*2080,0)</f>
        <v>54974</v>
      </c>
      <c r="H90" s="9">
        <f>ROUND(+Administration!V185,0)</f>
        <v>3245</v>
      </c>
      <c r="I90" s="10">
        <f t="shared" si="4"/>
        <v>16.94</v>
      </c>
      <c r="J90" s="10"/>
      <c r="K90" s="11">
        <f t="shared" si="5"/>
        <v>-0.2404</v>
      </c>
    </row>
    <row r="91" spans="2:11" ht="12">
      <c r="B91">
        <f>+Administration!A86</f>
        <v>194</v>
      </c>
      <c r="C91" t="str">
        <f>+Administration!B86</f>
        <v>PROVIDENCE SAINT JOSEPHS HOSPITAL</v>
      </c>
      <c r="D91" s="9">
        <f>ROUND(+Administration!E86*2080,0)</f>
        <v>43950</v>
      </c>
      <c r="E91" s="9">
        <f>ROUND(+Administration!V86,0)</f>
        <v>1530</v>
      </c>
      <c r="F91" s="10">
        <f t="shared" si="3"/>
        <v>28.73</v>
      </c>
      <c r="G91" s="9">
        <f>ROUND(+Administration!E186*2080,0)</f>
        <v>38230</v>
      </c>
      <c r="H91" s="9">
        <f>ROUND(+Administration!V186,0)</f>
        <v>1130</v>
      </c>
      <c r="I91" s="10">
        <f t="shared" si="4"/>
        <v>33.83</v>
      </c>
      <c r="J91" s="10"/>
      <c r="K91" s="11">
        <f t="shared" si="5"/>
        <v>0.1775</v>
      </c>
    </row>
    <row r="92" spans="2:11" ht="12">
      <c r="B92">
        <f>+Administration!A87</f>
        <v>195</v>
      </c>
      <c r="C92" t="str">
        <f>+Administration!B87</f>
        <v>SNOQUALMIE VALLEY HOSPITAL</v>
      </c>
      <c r="D92" s="9">
        <f>ROUND(+Administration!E87*2080,0)</f>
        <v>27040</v>
      </c>
      <c r="E92" s="9">
        <f>ROUND(+Administration!V87,0)</f>
        <v>1252</v>
      </c>
      <c r="F92" s="10">
        <f t="shared" si="3"/>
        <v>21.6</v>
      </c>
      <c r="G92" s="9">
        <f>ROUND(+Administration!E187*2080,0)</f>
        <v>33488</v>
      </c>
      <c r="H92" s="9">
        <f>ROUND(+Administration!V187,0)</f>
        <v>505</v>
      </c>
      <c r="I92" s="10">
        <f t="shared" si="4"/>
        <v>66.31</v>
      </c>
      <c r="J92" s="10"/>
      <c r="K92" s="11">
        <f t="shared" si="5"/>
        <v>2.0699</v>
      </c>
    </row>
    <row r="93" spans="2:11" ht="12">
      <c r="B93">
        <f>+Administration!A88</f>
        <v>197</v>
      </c>
      <c r="C93" t="str">
        <f>+Administration!B88</f>
        <v>CAPITAL MEDICAL CENTER</v>
      </c>
      <c r="D93" s="9">
        <f>ROUND(+Administration!E88*2080,0)</f>
        <v>80579</v>
      </c>
      <c r="E93" s="9">
        <f>ROUND(+Administration!V88,0)</f>
        <v>7450</v>
      </c>
      <c r="F93" s="10">
        <f t="shared" si="3"/>
        <v>10.82</v>
      </c>
      <c r="G93" s="9">
        <f>ROUND(+Administration!E188*2080,0)</f>
        <v>83075</v>
      </c>
      <c r="H93" s="9">
        <f>ROUND(+Administration!V188,0)</f>
        <v>8572</v>
      </c>
      <c r="I93" s="10">
        <f t="shared" si="4"/>
        <v>9.69</v>
      </c>
      <c r="J93" s="10"/>
      <c r="K93" s="11">
        <f t="shared" si="5"/>
        <v>-0.1044</v>
      </c>
    </row>
    <row r="94" spans="2:11" ht="12">
      <c r="B94">
        <f>+Administration!A89</f>
        <v>198</v>
      </c>
      <c r="C94" t="str">
        <f>+Administration!B89</f>
        <v>SUNNYSIDE COMMUNITY HOSPITAL</v>
      </c>
      <c r="D94" s="9">
        <f>ROUND(+Administration!E89*2080,0)</f>
        <v>61298</v>
      </c>
      <c r="E94" s="9">
        <f>ROUND(+Administration!V89,0)</f>
        <v>3954</v>
      </c>
      <c r="F94" s="10">
        <f t="shared" si="3"/>
        <v>15.5</v>
      </c>
      <c r="G94" s="9">
        <f>ROUND(+Administration!E189*2080,0)</f>
        <v>62795</v>
      </c>
      <c r="H94" s="9">
        <f>ROUND(+Administration!V189,0)</f>
        <v>4341</v>
      </c>
      <c r="I94" s="10">
        <f t="shared" si="4"/>
        <v>14.47</v>
      </c>
      <c r="J94" s="10"/>
      <c r="K94" s="11">
        <f t="shared" si="5"/>
        <v>-0.0665</v>
      </c>
    </row>
    <row r="95" spans="2:11" ht="12">
      <c r="B95">
        <f>+Administration!A90</f>
        <v>199</v>
      </c>
      <c r="C95" t="str">
        <f>+Administration!B90</f>
        <v>TOPPENISH COMMUNITY HOSPITAL</v>
      </c>
      <c r="D95" s="9">
        <f>ROUND(+Administration!E90*2080,0)</f>
        <v>23712</v>
      </c>
      <c r="E95" s="9">
        <f>ROUND(+Administration!V90,0)</f>
        <v>3331</v>
      </c>
      <c r="F95" s="10">
        <f t="shared" si="3"/>
        <v>7.12</v>
      </c>
      <c r="G95" s="9">
        <f>ROUND(+Administration!E190*2080,0)</f>
        <v>25376</v>
      </c>
      <c r="H95" s="9">
        <f>ROUND(+Administration!V190,0)</f>
        <v>3487</v>
      </c>
      <c r="I95" s="10">
        <f t="shared" si="4"/>
        <v>7.28</v>
      </c>
      <c r="J95" s="10"/>
      <c r="K95" s="11">
        <f t="shared" si="5"/>
        <v>0.0225</v>
      </c>
    </row>
    <row r="96" spans="2:11" ht="12">
      <c r="B96">
        <f>+Administration!A91</f>
        <v>201</v>
      </c>
      <c r="C96" t="str">
        <f>+Administration!B91</f>
        <v>SAINT FRANCIS COMMUNITY HOSPITAL</v>
      </c>
      <c r="D96" s="9">
        <f>ROUND(+Administration!E91*2080,0)</f>
        <v>207147</v>
      </c>
      <c r="E96" s="9">
        <f>ROUND(+Administration!V91,0)</f>
        <v>15555</v>
      </c>
      <c r="F96" s="10">
        <f t="shared" si="3"/>
        <v>13.32</v>
      </c>
      <c r="G96" s="9">
        <f>ROUND(+Administration!E191*2080,0)</f>
        <v>179816</v>
      </c>
      <c r="H96" s="9">
        <f>ROUND(+Administration!V191,0)</f>
        <v>16257</v>
      </c>
      <c r="I96" s="10">
        <f t="shared" si="4"/>
        <v>11.06</v>
      </c>
      <c r="J96" s="10"/>
      <c r="K96" s="11">
        <f t="shared" si="5"/>
        <v>-0.1697</v>
      </c>
    </row>
    <row r="97" spans="2:11" ht="12">
      <c r="B97">
        <f>+Administration!A92</f>
        <v>202</v>
      </c>
      <c r="C97" t="str">
        <f>+Administration!B92</f>
        <v>REGIONAL HOSP. FOR RESP. &amp; COMPLEX CARE</v>
      </c>
      <c r="D97" s="9">
        <f>ROUND(+Administration!E92*2080,0)</f>
        <v>16432</v>
      </c>
      <c r="E97" s="9">
        <f>ROUND(+Administration!V92,0)</f>
        <v>776</v>
      </c>
      <c r="F97" s="10">
        <f t="shared" si="3"/>
        <v>21.18</v>
      </c>
      <c r="G97" s="9">
        <f>ROUND(+Administration!E192*2080,0)</f>
        <v>18762</v>
      </c>
      <c r="H97" s="9">
        <f>ROUND(+Administration!V192,0)</f>
        <v>897</v>
      </c>
      <c r="I97" s="10">
        <f t="shared" si="4"/>
        <v>20.92</v>
      </c>
      <c r="J97" s="10"/>
      <c r="K97" s="11">
        <f t="shared" si="5"/>
        <v>-0.0123</v>
      </c>
    </row>
    <row r="98" spans="2:11" ht="12">
      <c r="B98">
        <f>+Administration!A93</f>
        <v>204</v>
      </c>
      <c r="C98" t="str">
        <f>+Administration!B93</f>
        <v>SEATTLE CANCER CARE ALLIANCE</v>
      </c>
      <c r="D98" s="9">
        <f>ROUND(+Administration!E93*2080,0)</f>
        <v>284336</v>
      </c>
      <c r="E98" s="9">
        <f>ROUND(+Administration!V93,0)</f>
        <v>12695</v>
      </c>
      <c r="F98" s="10">
        <f t="shared" si="3"/>
        <v>22.4</v>
      </c>
      <c r="G98" s="9">
        <f>ROUND(+Administration!E193*2080,0)</f>
        <v>324979</v>
      </c>
      <c r="H98" s="9">
        <f>ROUND(+Administration!V193,0)</f>
        <v>12672</v>
      </c>
      <c r="I98" s="10">
        <f t="shared" si="4"/>
        <v>25.65</v>
      </c>
      <c r="J98" s="10"/>
      <c r="K98" s="11">
        <f t="shared" si="5"/>
        <v>0.1451</v>
      </c>
    </row>
    <row r="99" spans="2:11" ht="12">
      <c r="B99">
        <f>+Administration!A94</f>
        <v>205</v>
      </c>
      <c r="C99" t="str">
        <f>+Administration!B94</f>
        <v>WENATCHEE VALLEY MEDICAL CENTER</v>
      </c>
      <c r="D99" s="9">
        <f>ROUND(+Administration!E94*2080,0)</f>
        <v>33738</v>
      </c>
      <c r="E99" s="9">
        <f>ROUND(+Administration!V94,0)</f>
        <v>7232</v>
      </c>
      <c r="F99" s="10">
        <f t="shared" si="3"/>
        <v>4.67</v>
      </c>
      <c r="G99" s="9">
        <f>ROUND(+Administration!E194*2080,0)</f>
        <v>31928</v>
      </c>
      <c r="H99" s="9">
        <f>ROUND(+Administration!V194,0)</f>
        <v>9260</v>
      </c>
      <c r="I99" s="10">
        <f t="shared" si="4"/>
        <v>3.45</v>
      </c>
      <c r="J99" s="10"/>
      <c r="K99" s="11">
        <f t="shared" si="5"/>
        <v>-0.2612</v>
      </c>
    </row>
    <row r="100" spans="2:11" ht="12">
      <c r="B100">
        <f>+Administration!A95</f>
        <v>206</v>
      </c>
      <c r="C100" t="str">
        <f>+Administration!B95</f>
        <v>UNITED GENERAL HOSPITAL</v>
      </c>
      <c r="D100" s="9">
        <f>ROUND(+Administration!E95*2080,0)</f>
        <v>101754</v>
      </c>
      <c r="E100" s="9">
        <f>ROUND(+Administration!V95,0)</f>
        <v>4763</v>
      </c>
      <c r="F100" s="10">
        <f t="shared" si="3"/>
        <v>21.36</v>
      </c>
      <c r="G100" s="9">
        <f>ROUND(+Administration!E195*2080,0)</f>
        <v>113651</v>
      </c>
      <c r="H100" s="9">
        <f>ROUND(+Administration!V195,0)</f>
        <v>5095</v>
      </c>
      <c r="I100" s="10">
        <f t="shared" si="4"/>
        <v>22.31</v>
      </c>
      <c r="J100" s="10"/>
      <c r="K100" s="11">
        <f t="shared" si="5"/>
        <v>0.0445</v>
      </c>
    </row>
    <row r="101" spans="2:11" ht="12">
      <c r="B101">
        <f>+Administration!A96</f>
        <v>207</v>
      </c>
      <c r="C101" t="str">
        <f>+Administration!B96</f>
        <v>SKAGIT VALLEY HOSPITAL</v>
      </c>
      <c r="D101" s="9">
        <f>ROUND(+Administration!E96*2080,0)</f>
        <v>275246</v>
      </c>
      <c r="E101" s="9">
        <f>ROUND(+Administration!V96,0)</f>
        <v>16033</v>
      </c>
      <c r="F101" s="10">
        <f t="shared" si="3"/>
        <v>17.17</v>
      </c>
      <c r="G101" s="9">
        <f>ROUND(+Administration!E196*2080,0)</f>
        <v>246792</v>
      </c>
      <c r="H101" s="9">
        <f>ROUND(+Administration!V196,0)</f>
        <v>15909</v>
      </c>
      <c r="I101" s="10">
        <f t="shared" si="4"/>
        <v>15.51</v>
      </c>
      <c r="J101" s="10"/>
      <c r="K101" s="11">
        <f t="shared" si="5"/>
        <v>-0.0967</v>
      </c>
    </row>
    <row r="102" spans="2:11" ht="12">
      <c r="B102">
        <f>+Administration!A97</f>
        <v>208</v>
      </c>
      <c r="C102" t="str">
        <f>+Administration!B97</f>
        <v>LEGACY SALMON CREEK HOSPITAL</v>
      </c>
      <c r="D102" s="9">
        <f>ROUND(+Administration!E97*2080,0)</f>
        <v>107931</v>
      </c>
      <c r="E102" s="9">
        <f>ROUND(+Administration!V97,0)</f>
        <v>13830</v>
      </c>
      <c r="F102" s="10">
        <f t="shared" si="3"/>
        <v>7.8</v>
      </c>
      <c r="G102" s="9">
        <f>ROUND(+Administration!E197*2080,0)</f>
        <v>135782</v>
      </c>
      <c r="H102" s="9">
        <f>ROUND(+Administration!V197,0)</f>
        <v>15387</v>
      </c>
      <c r="I102" s="10">
        <f t="shared" si="4"/>
        <v>8.82</v>
      </c>
      <c r="J102" s="10"/>
      <c r="K102" s="11">
        <f t="shared" si="5"/>
        <v>0.1308</v>
      </c>
    </row>
    <row r="103" spans="2:11" ht="12">
      <c r="B103">
        <f>+Administration!A98</f>
        <v>209</v>
      </c>
      <c r="C103" t="str">
        <f>+Administration!B98</f>
        <v>SAINT ANTHONY HOSPITAL</v>
      </c>
      <c r="D103" s="9">
        <f>ROUND(+Administration!E98*2080,0)</f>
        <v>0</v>
      </c>
      <c r="E103" s="9">
        <f>ROUND(+Administration!V98,0)</f>
        <v>0</v>
      </c>
      <c r="F103" s="10">
        <f t="shared" si="3"/>
      </c>
      <c r="G103" s="9">
        <f>ROUND(+Administration!E198*2080,0)</f>
        <v>69534</v>
      </c>
      <c r="H103" s="9">
        <f>ROUND(+Administration!V198,0)</f>
        <v>1638</v>
      </c>
      <c r="I103" s="10">
        <f t="shared" si="4"/>
        <v>42.45</v>
      </c>
      <c r="J103" s="10"/>
      <c r="K103" s="11">
        <f t="shared" si="5"/>
      </c>
    </row>
    <row r="104" spans="2:11" ht="12">
      <c r="B104">
        <f>+Administration!A99</f>
        <v>904</v>
      </c>
      <c r="C104" t="str">
        <f>+Administration!B99</f>
        <v>BHC FAIRFAX HOSPITAL</v>
      </c>
      <c r="D104" s="9">
        <f>ROUND(+Administration!E99*2080,0)</f>
        <v>83179</v>
      </c>
      <c r="E104" s="9">
        <f>ROUND(+Administration!V99,0)</f>
        <v>2105</v>
      </c>
      <c r="F104" s="10">
        <f t="shared" si="3"/>
        <v>39.51</v>
      </c>
      <c r="G104" s="9">
        <f>ROUND(+Administration!E199*2080,0)</f>
        <v>82909</v>
      </c>
      <c r="H104" s="9">
        <f>ROUND(+Administration!V199,0)</f>
        <v>2056</v>
      </c>
      <c r="I104" s="10">
        <f t="shared" si="4"/>
        <v>40.33</v>
      </c>
      <c r="J104" s="10"/>
      <c r="K104" s="11">
        <f t="shared" si="5"/>
        <v>0.0208</v>
      </c>
    </row>
    <row r="105" spans="2:11" ht="12">
      <c r="B105">
        <f>+Administration!A100</f>
        <v>915</v>
      </c>
      <c r="C105" t="str">
        <f>+Administration!B100</f>
        <v>LOURDES COUNSELING CENTER</v>
      </c>
      <c r="D105" s="9">
        <f>ROUND(+Administration!E100*2080,0)</f>
        <v>1144</v>
      </c>
      <c r="E105" s="9">
        <f>ROUND(+Administration!V100,0)</f>
        <v>981</v>
      </c>
      <c r="F105" s="10">
        <f t="shared" si="3"/>
        <v>1.17</v>
      </c>
      <c r="G105" s="9">
        <f>ROUND(+Administration!E200*2080,0)</f>
        <v>19718</v>
      </c>
      <c r="H105" s="9">
        <f>ROUND(+Administration!V200,0)</f>
        <v>926</v>
      </c>
      <c r="I105" s="10">
        <f t="shared" si="4"/>
        <v>21.29</v>
      </c>
      <c r="J105" s="10"/>
      <c r="K105" s="11">
        <f t="shared" si="5"/>
        <v>17.1966</v>
      </c>
    </row>
    <row r="106" spans="2:11" ht="12">
      <c r="B106">
        <f>+Administration!A101</f>
        <v>919</v>
      </c>
      <c r="C106" t="str">
        <f>+Administration!B101</f>
        <v>NAVOS</v>
      </c>
      <c r="D106" s="9">
        <f>ROUND(+Administration!E101*2080,0)</f>
        <v>16474</v>
      </c>
      <c r="E106" s="9">
        <f>ROUND(+Administration!V101,0)</f>
        <v>567</v>
      </c>
      <c r="F106" s="10">
        <f t="shared" si="3"/>
        <v>29.05</v>
      </c>
      <c r="G106" s="9">
        <f>ROUND(+Administration!E201*2080,0)</f>
        <v>16682</v>
      </c>
      <c r="H106" s="9">
        <f>ROUND(+Administration!V201,0)</f>
        <v>547</v>
      </c>
      <c r="I106" s="10">
        <f t="shared" si="4"/>
        <v>30.5</v>
      </c>
      <c r="J106" s="10"/>
      <c r="K106" s="11">
        <f t="shared" si="5"/>
        <v>0.0499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299"/>
  <sheetViews>
    <sheetView zoomScale="75" zoomScaleNormal="75" workbookViewId="0" topLeftCell="A77">
      <selection activeCell="A102" sqref="A102:IV102"/>
    </sheetView>
  </sheetViews>
  <sheetFormatPr defaultColWidth="9.00390625" defaultRowHeight="12.75"/>
  <cols>
    <col min="1" max="1" width="6.125" style="15" bestFit="1" customWidth="1"/>
    <col min="2" max="2" width="40.50390625" style="15" bestFit="1" customWidth="1"/>
    <col min="3" max="3" width="8.125" style="15" bestFit="1" customWidth="1"/>
    <col min="4" max="4" width="5.625" style="15" bestFit="1" customWidth="1"/>
    <col min="5" max="5" width="7.875" style="15" bestFit="1" customWidth="1"/>
    <col min="6" max="6" width="5.875" style="15" bestFit="1" customWidth="1"/>
    <col min="7" max="7" width="12.00390625" style="15" bestFit="1" customWidth="1"/>
    <col min="8" max="10" width="11.875" style="15" bestFit="1" customWidth="1"/>
    <col min="11" max="11" width="11.00390625" style="15" bestFit="1" customWidth="1"/>
    <col min="12" max="12" width="11.875" style="15" bestFit="1" customWidth="1"/>
    <col min="13" max="13" width="10.875" style="15" bestFit="1" customWidth="1"/>
    <col min="14" max="14" width="11.00390625" style="15" bestFit="1" customWidth="1"/>
    <col min="15" max="16" width="11.875" style="15" bestFit="1" customWidth="1"/>
    <col min="17" max="17" width="13.00390625" style="15" bestFit="1" customWidth="1"/>
    <col min="18" max="18" width="6.00390625" style="15" bestFit="1" customWidth="1"/>
    <col min="19" max="19" width="5.875" style="15" bestFit="1" customWidth="1"/>
    <col min="20" max="20" width="5.25390625" style="15" bestFit="1" customWidth="1"/>
    <col min="21" max="21" width="9.00390625" style="15" customWidth="1"/>
    <col min="22" max="22" width="8.00390625" style="43" bestFit="1" customWidth="1"/>
    <col min="23" max="23" width="8.00390625" style="15" customWidth="1"/>
    <col min="24" max="25" width="9.00390625" style="15" customWidth="1"/>
    <col min="26" max="26" width="11.875" style="15" bestFit="1" customWidth="1"/>
    <col min="27" max="30" width="10.875" style="15" bestFit="1" customWidth="1"/>
    <col min="31" max="31" width="11.875" style="15" bestFit="1" customWidth="1"/>
    <col min="32" max="32" width="10.875" style="15" bestFit="1" customWidth="1"/>
    <col min="33" max="36" width="11.875" style="15" bestFit="1" customWidth="1"/>
    <col min="37" max="39" width="9.125" style="15" bestFit="1" customWidth="1"/>
    <col min="40" max="16384" width="9.00390625" style="15" customWidth="1"/>
  </cols>
  <sheetData>
    <row r="1" spans="22:23" ht="12.75">
      <c r="V1" s="41" t="s">
        <v>66</v>
      </c>
      <c r="W1" s="16"/>
    </row>
    <row r="2" spans="22:23" ht="12.75">
      <c r="V2" s="41" t="s">
        <v>67</v>
      </c>
      <c r="W2" s="16"/>
    </row>
    <row r="3" spans="22:23" ht="12.75">
      <c r="V3" s="41" t="s">
        <v>68</v>
      </c>
      <c r="W3" s="16"/>
    </row>
    <row r="4" spans="1:23" ht="12.75">
      <c r="A4" s="21" t="s">
        <v>41</v>
      </c>
      <c r="B4" s="21" t="s">
        <v>47</v>
      </c>
      <c r="C4" s="21" t="s">
        <v>48</v>
      </c>
      <c r="D4" s="21" t="s">
        <v>49</v>
      </c>
      <c r="E4" s="21" t="s">
        <v>50</v>
      </c>
      <c r="F4" s="21" t="s">
        <v>51</v>
      </c>
      <c r="G4" s="21" t="s">
        <v>52</v>
      </c>
      <c r="H4" s="21" t="s">
        <v>53</v>
      </c>
      <c r="I4" s="21" t="s">
        <v>54</v>
      </c>
      <c r="J4" s="21" t="s">
        <v>55</v>
      </c>
      <c r="K4" s="21" t="s">
        <v>56</v>
      </c>
      <c r="L4" s="21" t="s">
        <v>57</v>
      </c>
      <c r="M4" s="21" t="s">
        <v>58</v>
      </c>
      <c r="N4" s="21" t="s">
        <v>59</v>
      </c>
      <c r="O4" s="21" t="s">
        <v>60</v>
      </c>
      <c r="P4" s="21" t="s">
        <v>61</v>
      </c>
      <c r="Q4" s="21" t="s">
        <v>62</v>
      </c>
      <c r="R4" s="21" t="s">
        <v>63</v>
      </c>
      <c r="S4" s="21" t="s">
        <v>64</v>
      </c>
      <c r="T4" s="21" t="s">
        <v>65</v>
      </c>
      <c r="V4" s="42" t="s">
        <v>69</v>
      </c>
      <c r="W4" s="22"/>
    </row>
    <row r="5" spans="1:40" ht="12.75">
      <c r="A5">
        <v>1</v>
      </c>
      <c r="B5" t="s">
        <v>147</v>
      </c>
      <c r="C5">
        <v>8610</v>
      </c>
      <c r="D5">
        <v>2008</v>
      </c>
      <c r="E5" s="31">
        <v>409</v>
      </c>
      <c r="F5" s="29">
        <v>0</v>
      </c>
      <c r="G5" s="29">
        <v>33271389</v>
      </c>
      <c r="H5" s="29">
        <v>9800578</v>
      </c>
      <c r="I5" s="29">
        <v>8176423</v>
      </c>
      <c r="J5" s="29">
        <v>1097692</v>
      </c>
      <c r="K5" s="29">
        <v>1403895</v>
      </c>
      <c r="L5" s="29">
        <v>5799186</v>
      </c>
      <c r="M5" s="29">
        <v>10275520</v>
      </c>
      <c r="N5" s="29">
        <v>24630702</v>
      </c>
      <c r="O5" s="29">
        <v>3338536</v>
      </c>
      <c r="P5" s="29">
        <v>8396627</v>
      </c>
      <c r="Q5" s="29">
        <v>89397294</v>
      </c>
      <c r="R5" s="29">
        <v>0</v>
      </c>
      <c r="S5" s="29">
        <v>0</v>
      </c>
      <c r="T5" s="29">
        <v>0</v>
      </c>
      <c r="V5">
        <v>64206</v>
      </c>
      <c r="W5" s="26"/>
      <c r="X5" s="17"/>
      <c r="Y5" s="1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</row>
    <row r="6" spans="1:40" ht="12.75">
      <c r="A6">
        <v>3</v>
      </c>
      <c r="B6" t="s">
        <v>161</v>
      </c>
      <c r="C6">
        <v>8610</v>
      </c>
      <c r="D6">
        <v>2008</v>
      </c>
      <c r="E6" s="31">
        <v>58</v>
      </c>
      <c r="F6" s="29">
        <v>0</v>
      </c>
      <c r="G6" s="29">
        <v>12787604</v>
      </c>
      <c r="H6" s="29">
        <v>3542974</v>
      </c>
      <c r="I6" s="29">
        <v>2977171</v>
      </c>
      <c r="J6" s="29">
        <v>554067</v>
      </c>
      <c r="K6" s="29">
        <v>130942</v>
      </c>
      <c r="L6" s="29">
        <v>1929675</v>
      </c>
      <c r="M6" s="29">
        <v>6337443</v>
      </c>
      <c r="N6" s="29">
        <v>1200484</v>
      </c>
      <c r="O6" s="29">
        <v>3315471</v>
      </c>
      <c r="P6" s="29">
        <v>3049305</v>
      </c>
      <c r="Q6" s="29">
        <v>29726526</v>
      </c>
      <c r="R6" s="29">
        <v>0</v>
      </c>
      <c r="S6" s="29">
        <v>0</v>
      </c>
      <c r="T6" s="29">
        <v>0</v>
      </c>
      <c r="V6">
        <v>25431</v>
      </c>
      <c r="W6" s="26"/>
      <c r="X6" s="17"/>
      <c r="Y6" s="1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</row>
    <row r="7" spans="1:40" ht="12.75">
      <c r="A7">
        <v>8</v>
      </c>
      <c r="B7" t="s">
        <v>91</v>
      </c>
      <c r="C7">
        <v>8610</v>
      </c>
      <c r="D7">
        <v>2008</v>
      </c>
      <c r="E7" s="31">
        <v>11.8</v>
      </c>
      <c r="F7" s="29">
        <v>0</v>
      </c>
      <c r="G7" s="29">
        <v>584257</v>
      </c>
      <c r="H7" s="29">
        <v>315116</v>
      </c>
      <c r="I7" s="29">
        <v>148730</v>
      </c>
      <c r="J7" s="29">
        <v>42084</v>
      </c>
      <c r="K7" s="29">
        <v>1460</v>
      </c>
      <c r="L7" s="29">
        <v>586041</v>
      </c>
      <c r="M7" s="29">
        <v>3130</v>
      </c>
      <c r="N7" s="29">
        <v>1199938</v>
      </c>
      <c r="O7" s="29">
        <v>407930</v>
      </c>
      <c r="P7" s="29">
        <v>0</v>
      </c>
      <c r="Q7" s="29">
        <v>3288686</v>
      </c>
      <c r="R7" s="29">
        <v>0</v>
      </c>
      <c r="S7" s="29">
        <v>0</v>
      </c>
      <c r="T7" s="29">
        <v>0</v>
      </c>
      <c r="V7">
        <v>1629</v>
      </c>
      <c r="W7" s="26"/>
      <c r="X7" s="17"/>
      <c r="Y7" s="1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</row>
    <row r="8" spans="1:40" ht="12.75">
      <c r="A8">
        <v>10</v>
      </c>
      <c r="B8" t="s">
        <v>119</v>
      </c>
      <c r="C8">
        <v>8610</v>
      </c>
      <c r="D8">
        <v>2008</v>
      </c>
      <c r="E8" s="31">
        <v>314.98</v>
      </c>
      <c r="F8" s="29">
        <v>0</v>
      </c>
      <c r="G8" s="29">
        <v>28388559</v>
      </c>
      <c r="H8" s="29">
        <v>1497051</v>
      </c>
      <c r="I8" s="29">
        <v>2121819</v>
      </c>
      <c r="J8" s="29">
        <v>1096744</v>
      </c>
      <c r="K8" s="29">
        <v>397008</v>
      </c>
      <c r="L8" s="29">
        <v>7528392</v>
      </c>
      <c r="M8" s="29">
        <v>1811939</v>
      </c>
      <c r="N8" s="29">
        <v>737440</v>
      </c>
      <c r="O8" s="29">
        <v>11837277</v>
      </c>
      <c r="P8" s="29">
        <v>11578174</v>
      </c>
      <c r="Q8" s="29">
        <v>43838055</v>
      </c>
      <c r="R8" s="29">
        <v>0</v>
      </c>
      <c r="S8" s="29">
        <v>0</v>
      </c>
      <c r="T8" s="29">
        <v>0</v>
      </c>
      <c r="V8">
        <v>76904</v>
      </c>
      <c r="W8" s="26"/>
      <c r="X8" s="17"/>
      <c r="Y8" s="1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</row>
    <row r="9" spans="1:40" ht="12.75">
      <c r="A9">
        <v>14</v>
      </c>
      <c r="B9" t="s">
        <v>160</v>
      </c>
      <c r="C9">
        <v>8610</v>
      </c>
      <c r="D9">
        <v>2008</v>
      </c>
      <c r="E9" s="31">
        <v>583.45</v>
      </c>
      <c r="F9" s="29">
        <v>0</v>
      </c>
      <c r="G9" s="29">
        <v>43076767</v>
      </c>
      <c r="H9" s="29">
        <v>12054780</v>
      </c>
      <c r="I9" s="29">
        <v>5439544</v>
      </c>
      <c r="J9" s="29">
        <v>1674971</v>
      </c>
      <c r="K9" s="29">
        <v>149904</v>
      </c>
      <c r="L9" s="29">
        <v>27983627</v>
      </c>
      <c r="M9" s="29">
        <v>3270065</v>
      </c>
      <c r="N9" s="29">
        <v>29436821</v>
      </c>
      <c r="O9" s="29">
        <v>5668668</v>
      </c>
      <c r="P9" s="29">
        <v>24749026</v>
      </c>
      <c r="Q9" s="29">
        <v>104006121</v>
      </c>
      <c r="R9" s="29">
        <v>0</v>
      </c>
      <c r="S9" s="29">
        <v>0</v>
      </c>
      <c r="T9" s="29">
        <v>0</v>
      </c>
      <c r="V9">
        <v>26512</v>
      </c>
      <c r="W9" s="26"/>
      <c r="X9" s="17"/>
      <c r="Y9" s="1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</row>
    <row r="10" spans="1:40" ht="12.75">
      <c r="A10">
        <v>20</v>
      </c>
      <c r="B10" t="s">
        <v>144</v>
      </c>
      <c r="C10">
        <v>8610</v>
      </c>
      <c r="D10">
        <v>2008</v>
      </c>
      <c r="E10" s="31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V10">
        <v>1208</v>
      </c>
      <c r="W10" s="26"/>
      <c r="X10" s="17"/>
      <c r="Y10" s="1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</row>
    <row r="11" spans="1:40" ht="12.75">
      <c r="A11">
        <v>21</v>
      </c>
      <c r="B11" t="s">
        <v>98</v>
      </c>
      <c r="C11">
        <v>8610</v>
      </c>
      <c r="D11">
        <v>2008</v>
      </c>
      <c r="E11" s="31">
        <v>14.92</v>
      </c>
      <c r="F11" s="29">
        <v>0</v>
      </c>
      <c r="G11" s="29">
        <v>873422</v>
      </c>
      <c r="H11" s="29">
        <v>236010</v>
      </c>
      <c r="I11" s="29">
        <v>57782</v>
      </c>
      <c r="J11" s="29">
        <v>26527</v>
      </c>
      <c r="K11" s="29">
        <v>408</v>
      </c>
      <c r="L11" s="29">
        <v>247083</v>
      </c>
      <c r="M11" s="29">
        <v>35</v>
      </c>
      <c r="N11" s="29">
        <v>75688</v>
      </c>
      <c r="O11" s="29">
        <v>231221</v>
      </c>
      <c r="P11" s="29">
        <v>70425</v>
      </c>
      <c r="Q11" s="29">
        <v>1677751</v>
      </c>
      <c r="R11" s="29">
        <v>0</v>
      </c>
      <c r="S11" s="29">
        <v>0</v>
      </c>
      <c r="T11" s="29">
        <v>0</v>
      </c>
      <c r="V11">
        <v>2926</v>
      </c>
      <c r="W11" s="26"/>
      <c r="X11" s="17"/>
      <c r="Y11" s="1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</row>
    <row r="12" spans="1:40" ht="12.75">
      <c r="A12">
        <v>22</v>
      </c>
      <c r="B12" t="s">
        <v>95</v>
      </c>
      <c r="C12">
        <v>8610</v>
      </c>
      <c r="D12">
        <v>2008</v>
      </c>
      <c r="E12" s="31">
        <v>26.34</v>
      </c>
      <c r="F12" s="29">
        <v>0</v>
      </c>
      <c r="G12" s="29">
        <v>1462446</v>
      </c>
      <c r="H12" s="29">
        <v>371075</v>
      </c>
      <c r="I12" s="29">
        <v>33368</v>
      </c>
      <c r="J12" s="29">
        <v>168625</v>
      </c>
      <c r="K12" s="29">
        <v>20095</v>
      </c>
      <c r="L12" s="29">
        <v>458427</v>
      </c>
      <c r="M12" s="29">
        <v>99110</v>
      </c>
      <c r="N12" s="29">
        <v>340920</v>
      </c>
      <c r="O12" s="29">
        <v>3703575</v>
      </c>
      <c r="P12" s="29">
        <v>1205756</v>
      </c>
      <c r="Q12" s="29">
        <v>5451885</v>
      </c>
      <c r="R12" s="29">
        <v>0</v>
      </c>
      <c r="S12" s="29">
        <v>0</v>
      </c>
      <c r="T12" s="29">
        <v>0</v>
      </c>
      <c r="V12">
        <v>4975</v>
      </c>
      <c r="W12" s="26"/>
      <c r="X12" s="17"/>
      <c r="Y12" s="1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</row>
    <row r="13" spans="1:40" ht="12.75">
      <c r="A13">
        <v>23</v>
      </c>
      <c r="B13" t="s">
        <v>146</v>
      </c>
      <c r="C13">
        <v>8610</v>
      </c>
      <c r="D13">
        <v>2008</v>
      </c>
      <c r="E13" s="31">
        <v>18.23</v>
      </c>
      <c r="F13" s="29">
        <v>0</v>
      </c>
      <c r="G13" s="29">
        <v>921309</v>
      </c>
      <c r="H13" s="29">
        <v>201757</v>
      </c>
      <c r="I13" s="29">
        <v>13577</v>
      </c>
      <c r="J13" s="29">
        <v>129037</v>
      </c>
      <c r="K13" s="29">
        <v>34093</v>
      </c>
      <c r="L13" s="29">
        <v>263136</v>
      </c>
      <c r="M13" s="29">
        <v>10331</v>
      </c>
      <c r="N13" s="29">
        <v>91580</v>
      </c>
      <c r="O13" s="29">
        <v>182141</v>
      </c>
      <c r="P13" s="29">
        <v>0</v>
      </c>
      <c r="Q13" s="29">
        <v>1846961</v>
      </c>
      <c r="R13" s="29">
        <v>0</v>
      </c>
      <c r="S13" s="29">
        <v>0</v>
      </c>
      <c r="T13" s="29">
        <v>0</v>
      </c>
      <c r="V13">
        <v>1506</v>
      </c>
      <c r="W13" s="26"/>
      <c r="X13" s="17"/>
      <c r="Y13" s="1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2.75">
      <c r="A14">
        <v>26</v>
      </c>
      <c r="B14" t="s">
        <v>104</v>
      </c>
      <c r="C14">
        <v>8610</v>
      </c>
      <c r="D14">
        <v>2008</v>
      </c>
      <c r="E14" s="31">
        <v>153.72</v>
      </c>
      <c r="F14" s="29">
        <v>0</v>
      </c>
      <c r="G14" s="29">
        <v>11710201</v>
      </c>
      <c r="H14" s="29">
        <v>2475395</v>
      </c>
      <c r="I14" s="29">
        <v>0</v>
      </c>
      <c r="J14" s="29">
        <v>2133623</v>
      </c>
      <c r="K14" s="29">
        <v>15794</v>
      </c>
      <c r="L14" s="29">
        <v>13815366</v>
      </c>
      <c r="M14" s="29">
        <v>5768</v>
      </c>
      <c r="N14" s="29">
        <v>1140021</v>
      </c>
      <c r="O14" s="29">
        <v>2003977</v>
      </c>
      <c r="P14" s="29">
        <v>270929</v>
      </c>
      <c r="Q14" s="29">
        <v>33029216</v>
      </c>
      <c r="R14" s="29">
        <v>0</v>
      </c>
      <c r="S14" s="29">
        <v>0</v>
      </c>
      <c r="T14" s="29">
        <v>0</v>
      </c>
      <c r="V14">
        <v>23290</v>
      </c>
      <c r="W14" s="26"/>
      <c r="X14" s="17"/>
      <c r="Y14" s="1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2.75">
      <c r="A15">
        <v>29</v>
      </c>
      <c r="B15" t="s">
        <v>87</v>
      </c>
      <c r="C15">
        <v>8610</v>
      </c>
      <c r="D15">
        <v>2008</v>
      </c>
      <c r="E15" s="31">
        <v>497.43000000000006</v>
      </c>
      <c r="F15" s="29">
        <v>0</v>
      </c>
      <c r="G15" s="29">
        <v>42370063</v>
      </c>
      <c r="H15" s="29">
        <v>10676941</v>
      </c>
      <c r="I15" s="29">
        <v>-166650</v>
      </c>
      <c r="J15" s="29">
        <v>4178942</v>
      </c>
      <c r="K15" s="29">
        <v>947352</v>
      </c>
      <c r="L15" s="29">
        <v>25073023</v>
      </c>
      <c r="M15" s="29">
        <v>36993</v>
      </c>
      <c r="N15" s="29">
        <v>5843834</v>
      </c>
      <c r="O15" s="29">
        <v>1758611</v>
      </c>
      <c r="P15" s="29">
        <v>4372092</v>
      </c>
      <c r="Q15" s="29">
        <v>86347017</v>
      </c>
      <c r="R15" s="29">
        <v>0</v>
      </c>
      <c r="S15" s="29">
        <v>0</v>
      </c>
      <c r="T15" s="29">
        <v>0</v>
      </c>
      <c r="V15">
        <v>43532</v>
      </c>
      <c r="W15" s="26"/>
      <c r="X15" s="17"/>
      <c r="Y15" s="1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ht="12.75">
      <c r="A16">
        <v>32</v>
      </c>
      <c r="B16" t="s">
        <v>109</v>
      </c>
      <c r="C16">
        <v>8610</v>
      </c>
      <c r="D16">
        <v>2008</v>
      </c>
      <c r="E16" s="31">
        <v>216</v>
      </c>
      <c r="F16" s="29">
        <v>0</v>
      </c>
      <c r="G16" s="29">
        <v>16007239</v>
      </c>
      <c r="H16" s="29">
        <v>3140073</v>
      </c>
      <c r="I16" s="29">
        <v>-97302</v>
      </c>
      <c r="J16" s="29">
        <v>1186160</v>
      </c>
      <c r="K16" s="29">
        <v>-175331</v>
      </c>
      <c r="L16" s="29">
        <v>21005963</v>
      </c>
      <c r="M16" s="29">
        <v>521541</v>
      </c>
      <c r="N16" s="29">
        <v>664349</v>
      </c>
      <c r="O16" s="29">
        <v>8543035</v>
      </c>
      <c r="P16" s="29">
        <v>777838</v>
      </c>
      <c r="Q16" s="29">
        <v>50017889</v>
      </c>
      <c r="R16" s="29">
        <v>0</v>
      </c>
      <c r="S16" s="29">
        <v>0</v>
      </c>
      <c r="T16" s="29">
        <v>0</v>
      </c>
      <c r="V16">
        <v>46717</v>
      </c>
      <c r="W16" s="26"/>
      <c r="X16" s="17"/>
      <c r="Y16" s="1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2.75">
      <c r="A17">
        <v>35</v>
      </c>
      <c r="B17" t="s">
        <v>148</v>
      </c>
      <c r="C17">
        <v>8610</v>
      </c>
      <c r="D17">
        <v>2008</v>
      </c>
      <c r="E17" s="31">
        <v>21.180000000000003</v>
      </c>
      <c r="F17" s="29">
        <v>0</v>
      </c>
      <c r="G17" s="29">
        <v>1870380</v>
      </c>
      <c r="H17" s="29">
        <v>408666</v>
      </c>
      <c r="I17" s="29">
        <v>32168</v>
      </c>
      <c r="J17" s="29">
        <v>84518</v>
      </c>
      <c r="K17" s="29">
        <v>0</v>
      </c>
      <c r="L17" s="29">
        <v>167145</v>
      </c>
      <c r="M17" s="29">
        <v>0</v>
      </c>
      <c r="N17" s="29">
        <v>476925</v>
      </c>
      <c r="O17" s="29">
        <v>725356</v>
      </c>
      <c r="P17" s="29">
        <v>67890</v>
      </c>
      <c r="Q17" s="29">
        <v>3697268</v>
      </c>
      <c r="R17" s="29">
        <v>0</v>
      </c>
      <c r="S17" s="29">
        <v>0</v>
      </c>
      <c r="T17" s="29">
        <v>0</v>
      </c>
      <c r="V17">
        <v>3584</v>
      </c>
      <c r="W17" s="26"/>
      <c r="X17" s="17"/>
      <c r="Y17" s="1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2.75">
      <c r="A18">
        <v>37</v>
      </c>
      <c r="B18" t="s">
        <v>79</v>
      </c>
      <c r="C18">
        <v>8610</v>
      </c>
      <c r="D18">
        <v>2008</v>
      </c>
      <c r="E18" s="31">
        <v>90.25</v>
      </c>
      <c r="F18" s="29">
        <v>0</v>
      </c>
      <c r="G18" s="29">
        <v>3852396</v>
      </c>
      <c r="H18" s="29">
        <v>909983</v>
      </c>
      <c r="I18" s="29">
        <v>88599</v>
      </c>
      <c r="J18" s="29">
        <v>1070775</v>
      </c>
      <c r="K18" s="29">
        <v>6770</v>
      </c>
      <c r="L18" s="29">
        <v>18114076</v>
      </c>
      <c r="M18" s="29">
        <v>12760</v>
      </c>
      <c r="N18" s="29">
        <v>3124807</v>
      </c>
      <c r="O18" s="29">
        <v>433118</v>
      </c>
      <c r="P18" s="29">
        <v>2463490</v>
      </c>
      <c r="Q18" s="29">
        <v>25149794</v>
      </c>
      <c r="R18" s="29">
        <v>0</v>
      </c>
      <c r="S18" s="29">
        <v>0</v>
      </c>
      <c r="T18" s="29">
        <v>0</v>
      </c>
      <c r="V18">
        <v>18891</v>
      </c>
      <c r="W18" s="26"/>
      <c r="X18" s="17"/>
      <c r="Y18" s="1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12.75">
      <c r="A19">
        <v>38</v>
      </c>
      <c r="B19" t="s">
        <v>140</v>
      </c>
      <c r="C19">
        <v>8610</v>
      </c>
      <c r="D19">
        <v>2008</v>
      </c>
      <c r="E19" s="31">
        <v>72.59</v>
      </c>
      <c r="F19" s="29">
        <v>0</v>
      </c>
      <c r="G19" s="29">
        <v>5444037</v>
      </c>
      <c r="H19" s="29">
        <v>1551542</v>
      </c>
      <c r="I19" s="29">
        <v>549496</v>
      </c>
      <c r="J19" s="29">
        <v>316761</v>
      </c>
      <c r="K19" s="29">
        <v>0</v>
      </c>
      <c r="L19" s="29">
        <v>568618</v>
      </c>
      <c r="M19" s="29">
        <v>-669264</v>
      </c>
      <c r="N19" s="29">
        <v>1490882</v>
      </c>
      <c r="O19" s="29">
        <v>1052534</v>
      </c>
      <c r="P19" s="29">
        <v>470883</v>
      </c>
      <c r="Q19" s="29">
        <v>9833723</v>
      </c>
      <c r="R19" s="29">
        <v>0</v>
      </c>
      <c r="S19" s="29">
        <v>0</v>
      </c>
      <c r="T19" s="29">
        <v>0</v>
      </c>
      <c r="V19">
        <v>13147</v>
      </c>
      <c r="W19" s="26"/>
      <c r="X19" s="17"/>
      <c r="Y19" s="1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12.75">
      <c r="A20">
        <v>39</v>
      </c>
      <c r="B20" t="s">
        <v>89</v>
      </c>
      <c r="C20">
        <v>8610</v>
      </c>
      <c r="D20">
        <v>2008</v>
      </c>
      <c r="E20" s="31">
        <v>65.7</v>
      </c>
      <c r="F20" s="29">
        <v>0</v>
      </c>
      <c r="G20" s="29">
        <v>4400783</v>
      </c>
      <c r="H20" s="29">
        <v>1060863</v>
      </c>
      <c r="I20" s="29">
        <v>951184</v>
      </c>
      <c r="J20" s="29">
        <v>307525</v>
      </c>
      <c r="K20" s="29">
        <v>-100045</v>
      </c>
      <c r="L20" s="29">
        <v>2369165</v>
      </c>
      <c r="M20" s="29">
        <v>-31580</v>
      </c>
      <c r="N20" s="29">
        <v>689719</v>
      </c>
      <c r="O20" s="29">
        <v>367363</v>
      </c>
      <c r="P20" s="29">
        <v>0</v>
      </c>
      <c r="Q20" s="29">
        <v>10014977</v>
      </c>
      <c r="R20" s="29">
        <v>0</v>
      </c>
      <c r="S20" s="29">
        <v>0</v>
      </c>
      <c r="T20" s="29">
        <v>0</v>
      </c>
      <c r="V20">
        <v>11240</v>
      </c>
      <c r="W20" s="26"/>
      <c r="X20" s="17"/>
      <c r="Y20" s="1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ht="12.75">
      <c r="A21">
        <v>43</v>
      </c>
      <c r="B21" t="s">
        <v>120</v>
      </c>
      <c r="C21">
        <v>8610</v>
      </c>
      <c r="D21">
        <v>2008</v>
      </c>
      <c r="E21" s="31">
        <v>40.95</v>
      </c>
      <c r="F21" s="29">
        <v>0</v>
      </c>
      <c r="G21" s="29">
        <v>2857610</v>
      </c>
      <c r="H21" s="29">
        <v>1024977</v>
      </c>
      <c r="I21" s="29">
        <v>98966</v>
      </c>
      <c r="J21" s="29">
        <v>72650</v>
      </c>
      <c r="K21" s="29">
        <v>1220</v>
      </c>
      <c r="L21" s="29">
        <v>1144101</v>
      </c>
      <c r="M21" s="29">
        <v>96245</v>
      </c>
      <c r="N21" s="29">
        <v>327816</v>
      </c>
      <c r="O21" s="29">
        <v>810078</v>
      </c>
      <c r="P21" s="29">
        <v>495920</v>
      </c>
      <c r="Q21" s="29">
        <v>5937743</v>
      </c>
      <c r="R21" s="29">
        <v>0</v>
      </c>
      <c r="S21" s="29">
        <v>0</v>
      </c>
      <c r="T21" s="29">
        <v>0</v>
      </c>
      <c r="V21">
        <v>3984</v>
      </c>
      <c r="W21" s="26"/>
      <c r="X21" s="17"/>
      <c r="Y21" s="1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12.75">
      <c r="A22">
        <v>45</v>
      </c>
      <c r="B22" t="s">
        <v>76</v>
      </c>
      <c r="C22">
        <v>8610</v>
      </c>
      <c r="D22">
        <v>2008</v>
      </c>
      <c r="E22" s="31">
        <v>13.06</v>
      </c>
      <c r="F22" s="29">
        <v>0</v>
      </c>
      <c r="G22" s="29">
        <v>609364</v>
      </c>
      <c r="H22" s="29">
        <v>140279</v>
      </c>
      <c r="I22" s="29">
        <v>62136</v>
      </c>
      <c r="J22" s="29">
        <v>15791</v>
      </c>
      <c r="K22" s="29">
        <v>0</v>
      </c>
      <c r="L22" s="29">
        <v>73739</v>
      </c>
      <c r="M22" s="29">
        <v>931</v>
      </c>
      <c r="N22" s="29">
        <v>32659</v>
      </c>
      <c r="O22" s="29">
        <v>89742</v>
      </c>
      <c r="P22" s="29">
        <v>29481</v>
      </c>
      <c r="Q22" s="29">
        <v>995160</v>
      </c>
      <c r="R22" s="29">
        <v>0</v>
      </c>
      <c r="S22" s="29">
        <v>0</v>
      </c>
      <c r="T22" s="29">
        <v>0</v>
      </c>
      <c r="V22">
        <v>1214</v>
      </c>
      <c r="W22" s="26"/>
      <c r="X22" s="17"/>
      <c r="Y22" s="1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2.75">
      <c r="A23">
        <v>46</v>
      </c>
      <c r="B23" s="12" t="s">
        <v>105</v>
      </c>
      <c r="C23">
        <v>8610</v>
      </c>
      <c r="D23">
        <v>2008</v>
      </c>
      <c r="E23" s="31">
        <v>16.06</v>
      </c>
      <c r="F23" s="29">
        <v>0</v>
      </c>
      <c r="G23" s="29">
        <v>862888</v>
      </c>
      <c r="H23" s="29">
        <v>169102</v>
      </c>
      <c r="I23" s="29">
        <v>253666</v>
      </c>
      <c r="J23" s="29">
        <v>59338</v>
      </c>
      <c r="K23" s="29">
        <v>85497</v>
      </c>
      <c r="L23" s="29">
        <v>199433</v>
      </c>
      <c r="M23" s="29">
        <v>39100</v>
      </c>
      <c r="N23" s="29">
        <v>225180</v>
      </c>
      <c r="O23" s="29">
        <v>360897</v>
      </c>
      <c r="P23" s="29">
        <v>0</v>
      </c>
      <c r="Q23" s="29">
        <v>2255101</v>
      </c>
      <c r="R23" s="29">
        <v>0</v>
      </c>
      <c r="S23" s="29">
        <v>0</v>
      </c>
      <c r="T23" s="29">
        <v>0</v>
      </c>
      <c r="V23">
        <v>0</v>
      </c>
      <c r="W23" s="26"/>
      <c r="X23" s="17"/>
      <c r="Y23" s="1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12.75">
      <c r="A24">
        <v>50</v>
      </c>
      <c r="B24" t="s">
        <v>156</v>
      </c>
      <c r="C24">
        <v>8610</v>
      </c>
      <c r="D24">
        <v>2008</v>
      </c>
      <c r="E24" s="31">
        <v>221</v>
      </c>
      <c r="F24" s="29">
        <v>0</v>
      </c>
      <c r="G24" s="29">
        <v>17398561</v>
      </c>
      <c r="H24" s="29">
        <v>4201956</v>
      </c>
      <c r="I24" s="29">
        <v>540454</v>
      </c>
      <c r="J24" s="29">
        <v>1202061</v>
      </c>
      <c r="K24" s="29">
        <v>137019</v>
      </c>
      <c r="L24" s="29">
        <v>5291889</v>
      </c>
      <c r="M24" s="29">
        <v>352</v>
      </c>
      <c r="N24" s="29">
        <v>2585962</v>
      </c>
      <c r="O24" s="29">
        <v>1469949</v>
      </c>
      <c r="P24" s="29">
        <v>0</v>
      </c>
      <c r="Q24" s="29">
        <v>32828203</v>
      </c>
      <c r="R24" s="29">
        <v>0</v>
      </c>
      <c r="S24" s="29">
        <v>0</v>
      </c>
      <c r="T24" s="29">
        <v>0</v>
      </c>
      <c r="V24">
        <v>13790</v>
      </c>
      <c r="W24" s="26"/>
      <c r="X24" s="17"/>
      <c r="Y24" s="1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12.75">
      <c r="A25">
        <v>54</v>
      </c>
      <c r="B25" t="s">
        <v>83</v>
      </c>
      <c r="C25">
        <v>8610</v>
      </c>
      <c r="D25">
        <v>2008</v>
      </c>
      <c r="E25" s="31">
        <v>16.27</v>
      </c>
      <c r="F25" s="29">
        <v>0</v>
      </c>
      <c r="G25" s="29">
        <v>946228</v>
      </c>
      <c r="H25" s="29">
        <v>267569</v>
      </c>
      <c r="I25" s="29">
        <v>40701</v>
      </c>
      <c r="J25" s="29">
        <v>36241</v>
      </c>
      <c r="K25" s="29">
        <v>84108</v>
      </c>
      <c r="L25" s="29">
        <v>56526</v>
      </c>
      <c r="M25" s="29">
        <v>250</v>
      </c>
      <c r="N25" s="29">
        <v>118153</v>
      </c>
      <c r="O25" s="29">
        <v>452618</v>
      </c>
      <c r="P25" s="29">
        <v>0</v>
      </c>
      <c r="Q25" s="29">
        <v>2002394</v>
      </c>
      <c r="R25" s="29">
        <v>0</v>
      </c>
      <c r="S25" s="29">
        <v>0</v>
      </c>
      <c r="T25" s="29">
        <v>0</v>
      </c>
      <c r="V25">
        <v>2268</v>
      </c>
      <c r="W25" s="26"/>
      <c r="X25" s="17"/>
      <c r="Y25" s="1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2.75">
      <c r="A26">
        <v>56</v>
      </c>
      <c r="B26" t="s">
        <v>123</v>
      </c>
      <c r="C26">
        <v>8610</v>
      </c>
      <c r="D26">
        <v>2008</v>
      </c>
      <c r="E26" s="31">
        <v>14</v>
      </c>
      <c r="F26" s="29">
        <v>0</v>
      </c>
      <c r="G26" s="29">
        <v>862278</v>
      </c>
      <c r="H26" s="29">
        <v>227520</v>
      </c>
      <c r="I26" s="29">
        <v>120283</v>
      </c>
      <c r="J26" s="29">
        <v>33844</v>
      </c>
      <c r="K26" s="29">
        <v>0</v>
      </c>
      <c r="L26" s="29">
        <v>50856</v>
      </c>
      <c r="M26" s="29">
        <v>11317</v>
      </c>
      <c r="N26" s="29">
        <v>139783</v>
      </c>
      <c r="O26" s="29">
        <v>118301</v>
      </c>
      <c r="P26" s="29">
        <v>35624</v>
      </c>
      <c r="Q26" s="29">
        <v>1528558</v>
      </c>
      <c r="R26" s="29">
        <v>0</v>
      </c>
      <c r="S26" s="29">
        <v>0</v>
      </c>
      <c r="T26" s="29">
        <v>0</v>
      </c>
      <c r="V26">
        <v>1630</v>
      </c>
      <c r="W26" s="26"/>
      <c r="X26" s="17"/>
      <c r="Y26" s="1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40" ht="12.75">
      <c r="A27">
        <v>58</v>
      </c>
      <c r="B27" t="s">
        <v>124</v>
      </c>
      <c r="C27">
        <v>8610</v>
      </c>
      <c r="D27">
        <v>2008</v>
      </c>
      <c r="E27" s="31">
        <v>222.13</v>
      </c>
      <c r="F27" s="29">
        <v>0</v>
      </c>
      <c r="G27" s="29">
        <v>12689716</v>
      </c>
      <c r="H27" s="29">
        <v>3371743</v>
      </c>
      <c r="I27" s="29">
        <v>2992082</v>
      </c>
      <c r="J27" s="29">
        <v>890816</v>
      </c>
      <c r="K27" s="29">
        <v>108419</v>
      </c>
      <c r="L27" s="29">
        <v>6403613</v>
      </c>
      <c r="M27" s="29">
        <v>82419</v>
      </c>
      <c r="N27" s="29">
        <v>1088849</v>
      </c>
      <c r="O27" s="29">
        <v>1310338</v>
      </c>
      <c r="P27" s="29">
        <v>3052794</v>
      </c>
      <c r="Q27" s="29">
        <v>25885201</v>
      </c>
      <c r="R27" s="29">
        <v>0</v>
      </c>
      <c r="S27" s="29">
        <v>0</v>
      </c>
      <c r="T27" s="29">
        <v>0</v>
      </c>
      <c r="V27">
        <v>31658</v>
      </c>
      <c r="W27" s="26"/>
      <c r="X27" s="17"/>
      <c r="Y27" s="1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2.75">
      <c r="A28">
        <v>63</v>
      </c>
      <c r="B28" t="s">
        <v>86</v>
      </c>
      <c r="C28">
        <v>8610</v>
      </c>
      <c r="D28">
        <v>2008</v>
      </c>
      <c r="E28" s="31">
        <v>69.46</v>
      </c>
      <c r="F28" s="29">
        <v>0</v>
      </c>
      <c r="G28" s="29">
        <v>4556043</v>
      </c>
      <c r="H28" s="29">
        <v>1759357</v>
      </c>
      <c r="I28" s="29">
        <v>431804</v>
      </c>
      <c r="J28" s="29">
        <v>390538</v>
      </c>
      <c r="K28" s="29">
        <v>0</v>
      </c>
      <c r="L28" s="29">
        <v>898791</v>
      </c>
      <c r="M28" s="29">
        <v>120702</v>
      </c>
      <c r="N28" s="29">
        <v>778867</v>
      </c>
      <c r="O28" s="29">
        <v>1667441</v>
      </c>
      <c r="P28" s="29">
        <v>490870</v>
      </c>
      <c r="Q28" s="29">
        <v>10112673</v>
      </c>
      <c r="R28" s="29">
        <v>0</v>
      </c>
      <c r="S28" s="29">
        <v>0</v>
      </c>
      <c r="T28" s="29">
        <v>0</v>
      </c>
      <c r="V28">
        <v>11731</v>
      </c>
      <c r="W28" s="26"/>
      <c r="X28" s="17"/>
      <c r="Y28" s="1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1:40" ht="12.75">
      <c r="A29">
        <v>78</v>
      </c>
      <c r="B29" t="s">
        <v>110</v>
      </c>
      <c r="C29">
        <v>8610</v>
      </c>
      <c r="D29">
        <v>2008</v>
      </c>
      <c r="E29" s="31">
        <v>58.83999999999999</v>
      </c>
      <c r="F29" s="29">
        <v>0</v>
      </c>
      <c r="G29" s="29">
        <v>3537564</v>
      </c>
      <c r="H29" s="29">
        <v>881015</v>
      </c>
      <c r="I29" s="29">
        <v>226156</v>
      </c>
      <c r="J29" s="29">
        <v>155155</v>
      </c>
      <c r="K29" s="29">
        <v>0</v>
      </c>
      <c r="L29" s="29">
        <v>250501</v>
      </c>
      <c r="M29" s="29">
        <v>11806</v>
      </c>
      <c r="N29" s="29">
        <v>1074661</v>
      </c>
      <c r="O29" s="29">
        <v>487231</v>
      </c>
      <c r="P29" s="29">
        <v>97256</v>
      </c>
      <c r="Q29" s="29">
        <v>6526833</v>
      </c>
      <c r="R29" s="29">
        <v>0</v>
      </c>
      <c r="S29" s="29">
        <v>0</v>
      </c>
      <c r="T29" s="29">
        <v>0</v>
      </c>
      <c r="V29">
        <v>6208</v>
      </c>
      <c r="W29" s="26"/>
      <c r="X29" s="17"/>
      <c r="Y29" s="1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12.75">
      <c r="A30">
        <v>79</v>
      </c>
      <c r="B30" t="s">
        <v>100</v>
      </c>
      <c r="C30">
        <v>8610</v>
      </c>
      <c r="D30">
        <v>2008</v>
      </c>
      <c r="E30" s="31">
        <v>22.1</v>
      </c>
      <c r="F30" s="29">
        <v>0</v>
      </c>
      <c r="G30" s="29">
        <v>1520673</v>
      </c>
      <c r="H30" s="29">
        <v>472153</v>
      </c>
      <c r="I30" s="29">
        <v>403077</v>
      </c>
      <c r="J30" s="29">
        <v>42167</v>
      </c>
      <c r="K30" s="29">
        <v>185</v>
      </c>
      <c r="L30" s="29">
        <v>254272</v>
      </c>
      <c r="M30" s="29">
        <v>23903</v>
      </c>
      <c r="N30" s="29">
        <v>199079</v>
      </c>
      <c r="O30" s="29">
        <v>198608</v>
      </c>
      <c r="P30" s="29">
        <v>4357</v>
      </c>
      <c r="Q30" s="29">
        <v>3109760</v>
      </c>
      <c r="R30" s="29">
        <v>0</v>
      </c>
      <c r="S30" s="29">
        <v>0</v>
      </c>
      <c r="T30" s="29">
        <v>0</v>
      </c>
      <c r="V30">
        <v>1836</v>
      </c>
      <c r="W30" s="26"/>
      <c r="X30" s="17"/>
      <c r="Y30" s="1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2.75">
      <c r="A31">
        <v>80</v>
      </c>
      <c r="B31" t="s">
        <v>101</v>
      </c>
      <c r="C31">
        <v>8610</v>
      </c>
      <c r="D31">
        <v>2008</v>
      </c>
      <c r="E31" s="31">
        <v>5.699999999999999</v>
      </c>
      <c r="F31" s="29">
        <v>0</v>
      </c>
      <c r="G31" s="29">
        <v>362869</v>
      </c>
      <c r="H31" s="29">
        <v>87552</v>
      </c>
      <c r="I31" s="29">
        <v>5044</v>
      </c>
      <c r="J31" s="29">
        <v>35369</v>
      </c>
      <c r="K31" s="29">
        <v>0</v>
      </c>
      <c r="L31" s="29">
        <v>19110</v>
      </c>
      <c r="M31" s="29">
        <v>0</v>
      </c>
      <c r="N31" s="29">
        <v>45601</v>
      </c>
      <c r="O31" s="29">
        <v>90709</v>
      </c>
      <c r="P31" s="29">
        <v>1511</v>
      </c>
      <c r="Q31" s="29">
        <v>644743</v>
      </c>
      <c r="R31" s="29">
        <v>0</v>
      </c>
      <c r="S31" s="29">
        <v>0</v>
      </c>
      <c r="T31" s="29">
        <v>0</v>
      </c>
      <c r="V31">
        <v>252</v>
      </c>
      <c r="W31" s="26"/>
      <c r="X31" s="17"/>
      <c r="Y31" s="1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2.75">
      <c r="A32">
        <v>81</v>
      </c>
      <c r="B32" t="s">
        <v>85</v>
      </c>
      <c r="C32">
        <v>8610</v>
      </c>
      <c r="D32">
        <v>2008</v>
      </c>
      <c r="E32" s="31">
        <v>136.2</v>
      </c>
      <c r="F32" s="29">
        <v>0</v>
      </c>
      <c r="G32" s="29">
        <v>15521266</v>
      </c>
      <c r="H32" s="29">
        <v>2380469</v>
      </c>
      <c r="I32" s="29">
        <v>2991083</v>
      </c>
      <c r="J32" s="29">
        <v>-46433</v>
      </c>
      <c r="K32" s="29">
        <v>3156</v>
      </c>
      <c r="L32" s="29">
        <v>3368351</v>
      </c>
      <c r="M32" s="29">
        <v>42953</v>
      </c>
      <c r="N32" s="29">
        <v>1044365</v>
      </c>
      <c r="O32" s="29">
        <v>13408161</v>
      </c>
      <c r="P32" s="29">
        <v>19533</v>
      </c>
      <c r="Q32" s="29">
        <v>38693838</v>
      </c>
      <c r="R32" s="29">
        <v>0</v>
      </c>
      <c r="S32" s="29">
        <v>0</v>
      </c>
      <c r="T32" s="29">
        <v>0</v>
      </c>
      <c r="V32">
        <v>22063</v>
      </c>
      <c r="W32" s="26"/>
      <c r="X32" s="17"/>
      <c r="Y32" s="1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2.75">
      <c r="A33">
        <v>82</v>
      </c>
      <c r="B33" t="s">
        <v>84</v>
      </c>
      <c r="C33">
        <v>8610</v>
      </c>
      <c r="D33">
        <v>2008</v>
      </c>
      <c r="E33" s="31">
        <v>5.91</v>
      </c>
      <c r="F33" s="29">
        <v>0</v>
      </c>
      <c r="G33" s="29">
        <v>306285</v>
      </c>
      <c r="H33" s="29">
        <v>65923</v>
      </c>
      <c r="I33" s="29">
        <v>93738</v>
      </c>
      <c r="J33" s="29">
        <v>21585</v>
      </c>
      <c r="K33" s="29">
        <v>2151</v>
      </c>
      <c r="L33" s="29">
        <v>941</v>
      </c>
      <c r="M33" s="29">
        <v>1681</v>
      </c>
      <c r="N33" s="29">
        <v>13434</v>
      </c>
      <c r="O33" s="29">
        <v>100026</v>
      </c>
      <c r="P33" s="29">
        <v>17519</v>
      </c>
      <c r="Q33" s="29">
        <v>588245</v>
      </c>
      <c r="R33" s="29">
        <v>0</v>
      </c>
      <c r="S33" s="29">
        <v>0</v>
      </c>
      <c r="T33" s="29">
        <v>0</v>
      </c>
      <c r="V33">
        <v>224</v>
      </c>
      <c r="W33" s="26"/>
      <c r="X33" s="17"/>
      <c r="Y33" s="1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2.75">
      <c r="A34">
        <v>84</v>
      </c>
      <c r="B34" t="s">
        <v>153</v>
      </c>
      <c r="C34">
        <v>8610</v>
      </c>
      <c r="D34">
        <v>2008</v>
      </c>
      <c r="E34" s="31">
        <v>255.85999999999999</v>
      </c>
      <c r="F34" s="29">
        <v>0</v>
      </c>
      <c r="G34" s="29">
        <v>16860824</v>
      </c>
      <c r="H34" s="29">
        <v>6127211</v>
      </c>
      <c r="I34" s="29">
        <v>2336136</v>
      </c>
      <c r="J34" s="29">
        <v>913429</v>
      </c>
      <c r="K34" s="29">
        <v>168759</v>
      </c>
      <c r="L34" s="29">
        <v>50636428</v>
      </c>
      <c r="M34" s="29">
        <v>104181</v>
      </c>
      <c r="N34" s="29">
        <v>1290991</v>
      </c>
      <c r="O34" s="29">
        <v>2397612</v>
      </c>
      <c r="P34" s="29">
        <v>1756520</v>
      </c>
      <c r="Q34" s="29">
        <v>79079051</v>
      </c>
      <c r="R34" s="29">
        <v>0</v>
      </c>
      <c r="S34" s="29">
        <v>0</v>
      </c>
      <c r="T34" s="29">
        <v>0</v>
      </c>
      <c r="V34">
        <v>47661</v>
      </c>
      <c r="W34" s="26"/>
      <c r="X34" s="17"/>
      <c r="Y34" s="1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2.75">
      <c r="A35">
        <v>85</v>
      </c>
      <c r="B35" t="s">
        <v>134</v>
      </c>
      <c r="C35">
        <v>8610</v>
      </c>
      <c r="D35">
        <v>2008</v>
      </c>
      <c r="E35" s="31">
        <v>45.940000000000005</v>
      </c>
      <c r="F35" s="29">
        <v>0</v>
      </c>
      <c r="G35" s="29">
        <v>3108979</v>
      </c>
      <c r="H35" s="29">
        <v>732585</v>
      </c>
      <c r="I35" s="29">
        <v>517878</v>
      </c>
      <c r="J35" s="29">
        <v>293937</v>
      </c>
      <c r="K35" s="29">
        <v>3573</v>
      </c>
      <c r="L35" s="29">
        <v>502419</v>
      </c>
      <c r="M35" s="29">
        <v>37844</v>
      </c>
      <c r="N35" s="29">
        <v>155462</v>
      </c>
      <c r="O35" s="29">
        <v>320470</v>
      </c>
      <c r="P35" s="29">
        <v>85247</v>
      </c>
      <c r="Q35" s="29">
        <v>5587900</v>
      </c>
      <c r="R35" s="29">
        <v>0</v>
      </c>
      <c r="S35" s="29">
        <v>0</v>
      </c>
      <c r="T35" s="29">
        <v>0</v>
      </c>
      <c r="V35">
        <v>4378</v>
      </c>
      <c r="W35" s="26"/>
      <c r="X35" s="17"/>
      <c r="Y35" s="1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12.75">
      <c r="A36">
        <v>96</v>
      </c>
      <c r="B36" t="s">
        <v>111</v>
      </c>
      <c r="C36">
        <v>8610</v>
      </c>
      <c r="D36">
        <v>2008</v>
      </c>
      <c r="E36" s="31">
        <v>14.08</v>
      </c>
      <c r="F36" s="29">
        <v>0</v>
      </c>
      <c r="G36" s="29">
        <v>892981</v>
      </c>
      <c r="H36" s="29">
        <v>206933</v>
      </c>
      <c r="I36" s="29">
        <v>0</v>
      </c>
      <c r="J36" s="29">
        <v>17517</v>
      </c>
      <c r="K36" s="29">
        <v>87723</v>
      </c>
      <c r="L36" s="29">
        <v>124568</v>
      </c>
      <c r="M36" s="29">
        <v>6273</v>
      </c>
      <c r="N36" s="29">
        <v>82944</v>
      </c>
      <c r="O36" s="29">
        <v>181795</v>
      </c>
      <c r="P36" s="29">
        <v>0</v>
      </c>
      <c r="Q36" s="29">
        <v>1600734</v>
      </c>
      <c r="R36" s="29">
        <v>0</v>
      </c>
      <c r="S36" s="29">
        <v>0</v>
      </c>
      <c r="T36" s="29">
        <v>0</v>
      </c>
      <c r="V36">
        <v>1264</v>
      </c>
      <c r="W36" s="26"/>
      <c r="X36" s="17"/>
      <c r="Y36" s="1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2.75">
      <c r="A37">
        <v>102</v>
      </c>
      <c r="B37" t="s">
        <v>163</v>
      </c>
      <c r="C37">
        <v>8610</v>
      </c>
      <c r="D37">
        <v>2008</v>
      </c>
      <c r="E37" s="31">
        <v>55.53</v>
      </c>
      <c r="F37" s="29">
        <v>0</v>
      </c>
      <c r="G37" s="29">
        <v>3921045</v>
      </c>
      <c r="H37" s="29">
        <v>994107</v>
      </c>
      <c r="I37" s="29">
        <v>0</v>
      </c>
      <c r="J37" s="29">
        <v>596207</v>
      </c>
      <c r="K37" s="29">
        <v>0</v>
      </c>
      <c r="L37" s="29">
        <v>2253401</v>
      </c>
      <c r="M37" s="29">
        <v>550020</v>
      </c>
      <c r="N37" s="29">
        <v>400240</v>
      </c>
      <c r="O37" s="29">
        <v>5538949</v>
      </c>
      <c r="P37" s="29">
        <v>0</v>
      </c>
      <c r="Q37" s="29">
        <v>14253969</v>
      </c>
      <c r="R37" s="29">
        <v>0</v>
      </c>
      <c r="S37" s="29">
        <v>0</v>
      </c>
      <c r="T37" s="29">
        <v>0</v>
      </c>
      <c r="V37">
        <v>13168</v>
      </c>
      <c r="W37" s="26"/>
      <c r="X37" s="17"/>
      <c r="Y37" s="1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2.75">
      <c r="A38">
        <v>104</v>
      </c>
      <c r="B38" t="s">
        <v>116</v>
      </c>
      <c r="C38">
        <v>8610</v>
      </c>
      <c r="D38">
        <v>2008</v>
      </c>
      <c r="E38" s="31">
        <v>38.410000000000004</v>
      </c>
      <c r="F38" s="29">
        <v>0</v>
      </c>
      <c r="G38" s="29">
        <v>2828373</v>
      </c>
      <c r="H38" s="29">
        <v>835585</v>
      </c>
      <c r="I38" s="29">
        <v>653814</v>
      </c>
      <c r="J38" s="29">
        <v>77188</v>
      </c>
      <c r="K38" s="29">
        <v>3117</v>
      </c>
      <c r="L38" s="29">
        <v>678516</v>
      </c>
      <c r="M38" s="29">
        <v>216076</v>
      </c>
      <c r="N38" s="29">
        <v>201120</v>
      </c>
      <c r="O38" s="29">
        <v>483570</v>
      </c>
      <c r="P38" s="29">
        <v>97325</v>
      </c>
      <c r="Q38" s="29">
        <v>5880034</v>
      </c>
      <c r="R38" s="29">
        <v>0</v>
      </c>
      <c r="S38" s="29">
        <v>0</v>
      </c>
      <c r="T38" s="29">
        <v>0</v>
      </c>
      <c r="V38">
        <v>5790</v>
      </c>
      <c r="W38" s="26"/>
      <c r="X38" s="17"/>
      <c r="Y38" s="1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2.75">
      <c r="A39">
        <v>106</v>
      </c>
      <c r="B39" t="s">
        <v>74</v>
      </c>
      <c r="C39">
        <v>8610</v>
      </c>
      <c r="D39">
        <v>2008</v>
      </c>
      <c r="E39" s="31">
        <v>48.720000000000006</v>
      </c>
      <c r="F39" s="29">
        <v>0</v>
      </c>
      <c r="G39" s="29">
        <v>3127691</v>
      </c>
      <c r="H39" s="29">
        <v>705803</v>
      </c>
      <c r="I39" s="29">
        <v>127123</v>
      </c>
      <c r="J39" s="29">
        <v>85410</v>
      </c>
      <c r="K39" s="29">
        <v>5096</v>
      </c>
      <c r="L39" s="29">
        <v>632112</v>
      </c>
      <c r="M39" s="29">
        <v>16835</v>
      </c>
      <c r="N39" s="29">
        <v>438103</v>
      </c>
      <c r="O39" s="29">
        <v>260471</v>
      </c>
      <c r="P39" s="29">
        <v>0</v>
      </c>
      <c r="Q39" s="29">
        <v>5398644</v>
      </c>
      <c r="R39" s="29">
        <v>0</v>
      </c>
      <c r="S39" s="29">
        <v>0</v>
      </c>
      <c r="T39" s="29">
        <v>0</v>
      </c>
      <c r="V39">
        <v>4926</v>
      </c>
      <c r="W39" s="26"/>
      <c r="X39" s="17"/>
      <c r="Y39" s="1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2.75">
      <c r="A40">
        <v>107</v>
      </c>
      <c r="B40" t="s">
        <v>99</v>
      </c>
      <c r="C40">
        <v>8610</v>
      </c>
      <c r="D40">
        <v>2008</v>
      </c>
      <c r="E40" s="31">
        <v>14.19</v>
      </c>
      <c r="F40" s="29">
        <v>0</v>
      </c>
      <c r="G40" s="29">
        <v>689306</v>
      </c>
      <c r="H40" s="29">
        <v>151632</v>
      </c>
      <c r="I40" s="29">
        <v>173993</v>
      </c>
      <c r="J40" s="29">
        <v>21473</v>
      </c>
      <c r="K40" s="29">
        <v>1695</v>
      </c>
      <c r="L40" s="29">
        <v>13643</v>
      </c>
      <c r="M40" s="29">
        <v>97584</v>
      </c>
      <c r="N40" s="29">
        <v>20652</v>
      </c>
      <c r="O40" s="29">
        <v>357750</v>
      </c>
      <c r="P40" s="29">
        <v>0</v>
      </c>
      <c r="Q40" s="29">
        <v>1527728</v>
      </c>
      <c r="R40" s="29">
        <v>0</v>
      </c>
      <c r="S40" s="29">
        <v>0</v>
      </c>
      <c r="T40" s="29">
        <v>0</v>
      </c>
      <c r="V40">
        <v>2275</v>
      </c>
      <c r="W40" s="26"/>
      <c r="X40" s="17"/>
      <c r="Y40" s="1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2.75">
      <c r="A41">
        <v>108</v>
      </c>
      <c r="B41" t="s">
        <v>115</v>
      </c>
      <c r="C41">
        <v>8610</v>
      </c>
      <c r="D41">
        <v>2008</v>
      </c>
      <c r="E41" s="31">
        <v>30.060000000000002</v>
      </c>
      <c r="F41" s="29">
        <v>0</v>
      </c>
      <c r="G41" s="29">
        <v>1490299</v>
      </c>
      <c r="H41" s="29">
        <v>0</v>
      </c>
      <c r="I41" s="29">
        <v>96435</v>
      </c>
      <c r="J41" s="29">
        <v>81794</v>
      </c>
      <c r="K41" s="29">
        <v>6654</v>
      </c>
      <c r="L41" s="29">
        <v>112583</v>
      </c>
      <c r="M41" s="29">
        <v>43521</v>
      </c>
      <c r="N41" s="29">
        <v>0</v>
      </c>
      <c r="O41" s="29">
        <v>1107644</v>
      </c>
      <c r="P41" s="29">
        <v>0</v>
      </c>
      <c r="Q41" s="29">
        <v>2938930</v>
      </c>
      <c r="R41" s="29">
        <v>0</v>
      </c>
      <c r="S41" s="29">
        <v>0</v>
      </c>
      <c r="T41" s="29">
        <v>0</v>
      </c>
      <c r="V41">
        <v>5384</v>
      </c>
      <c r="W41" s="26"/>
      <c r="X41" s="17"/>
      <c r="Y41" s="1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2.75">
      <c r="A42">
        <v>111</v>
      </c>
      <c r="B42" t="s">
        <v>80</v>
      </c>
      <c r="C42">
        <v>8610</v>
      </c>
      <c r="D42">
        <v>2008</v>
      </c>
      <c r="E42" s="31">
        <v>2.93</v>
      </c>
      <c r="F42" s="29">
        <v>0</v>
      </c>
      <c r="G42" s="29">
        <v>297082</v>
      </c>
      <c r="H42" s="29">
        <v>50375</v>
      </c>
      <c r="I42" s="29">
        <v>126504</v>
      </c>
      <c r="J42" s="29">
        <v>13438</v>
      </c>
      <c r="K42" s="29">
        <v>36157</v>
      </c>
      <c r="L42" s="29">
        <v>0</v>
      </c>
      <c r="M42" s="29">
        <v>2053</v>
      </c>
      <c r="N42" s="29">
        <v>51296</v>
      </c>
      <c r="O42" s="29">
        <v>104815</v>
      </c>
      <c r="P42" s="29">
        <v>0</v>
      </c>
      <c r="Q42" s="29">
        <v>681720</v>
      </c>
      <c r="R42" s="29">
        <v>0</v>
      </c>
      <c r="S42" s="29">
        <v>0</v>
      </c>
      <c r="T42" s="29">
        <v>0</v>
      </c>
      <c r="V42">
        <v>521</v>
      </c>
      <c r="W42" s="26"/>
      <c r="X42" s="17"/>
      <c r="Y42" s="1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2.75">
      <c r="A43">
        <v>125</v>
      </c>
      <c r="B43" t="s">
        <v>102</v>
      </c>
      <c r="C43">
        <v>8610</v>
      </c>
      <c r="D43">
        <v>2008</v>
      </c>
      <c r="E43" s="31">
        <v>15.600000000000001</v>
      </c>
      <c r="F43" s="29">
        <v>0</v>
      </c>
      <c r="G43" s="29">
        <v>834789</v>
      </c>
      <c r="H43" s="29">
        <v>195350</v>
      </c>
      <c r="I43" s="29">
        <v>99733</v>
      </c>
      <c r="J43" s="29">
        <v>73160</v>
      </c>
      <c r="K43" s="29">
        <v>0</v>
      </c>
      <c r="L43" s="29">
        <v>128196</v>
      </c>
      <c r="M43" s="29">
        <v>0</v>
      </c>
      <c r="N43" s="29">
        <v>215799</v>
      </c>
      <c r="O43" s="29">
        <v>168369</v>
      </c>
      <c r="P43" s="29">
        <v>10232</v>
      </c>
      <c r="Q43" s="29">
        <v>1705164</v>
      </c>
      <c r="R43" s="29">
        <v>0</v>
      </c>
      <c r="S43" s="29">
        <v>0</v>
      </c>
      <c r="T43" s="29">
        <v>0</v>
      </c>
      <c r="V43">
        <v>1899</v>
      </c>
      <c r="W43" s="26"/>
      <c r="X43" s="17"/>
      <c r="Y43" s="1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12.75">
      <c r="A44">
        <v>126</v>
      </c>
      <c r="B44" t="s">
        <v>133</v>
      </c>
      <c r="C44">
        <v>8610</v>
      </c>
      <c r="D44">
        <v>2008</v>
      </c>
      <c r="E44" s="31">
        <v>154.15</v>
      </c>
      <c r="F44" s="29">
        <v>0</v>
      </c>
      <c r="G44" s="29">
        <v>7850781</v>
      </c>
      <c r="H44" s="29">
        <v>2049565</v>
      </c>
      <c r="I44" s="29">
        <v>1861273</v>
      </c>
      <c r="J44" s="29">
        <v>-326275</v>
      </c>
      <c r="K44" s="29">
        <v>80230</v>
      </c>
      <c r="L44" s="29">
        <v>3678928</v>
      </c>
      <c r="M44" s="29">
        <v>791693</v>
      </c>
      <c r="N44" s="29">
        <v>491154</v>
      </c>
      <c r="O44" s="29">
        <v>5288016</v>
      </c>
      <c r="P44" s="29">
        <v>2369396</v>
      </c>
      <c r="Q44" s="29">
        <v>19395969</v>
      </c>
      <c r="R44" s="29">
        <v>0</v>
      </c>
      <c r="S44" s="29">
        <v>0</v>
      </c>
      <c r="T44" s="29">
        <v>0</v>
      </c>
      <c r="V44">
        <v>20908</v>
      </c>
      <c r="W44" s="26"/>
      <c r="X44" s="17"/>
      <c r="Y44" s="1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12.75">
      <c r="A45">
        <v>128</v>
      </c>
      <c r="B45" t="s">
        <v>143</v>
      </c>
      <c r="C45">
        <v>8610</v>
      </c>
      <c r="D45">
        <v>2008</v>
      </c>
      <c r="E45" s="31">
        <v>413.78000000000003</v>
      </c>
      <c r="F45" s="29">
        <v>0</v>
      </c>
      <c r="G45" s="29">
        <v>27500809</v>
      </c>
      <c r="H45" s="29">
        <v>6637899</v>
      </c>
      <c r="I45" s="29">
        <v>27842025</v>
      </c>
      <c r="J45" s="29">
        <v>1292465</v>
      </c>
      <c r="K45" s="29">
        <v>68351</v>
      </c>
      <c r="L45" s="29">
        <v>10459711</v>
      </c>
      <c r="M45" s="29">
        <v>934442</v>
      </c>
      <c r="N45" s="29">
        <v>635507</v>
      </c>
      <c r="O45" s="29">
        <v>1973636</v>
      </c>
      <c r="P45" s="29">
        <v>1166491</v>
      </c>
      <c r="Q45" s="29">
        <v>76178354</v>
      </c>
      <c r="R45" s="29">
        <v>0</v>
      </c>
      <c r="S45" s="29">
        <v>0</v>
      </c>
      <c r="T45" s="29">
        <v>0</v>
      </c>
      <c r="V45">
        <v>48016</v>
      </c>
      <c r="W45" s="26"/>
      <c r="X45" s="17"/>
      <c r="Y45" s="1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12.75">
      <c r="A46">
        <v>129</v>
      </c>
      <c r="B46" t="s">
        <v>157</v>
      </c>
      <c r="C46">
        <v>8610</v>
      </c>
      <c r="D46">
        <v>2008</v>
      </c>
      <c r="E46" s="31">
        <v>13.549999999999999</v>
      </c>
      <c r="F46" s="29">
        <v>0</v>
      </c>
      <c r="G46" s="29">
        <v>973910</v>
      </c>
      <c r="H46" s="29">
        <v>205401</v>
      </c>
      <c r="I46" s="29">
        <v>12312</v>
      </c>
      <c r="J46" s="29">
        <v>21901</v>
      </c>
      <c r="K46" s="29">
        <v>0</v>
      </c>
      <c r="L46" s="29">
        <v>81165</v>
      </c>
      <c r="M46" s="29">
        <v>11346</v>
      </c>
      <c r="N46" s="29">
        <v>10539</v>
      </c>
      <c r="O46" s="29">
        <v>59340</v>
      </c>
      <c r="P46" s="29">
        <v>0</v>
      </c>
      <c r="Q46" s="29">
        <v>1375914</v>
      </c>
      <c r="R46" s="29">
        <v>0</v>
      </c>
      <c r="S46" s="29">
        <v>0</v>
      </c>
      <c r="T46" s="29">
        <v>0</v>
      </c>
      <c r="V46">
        <v>501</v>
      </c>
      <c r="W46" s="26"/>
      <c r="X46" s="17"/>
      <c r="Y46" s="1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12.75">
      <c r="A47">
        <v>130</v>
      </c>
      <c r="B47" t="s">
        <v>139</v>
      </c>
      <c r="C47">
        <v>8610</v>
      </c>
      <c r="D47">
        <v>2008</v>
      </c>
      <c r="E47" s="31">
        <v>141.14000000000001</v>
      </c>
      <c r="F47" s="29">
        <v>0</v>
      </c>
      <c r="G47" s="29">
        <v>9396656</v>
      </c>
      <c r="H47" s="29">
        <v>3416526</v>
      </c>
      <c r="I47" s="29">
        <v>1023344</v>
      </c>
      <c r="J47" s="29">
        <v>2439191</v>
      </c>
      <c r="K47" s="29">
        <v>292354</v>
      </c>
      <c r="L47" s="29">
        <v>8572033</v>
      </c>
      <c r="M47" s="29">
        <v>-634063</v>
      </c>
      <c r="N47" s="29">
        <v>2934902</v>
      </c>
      <c r="O47" s="29">
        <v>2966491</v>
      </c>
      <c r="P47" s="29">
        <v>2188083</v>
      </c>
      <c r="Q47" s="29">
        <v>28219351</v>
      </c>
      <c r="R47" s="29">
        <v>0</v>
      </c>
      <c r="S47" s="29">
        <v>0</v>
      </c>
      <c r="T47" s="29">
        <v>0</v>
      </c>
      <c r="V47">
        <v>23626</v>
      </c>
      <c r="W47" s="26"/>
      <c r="X47" s="17"/>
      <c r="Y47" s="1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12.75">
      <c r="A48">
        <v>131</v>
      </c>
      <c r="B48" t="s">
        <v>103</v>
      </c>
      <c r="C48">
        <v>8610</v>
      </c>
      <c r="D48">
        <v>2008</v>
      </c>
      <c r="E48" s="31">
        <v>204.41</v>
      </c>
      <c r="F48" s="29">
        <v>0</v>
      </c>
      <c r="G48" s="29">
        <v>17358905</v>
      </c>
      <c r="H48" s="29">
        <v>4097116</v>
      </c>
      <c r="I48" s="29">
        <v>3553728</v>
      </c>
      <c r="J48" s="29">
        <v>807529</v>
      </c>
      <c r="K48" s="29">
        <v>1458</v>
      </c>
      <c r="L48" s="29">
        <v>4643164</v>
      </c>
      <c r="M48" s="29">
        <v>1679576</v>
      </c>
      <c r="N48" s="29">
        <v>1204935</v>
      </c>
      <c r="O48" s="29">
        <v>5152105</v>
      </c>
      <c r="P48" s="29">
        <v>1859239</v>
      </c>
      <c r="Q48" s="29">
        <v>36639277</v>
      </c>
      <c r="R48" s="29">
        <v>0</v>
      </c>
      <c r="S48" s="29">
        <v>0</v>
      </c>
      <c r="T48" s="29">
        <v>0</v>
      </c>
      <c r="V48">
        <v>36964</v>
      </c>
      <c r="W48" s="26"/>
      <c r="X48" s="17"/>
      <c r="Y48" s="1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2.75">
      <c r="A49">
        <v>132</v>
      </c>
      <c r="B49" t="s">
        <v>108</v>
      </c>
      <c r="C49">
        <v>8610</v>
      </c>
      <c r="D49">
        <v>2008</v>
      </c>
      <c r="E49" s="31">
        <v>74.33</v>
      </c>
      <c r="F49" s="29">
        <v>0</v>
      </c>
      <c r="G49" s="29">
        <v>4393754</v>
      </c>
      <c r="H49" s="29">
        <v>1036694</v>
      </c>
      <c r="I49" s="29">
        <v>951</v>
      </c>
      <c r="J49" s="29">
        <v>269004</v>
      </c>
      <c r="K49" s="29">
        <v>-44861</v>
      </c>
      <c r="L49" s="29">
        <v>5373224</v>
      </c>
      <c r="M49" s="29">
        <v>298035</v>
      </c>
      <c r="N49" s="29">
        <v>102776</v>
      </c>
      <c r="O49" s="29">
        <v>1831844</v>
      </c>
      <c r="P49" s="29">
        <v>76174</v>
      </c>
      <c r="Q49" s="29">
        <v>13185247</v>
      </c>
      <c r="R49" s="29">
        <v>0</v>
      </c>
      <c r="S49" s="29">
        <v>0</v>
      </c>
      <c r="T49" s="29">
        <v>0</v>
      </c>
      <c r="V49">
        <v>11965</v>
      </c>
      <c r="W49" s="26"/>
      <c r="X49" s="17"/>
      <c r="Y49" s="1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2.75">
      <c r="A50">
        <v>134</v>
      </c>
      <c r="B50" t="s">
        <v>88</v>
      </c>
      <c r="C50">
        <v>8610</v>
      </c>
      <c r="D50">
        <v>2008</v>
      </c>
      <c r="E50" s="31">
        <v>34.72</v>
      </c>
      <c r="F50" s="29">
        <v>0</v>
      </c>
      <c r="G50" s="29">
        <v>2434195</v>
      </c>
      <c r="H50" s="29">
        <v>609519</v>
      </c>
      <c r="I50" s="29">
        <v>700116</v>
      </c>
      <c r="J50" s="29">
        <v>162390</v>
      </c>
      <c r="K50" s="29">
        <v>81650</v>
      </c>
      <c r="L50" s="29">
        <v>680057</v>
      </c>
      <c r="M50" s="29">
        <v>18167</v>
      </c>
      <c r="N50" s="29">
        <v>862486</v>
      </c>
      <c r="O50" s="29">
        <v>1313250</v>
      </c>
      <c r="P50" s="29">
        <v>218786</v>
      </c>
      <c r="Q50" s="29">
        <v>6643044</v>
      </c>
      <c r="R50" s="29">
        <v>0</v>
      </c>
      <c r="S50" s="29">
        <v>0</v>
      </c>
      <c r="T50" s="29">
        <v>0</v>
      </c>
      <c r="V50">
        <v>7752</v>
      </c>
      <c r="W50" s="26"/>
      <c r="X50" s="17"/>
      <c r="Y50" s="1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12.75">
      <c r="A51">
        <v>137</v>
      </c>
      <c r="B51" t="s">
        <v>93</v>
      </c>
      <c r="C51">
        <v>8610</v>
      </c>
      <c r="D51">
        <v>2008</v>
      </c>
      <c r="E51" s="31">
        <v>11.57</v>
      </c>
      <c r="F51" s="29">
        <v>0</v>
      </c>
      <c r="G51" s="29">
        <v>653036</v>
      </c>
      <c r="H51" s="29">
        <v>225384</v>
      </c>
      <c r="I51" s="29">
        <v>90327</v>
      </c>
      <c r="J51" s="29">
        <v>21400</v>
      </c>
      <c r="K51" s="29">
        <v>1119</v>
      </c>
      <c r="L51" s="29">
        <v>95824</v>
      </c>
      <c r="M51" s="29">
        <v>14275</v>
      </c>
      <c r="N51" s="29">
        <v>33349</v>
      </c>
      <c r="O51" s="29">
        <v>184037</v>
      </c>
      <c r="P51" s="29">
        <v>7972</v>
      </c>
      <c r="Q51" s="29">
        <v>1310779</v>
      </c>
      <c r="R51" s="29">
        <v>0</v>
      </c>
      <c r="S51" s="29">
        <v>0</v>
      </c>
      <c r="T51" s="29">
        <v>0</v>
      </c>
      <c r="V51">
        <v>289</v>
      </c>
      <c r="W51" s="26"/>
      <c r="X51" s="17"/>
      <c r="Y51" s="1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2.75">
      <c r="A52">
        <v>138</v>
      </c>
      <c r="B52" t="s">
        <v>130</v>
      </c>
      <c r="C52">
        <v>8610</v>
      </c>
      <c r="D52">
        <v>2008</v>
      </c>
      <c r="E52" s="31">
        <v>96.92999999999999</v>
      </c>
      <c r="F52" s="29">
        <v>0</v>
      </c>
      <c r="G52" s="29">
        <v>8463302</v>
      </c>
      <c r="H52" s="29">
        <v>1794405</v>
      </c>
      <c r="I52" s="29">
        <v>2016428</v>
      </c>
      <c r="J52" s="29">
        <v>237309</v>
      </c>
      <c r="K52" s="29">
        <v>82976</v>
      </c>
      <c r="L52" s="29">
        <v>5256678</v>
      </c>
      <c r="M52" s="29">
        <v>246826</v>
      </c>
      <c r="N52" s="29">
        <v>1132503</v>
      </c>
      <c r="O52" s="29">
        <v>267702</v>
      </c>
      <c r="P52" s="29">
        <v>2548948</v>
      </c>
      <c r="Q52" s="29">
        <v>16949181</v>
      </c>
      <c r="R52" s="29">
        <v>0</v>
      </c>
      <c r="S52" s="29">
        <v>0</v>
      </c>
      <c r="T52" s="29">
        <v>0</v>
      </c>
      <c r="V52">
        <v>15861</v>
      </c>
      <c r="W52" s="26"/>
      <c r="X52" s="17"/>
      <c r="Y52" s="1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12.75">
      <c r="A53">
        <v>139</v>
      </c>
      <c r="B53" t="s">
        <v>151</v>
      </c>
      <c r="C53">
        <v>8610</v>
      </c>
      <c r="D53">
        <v>2008</v>
      </c>
      <c r="E53" s="31">
        <v>115.04</v>
      </c>
      <c r="F53" s="29">
        <v>0</v>
      </c>
      <c r="G53" s="29">
        <v>7229298</v>
      </c>
      <c r="H53" s="29">
        <v>1769015</v>
      </c>
      <c r="I53" s="29">
        <v>1468683</v>
      </c>
      <c r="J53" s="29">
        <v>179197</v>
      </c>
      <c r="K53" s="29">
        <v>9987</v>
      </c>
      <c r="L53" s="29">
        <v>8298228</v>
      </c>
      <c r="M53" s="29">
        <v>71780</v>
      </c>
      <c r="N53" s="29">
        <v>1680739</v>
      </c>
      <c r="O53" s="29">
        <v>1739620</v>
      </c>
      <c r="P53" s="29">
        <v>0</v>
      </c>
      <c r="Q53" s="29">
        <v>22446547</v>
      </c>
      <c r="R53" s="29">
        <v>0</v>
      </c>
      <c r="S53" s="29">
        <v>0</v>
      </c>
      <c r="T53" s="29">
        <v>0</v>
      </c>
      <c r="V53">
        <v>21255</v>
      </c>
      <c r="W53" s="26"/>
      <c r="X53" s="17"/>
      <c r="Y53" s="1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12.75">
      <c r="A54">
        <v>140</v>
      </c>
      <c r="B54" t="s">
        <v>90</v>
      </c>
      <c r="C54">
        <v>8610</v>
      </c>
      <c r="D54">
        <v>2008</v>
      </c>
      <c r="E54" s="31">
        <v>31.360000000000007</v>
      </c>
      <c r="F54" s="29">
        <v>0</v>
      </c>
      <c r="G54" s="29">
        <v>2150251</v>
      </c>
      <c r="H54" s="29">
        <v>527801</v>
      </c>
      <c r="I54" s="29">
        <v>232252</v>
      </c>
      <c r="J54" s="29">
        <v>109946</v>
      </c>
      <c r="K54" s="29">
        <v>0</v>
      </c>
      <c r="L54" s="29">
        <v>360780</v>
      </c>
      <c r="M54" s="29">
        <v>4222</v>
      </c>
      <c r="N54" s="29">
        <v>121779</v>
      </c>
      <c r="O54" s="29">
        <v>917571</v>
      </c>
      <c r="P54" s="29">
        <v>199451</v>
      </c>
      <c r="Q54" s="29">
        <v>4225151</v>
      </c>
      <c r="R54" s="29">
        <v>0</v>
      </c>
      <c r="S54" s="29">
        <v>0</v>
      </c>
      <c r="T54" s="29">
        <v>0</v>
      </c>
      <c r="V54">
        <v>4055</v>
      </c>
      <c r="W54" s="26"/>
      <c r="X54" s="17"/>
      <c r="Y54" s="1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12.75">
      <c r="A55">
        <v>141</v>
      </c>
      <c r="B55" t="s">
        <v>78</v>
      </c>
      <c r="C55">
        <v>8610</v>
      </c>
      <c r="D55">
        <v>2008</v>
      </c>
      <c r="E55" s="31">
        <v>7.32</v>
      </c>
      <c r="F55" s="29">
        <v>0</v>
      </c>
      <c r="G55" s="29">
        <v>370093</v>
      </c>
      <c r="H55" s="29">
        <v>80986</v>
      </c>
      <c r="I55" s="29">
        <v>8268</v>
      </c>
      <c r="J55" s="29">
        <v>7678</v>
      </c>
      <c r="K55" s="29">
        <v>411</v>
      </c>
      <c r="L55" s="29">
        <v>4508</v>
      </c>
      <c r="M55" s="29">
        <v>2464</v>
      </c>
      <c r="N55" s="29">
        <v>42774</v>
      </c>
      <c r="O55" s="29">
        <v>50254</v>
      </c>
      <c r="P55" s="29">
        <v>1562</v>
      </c>
      <c r="Q55" s="29">
        <v>565874</v>
      </c>
      <c r="R55" s="29">
        <v>0</v>
      </c>
      <c r="S55" s="29">
        <v>0</v>
      </c>
      <c r="T55" s="29">
        <v>0</v>
      </c>
      <c r="V55">
        <v>494</v>
      </c>
      <c r="W55" s="26"/>
      <c r="X55" s="17"/>
      <c r="Y55" s="1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12.75">
      <c r="A56">
        <v>142</v>
      </c>
      <c r="B56" t="s">
        <v>132</v>
      </c>
      <c r="C56">
        <v>8610</v>
      </c>
      <c r="D56">
        <v>2008</v>
      </c>
      <c r="E56" s="31">
        <v>154.98000000000002</v>
      </c>
      <c r="F56" s="29">
        <v>0</v>
      </c>
      <c r="G56" s="29">
        <v>10851661</v>
      </c>
      <c r="H56" s="29">
        <v>2863787</v>
      </c>
      <c r="I56" s="29">
        <v>3221146</v>
      </c>
      <c r="J56" s="29">
        <v>2327839</v>
      </c>
      <c r="K56" s="29">
        <v>0</v>
      </c>
      <c r="L56" s="29">
        <v>3052923</v>
      </c>
      <c r="M56" s="29">
        <v>245075</v>
      </c>
      <c r="N56" s="29">
        <v>597746</v>
      </c>
      <c r="O56" s="29">
        <v>908210</v>
      </c>
      <c r="P56" s="29">
        <v>275968</v>
      </c>
      <c r="Q56" s="29">
        <v>23792419</v>
      </c>
      <c r="R56" s="29">
        <v>0</v>
      </c>
      <c r="S56" s="29">
        <v>0</v>
      </c>
      <c r="T56" s="29">
        <v>0</v>
      </c>
      <c r="V56">
        <v>28659</v>
      </c>
      <c r="W56" s="26"/>
      <c r="X56" s="17"/>
      <c r="Y56" s="1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ht="12.75">
      <c r="A57">
        <v>145</v>
      </c>
      <c r="B57" t="s">
        <v>150</v>
      </c>
      <c r="C57">
        <v>8610</v>
      </c>
      <c r="D57">
        <v>2008</v>
      </c>
      <c r="E57" s="31">
        <v>247.03000000000003</v>
      </c>
      <c r="F57" s="29">
        <v>0</v>
      </c>
      <c r="G57" s="29">
        <v>16711726</v>
      </c>
      <c r="H57" s="29">
        <v>4719906</v>
      </c>
      <c r="I57" s="29">
        <v>775</v>
      </c>
      <c r="J57" s="29">
        <v>563804</v>
      </c>
      <c r="K57" s="29">
        <v>8392</v>
      </c>
      <c r="L57" s="29">
        <v>20389878</v>
      </c>
      <c r="M57" s="29">
        <v>88730</v>
      </c>
      <c r="N57" s="29">
        <v>1766344</v>
      </c>
      <c r="O57" s="29">
        <v>5439130</v>
      </c>
      <c r="P57" s="29">
        <v>647551</v>
      </c>
      <c r="Q57" s="29">
        <v>49041134</v>
      </c>
      <c r="R57" s="29">
        <v>0</v>
      </c>
      <c r="S57" s="29">
        <v>0</v>
      </c>
      <c r="T57" s="29">
        <v>0</v>
      </c>
      <c r="V57">
        <v>30005</v>
      </c>
      <c r="W57" s="26"/>
      <c r="X57" s="17"/>
      <c r="Y57" s="1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12.75">
      <c r="A58">
        <v>147</v>
      </c>
      <c r="B58" t="s">
        <v>138</v>
      </c>
      <c r="C58">
        <v>8610</v>
      </c>
      <c r="D58">
        <v>2008</v>
      </c>
      <c r="E58" s="31">
        <v>19.54</v>
      </c>
      <c r="F58" s="29">
        <v>0</v>
      </c>
      <c r="G58" s="29">
        <v>1027400</v>
      </c>
      <c r="H58" s="29">
        <v>302981</v>
      </c>
      <c r="I58" s="29">
        <v>294150</v>
      </c>
      <c r="J58" s="29">
        <v>29670</v>
      </c>
      <c r="K58" s="29">
        <v>0</v>
      </c>
      <c r="L58" s="29">
        <v>147665</v>
      </c>
      <c r="M58" s="29">
        <v>75131</v>
      </c>
      <c r="N58" s="29">
        <v>37648</v>
      </c>
      <c r="O58" s="29">
        <v>231532</v>
      </c>
      <c r="P58" s="29">
        <v>12132</v>
      </c>
      <c r="Q58" s="29">
        <v>2134045</v>
      </c>
      <c r="R58" s="29">
        <v>0</v>
      </c>
      <c r="S58" s="29">
        <v>0</v>
      </c>
      <c r="T58" s="29">
        <v>0</v>
      </c>
      <c r="V58">
        <v>3063</v>
      </c>
      <c r="W58" s="26"/>
      <c r="X58" s="17"/>
      <c r="Y58" s="1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ht="12.75">
      <c r="A59">
        <v>148</v>
      </c>
      <c r="B59" t="s">
        <v>135</v>
      </c>
      <c r="C59">
        <v>8610</v>
      </c>
      <c r="D59">
        <v>2008</v>
      </c>
      <c r="E59" s="31">
        <v>19.5</v>
      </c>
      <c r="F59" s="29">
        <v>0</v>
      </c>
      <c r="G59" s="29">
        <v>1858052</v>
      </c>
      <c r="H59" s="29">
        <v>300617</v>
      </c>
      <c r="I59" s="29">
        <v>87677</v>
      </c>
      <c r="J59" s="29">
        <v>31925</v>
      </c>
      <c r="K59" s="29">
        <v>11216</v>
      </c>
      <c r="L59" s="29">
        <v>246131</v>
      </c>
      <c r="M59" s="29">
        <v>32700</v>
      </c>
      <c r="N59" s="29">
        <v>128462</v>
      </c>
      <c r="O59" s="29">
        <v>1247910</v>
      </c>
      <c r="P59" s="29">
        <v>7450</v>
      </c>
      <c r="Q59" s="29">
        <v>3937240</v>
      </c>
      <c r="R59" s="29">
        <v>0</v>
      </c>
      <c r="S59" s="29">
        <v>0</v>
      </c>
      <c r="T59" s="29">
        <v>0</v>
      </c>
      <c r="V59">
        <v>897</v>
      </c>
      <c r="W59" s="26"/>
      <c r="X59" s="17"/>
      <c r="Y59" s="1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ht="12.75">
      <c r="A60">
        <v>150</v>
      </c>
      <c r="B60" t="s">
        <v>77</v>
      </c>
      <c r="C60">
        <v>8610</v>
      </c>
      <c r="D60">
        <v>2008</v>
      </c>
      <c r="E60" s="31">
        <v>20.7</v>
      </c>
      <c r="F60" s="29">
        <v>0</v>
      </c>
      <c r="G60" s="29">
        <v>979347</v>
      </c>
      <c r="H60" s="29">
        <v>249844</v>
      </c>
      <c r="I60" s="29">
        <v>158641</v>
      </c>
      <c r="J60" s="29">
        <v>33481</v>
      </c>
      <c r="K60" s="29">
        <v>22390</v>
      </c>
      <c r="L60" s="29">
        <v>69983</v>
      </c>
      <c r="M60" s="29">
        <v>5680</v>
      </c>
      <c r="N60" s="29">
        <v>199417</v>
      </c>
      <c r="O60" s="29">
        <v>105459</v>
      </c>
      <c r="P60" s="29">
        <v>6472</v>
      </c>
      <c r="Q60" s="29">
        <v>1817770</v>
      </c>
      <c r="R60" s="29">
        <v>0</v>
      </c>
      <c r="S60" s="29">
        <v>0</v>
      </c>
      <c r="T60" s="29">
        <v>0</v>
      </c>
      <c r="V60">
        <v>1330</v>
      </c>
      <c r="W60" s="26"/>
      <c r="X60" s="17"/>
      <c r="Y60" s="1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ht="12.75">
      <c r="A61">
        <v>152</v>
      </c>
      <c r="B61" t="s">
        <v>96</v>
      </c>
      <c r="C61">
        <v>8610</v>
      </c>
      <c r="D61">
        <v>2008</v>
      </c>
      <c r="E61" s="31">
        <v>55.14000000000001</v>
      </c>
      <c r="F61" s="29">
        <v>0</v>
      </c>
      <c r="G61" s="29">
        <v>3394022</v>
      </c>
      <c r="H61" s="29">
        <v>1301291</v>
      </c>
      <c r="I61" s="29">
        <v>82219</v>
      </c>
      <c r="J61" s="29">
        <v>150195</v>
      </c>
      <c r="K61" s="29">
        <v>6415</v>
      </c>
      <c r="L61" s="29">
        <v>2276893</v>
      </c>
      <c r="M61" s="29">
        <v>76720</v>
      </c>
      <c r="N61" s="29">
        <v>187831</v>
      </c>
      <c r="O61" s="29">
        <v>1224728</v>
      </c>
      <c r="P61" s="29">
        <v>31295</v>
      </c>
      <c r="Q61" s="29">
        <v>8669019</v>
      </c>
      <c r="R61" s="29">
        <v>0</v>
      </c>
      <c r="S61" s="29">
        <v>0</v>
      </c>
      <c r="T61" s="29">
        <v>0</v>
      </c>
      <c r="V61">
        <v>4449</v>
      </c>
      <c r="W61" s="26"/>
      <c r="X61" s="17"/>
      <c r="Y61" s="1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ht="12.75">
      <c r="A62">
        <v>153</v>
      </c>
      <c r="B62" t="s">
        <v>122</v>
      </c>
      <c r="C62">
        <v>8610</v>
      </c>
      <c r="D62">
        <v>2008</v>
      </c>
      <c r="E62" s="31">
        <v>14.42</v>
      </c>
      <c r="F62" s="29">
        <v>0</v>
      </c>
      <c r="G62" s="29">
        <v>778439</v>
      </c>
      <c r="H62" s="29">
        <v>194893</v>
      </c>
      <c r="I62" s="29">
        <v>296401</v>
      </c>
      <c r="J62" s="29">
        <v>61293</v>
      </c>
      <c r="K62" s="29">
        <v>0</v>
      </c>
      <c r="L62" s="29">
        <v>551840</v>
      </c>
      <c r="M62" s="29">
        <v>35331</v>
      </c>
      <c r="N62" s="29">
        <v>659472</v>
      </c>
      <c r="O62" s="29">
        <v>180137</v>
      </c>
      <c r="P62" s="29">
        <v>0</v>
      </c>
      <c r="Q62" s="29">
        <v>2757806</v>
      </c>
      <c r="R62" s="29">
        <v>0</v>
      </c>
      <c r="S62" s="29">
        <v>0</v>
      </c>
      <c r="T62" s="29">
        <v>0</v>
      </c>
      <c r="V62">
        <v>1717</v>
      </c>
      <c r="W62" s="26"/>
      <c r="X62" s="17"/>
      <c r="Y62" s="1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</row>
    <row r="63" spans="1:40" ht="12.75">
      <c r="A63">
        <v>155</v>
      </c>
      <c r="B63" t="s">
        <v>118</v>
      </c>
      <c r="C63">
        <v>8610</v>
      </c>
      <c r="D63">
        <v>2008</v>
      </c>
      <c r="E63" s="31">
        <v>168.59</v>
      </c>
      <c r="F63" s="29">
        <v>0</v>
      </c>
      <c r="G63" s="29">
        <v>13146180</v>
      </c>
      <c r="H63" s="29">
        <v>3677241</v>
      </c>
      <c r="I63" s="29">
        <v>2369680</v>
      </c>
      <c r="J63" s="29">
        <v>383497</v>
      </c>
      <c r="K63" s="29">
        <v>35345</v>
      </c>
      <c r="L63" s="29">
        <v>5870196</v>
      </c>
      <c r="M63" s="29">
        <v>1429856</v>
      </c>
      <c r="N63" s="29">
        <v>2746661</v>
      </c>
      <c r="O63" s="29">
        <v>7648962</v>
      </c>
      <c r="P63" s="29">
        <v>11365748</v>
      </c>
      <c r="Q63" s="29">
        <v>25941870</v>
      </c>
      <c r="R63" s="29">
        <v>0</v>
      </c>
      <c r="S63" s="29">
        <v>0</v>
      </c>
      <c r="T63" s="29">
        <v>0</v>
      </c>
      <c r="V63">
        <v>34477</v>
      </c>
      <c r="W63" s="26"/>
      <c r="X63" s="17"/>
      <c r="Y63" s="1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:40" ht="12.75">
      <c r="A64">
        <v>156</v>
      </c>
      <c r="B64" t="s">
        <v>121</v>
      </c>
      <c r="C64">
        <v>8610</v>
      </c>
      <c r="D64">
        <v>2008</v>
      </c>
      <c r="E64" s="31">
        <v>67.74</v>
      </c>
      <c r="F64" s="29">
        <v>0</v>
      </c>
      <c r="G64" s="29">
        <v>4241272</v>
      </c>
      <c r="H64" s="29">
        <v>915644</v>
      </c>
      <c r="I64" s="29">
        <v>996598</v>
      </c>
      <c r="J64" s="29">
        <v>173062</v>
      </c>
      <c r="K64" s="29">
        <v>13914</v>
      </c>
      <c r="L64" s="29">
        <v>257239</v>
      </c>
      <c r="M64" s="29">
        <v>31962</v>
      </c>
      <c r="N64" s="29">
        <v>203565</v>
      </c>
      <c r="O64" s="29">
        <v>580690</v>
      </c>
      <c r="P64" s="29">
        <v>26570</v>
      </c>
      <c r="Q64" s="29">
        <v>7387376</v>
      </c>
      <c r="R64" s="29">
        <v>0</v>
      </c>
      <c r="S64" s="29">
        <v>0</v>
      </c>
      <c r="T64" s="29">
        <v>0</v>
      </c>
      <c r="V64">
        <v>7230</v>
      </c>
      <c r="W64" s="26"/>
      <c r="X64" s="17"/>
      <c r="Y64" s="1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1:40" ht="12.75">
      <c r="A65">
        <v>157</v>
      </c>
      <c r="B65" t="s">
        <v>142</v>
      </c>
      <c r="C65">
        <v>8610</v>
      </c>
      <c r="D65">
        <v>2008</v>
      </c>
      <c r="E65" s="31">
        <v>45.269999999999996</v>
      </c>
      <c r="F65" s="29">
        <v>0</v>
      </c>
      <c r="G65" s="29">
        <v>2502938</v>
      </c>
      <c r="H65" s="29">
        <v>576562</v>
      </c>
      <c r="I65" s="29">
        <v>45687</v>
      </c>
      <c r="J65" s="29">
        <v>82121</v>
      </c>
      <c r="K65" s="29">
        <v>83079</v>
      </c>
      <c r="L65" s="29">
        <v>2853424</v>
      </c>
      <c r="M65" s="29">
        <v>8115</v>
      </c>
      <c r="N65" s="29">
        <v>159655</v>
      </c>
      <c r="O65" s="29">
        <v>571736</v>
      </c>
      <c r="P65" s="29">
        <v>0</v>
      </c>
      <c r="Q65" s="29">
        <v>6883317</v>
      </c>
      <c r="R65" s="29">
        <v>0</v>
      </c>
      <c r="S65" s="29">
        <v>0</v>
      </c>
      <c r="T65" s="29">
        <v>0</v>
      </c>
      <c r="V65">
        <v>2799</v>
      </c>
      <c r="W65" s="26"/>
      <c r="X65" s="17"/>
      <c r="Y65" s="1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1:40" ht="12.75">
      <c r="A66">
        <v>158</v>
      </c>
      <c r="B66" t="s">
        <v>73</v>
      </c>
      <c r="C66">
        <v>8610</v>
      </c>
      <c r="D66">
        <v>2008</v>
      </c>
      <c r="E66" s="31">
        <v>11.19</v>
      </c>
      <c r="F66" s="29">
        <v>0</v>
      </c>
      <c r="G66" s="29">
        <v>634048</v>
      </c>
      <c r="H66" s="29">
        <v>143761</v>
      </c>
      <c r="I66" s="29">
        <v>0</v>
      </c>
      <c r="J66" s="29">
        <v>17590</v>
      </c>
      <c r="K66" s="29">
        <v>8539</v>
      </c>
      <c r="L66" s="29">
        <v>214536</v>
      </c>
      <c r="M66" s="29">
        <v>0</v>
      </c>
      <c r="N66" s="29">
        <v>32736</v>
      </c>
      <c r="O66" s="29">
        <v>76451</v>
      </c>
      <c r="P66" s="29">
        <v>0</v>
      </c>
      <c r="Q66" s="29">
        <v>1127661</v>
      </c>
      <c r="R66" s="29">
        <v>0</v>
      </c>
      <c r="S66" s="29">
        <v>0</v>
      </c>
      <c r="T66" s="29">
        <v>0</v>
      </c>
      <c r="V66">
        <v>1358</v>
      </c>
      <c r="W66" s="26"/>
      <c r="X66" s="17"/>
      <c r="Y66" s="1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</row>
    <row r="67" spans="1:40" ht="12.75">
      <c r="A67">
        <v>159</v>
      </c>
      <c r="B67" t="s">
        <v>107</v>
      </c>
      <c r="C67">
        <v>8610</v>
      </c>
      <c r="D67">
        <v>2008</v>
      </c>
      <c r="E67" s="31">
        <v>210</v>
      </c>
      <c r="F67" s="29">
        <v>0</v>
      </c>
      <c r="G67" s="29">
        <v>14222859</v>
      </c>
      <c r="H67" s="29">
        <v>5373468</v>
      </c>
      <c r="I67" s="29">
        <v>641836</v>
      </c>
      <c r="J67" s="29">
        <v>862664</v>
      </c>
      <c r="K67" s="29">
        <v>20310</v>
      </c>
      <c r="L67" s="29">
        <v>28262954</v>
      </c>
      <c r="M67" s="29">
        <v>30581</v>
      </c>
      <c r="N67" s="29">
        <v>1366873</v>
      </c>
      <c r="O67" s="29">
        <v>1800266</v>
      </c>
      <c r="P67" s="29">
        <v>4571616</v>
      </c>
      <c r="Q67" s="29">
        <v>48010195</v>
      </c>
      <c r="R67" s="29">
        <v>0</v>
      </c>
      <c r="S67" s="29">
        <v>0</v>
      </c>
      <c r="T67" s="29">
        <v>0</v>
      </c>
      <c r="V67">
        <v>33572</v>
      </c>
      <c r="W67" s="26"/>
      <c r="X67" s="17"/>
      <c r="Y67" s="1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</row>
    <row r="68" spans="1:40" ht="12.75">
      <c r="A68">
        <v>161</v>
      </c>
      <c r="B68" t="s">
        <v>164</v>
      </c>
      <c r="C68">
        <v>8610</v>
      </c>
      <c r="D68">
        <v>2008</v>
      </c>
      <c r="E68" s="31">
        <v>136.07000000000002</v>
      </c>
      <c r="F68" s="29">
        <v>0</v>
      </c>
      <c r="G68" s="29">
        <v>8743556</v>
      </c>
      <c r="H68" s="29">
        <v>1831759</v>
      </c>
      <c r="I68" s="29">
        <v>2694065</v>
      </c>
      <c r="J68" s="29">
        <v>750564</v>
      </c>
      <c r="K68" s="29">
        <v>2091848</v>
      </c>
      <c r="L68" s="29">
        <v>3668906</v>
      </c>
      <c r="M68" s="29">
        <v>613889</v>
      </c>
      <c r="N68" s="29">
        <v>309261</v>
      </c>
      <c r="O68" s="29">
        <v>3584445</v>
      </c>
      <c r="P68" s="29">
        <v>262560</v>
      </c>
      <c r="Q68" s="29">
        <v>24025733</v>
      </c>
      <c r="R68" s="29">
        <v>0</v>
      </c>
      <c r="S68" s="29">
        <v>0</v>
      </c>
      <c r="T68" s="29">
        <v>0</v>
      </c>
      <c r="V68">
        <v>27113</v>
      </c>
      <c r="W68" s="26"/>
      <c r="X68" s="17"/>
      <c r="Y68" s="1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</row>
    <row r="69" spans="1:40" ht="12.75">
      <c r="A69">
        <v>162</v>
      </c>
      <c r="B69" t="s">
        <v>154</v>
      </c>
      <c r="C69">
        <v>8610</v>
      </c>
      <c r="D69">
        <v>2008</v>
      </c>
      <c r="E69" s="31">
        <v>320</v>
      </c>
      <c r="F69" s="29">
        <v>0</v>
      </c>
      <c r="G69" s="29">
        <v>19537083</v>
      </c>
      <c r="H69" s="29">
        <v>5457470</v>
      </c>
      <c r="I69" s="29">
        <v>6527012</v>
      </c>
      <c r="J69" s="29">
        <v>445256</v>
      </c>
      <c r="K69" s="29">
        <v>59791</v>
      </c>
      <c r="L69" s="29">
        <v>21439628</v>
      </c>
      <c r="M69" s="29">
        <v>846752</v>
      </c>
      <c r="N69" s="29">
        <v>1593660</v>
      </c>
      <c r="O69" s="29">
        <v>4750009</v>
      </c>
      <c r="P69" s="29">
        <v>291258</v>
      </c>
      <c r="Q69" s="29">
        <v>60365403</v>
      </c>
      <c r="R69" s="29">
        <v>0</v>
      </c>
      <c r="S69" s="29">
        <v>0</v>
      </c>
      <c r="T69" s="29">
        <v>0</v>
      </c>
      <c r="V69">
        <v>59724</v>
      </c>
      <c r="W69" s="26"/>
      <c r="X69" s="17"/>
      <c r="Y69" s="1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</row>
    <row r="70" spans="1:40" ht="12.75">
      <c r="A70">
        <v>164</v>
      </c>
      <c r="B70" t="s">
        <v>81</v>
      </c>
      <c r="C70">
        <v>8610</v>
      </c>
      <c r="D70">
        <v>2008</v>
      </c>
      <c r="E70" s="31">
        <v>239.41000000000003</v>
      </c>
      <c r="F70" s="29">
        <v>0</v>
      </c>
      <c r="G70" s="29">
        <v>19171787</v>
      </c>
      <c r="H70" s="29">
        <v>5760400</v>
      </c>
      <c r="I70" s="29">
        <v>3574438</v>
      </c>
      <c r="J70" s="29">
        <v>655863</v>
      </c>
      <c r="K70" s="29">
        <v>34418</v>
      </c>
      <c r="L70" s="29">
        <v>6423850</v>
      </c>
      <c r="M70" s="29">
        <v>450880</v>
      </c>
      <c r="N70" s="29">
        <v>550988</v>
      </c>
      <c r="O70" s="29">
        <v>1314647</v>
      </c>
      <c r="P70" s="29">
        <v>9256254</v>
      </c>
      <c r="Q70" s="29">
        <v>28681017</v>
      </c>
      <c r="R70" s="29">
        <v>0</v>
      </c>
      <c r="S70" s="29">
        <v>0</v>
      </c>
      <c r="T70" s="29">
        <v>0</v>
      </c>
      <c r="V70">
        <v>31048</v>
      </c>
      <c r="W70" s="26"/>
      <c r="X70" s="17"/>
      <c r="Y70" s="1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</row>
    <row r="71" spans="1:40" ht="12.75">
      <c r="A71">
        <v>165</v>
      </c>
      <c r="B71" t="s">
        <v>92</v>
      </c>
      <c r="C71">
        <v>8610</v>
      </c>
      <c r="D71">
        <v>2008</v>
      </c>
      <c r="E71" s="31">
        <v>28.37</v>
      </c>
      <c r="F71" s="29">
        <v>0</v>
      </c>
      <c r="G71" s="29">
        <v>1651150</v>
      </c>
      <c r="H71" s="29">
        <v>384899</v>
      </c>
      <c r="I71" s="29">
        <v>0</v>
      </c>
      <c r="J71" s="29">
        <v>153701</v>
      </c>
      <c r="K71" s="29">
        <v>26706</v>
      </c>
      <c r="L71" s="29">
        <v>34583</v>
      </c>
      <c r="M71" s="29">
        <v>13829</v>
      </c>
      <c r="N71" s="29">
        <v>63975</v>
      </c>
      <c r="O71" s="29">
        <v>520527</v>
      </c>
      <c r="P71" s="29">
        <v>47387</v>
      </c>
      <c r="Q71" s="29">
        <v>2801983</v>
      </c>
      <c r="R71" s="29">
        <v>0</v>
      </c>
      <c r="S71" s="29">
        <v>0</v>
      </c>
      <c r="T71" s="29">
        <v>0</v>
      </c>
      <c r="V71">
        <v>1459</v>
      </c>
      <c r="W71" s="26"/>
      <c r="X71" s="17"/>
      <c r="Y71" s="1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</row>
    <row r="72" spans="1:40" ht="12.75">
      <c r="A72">
        <v>167</v>
      </c>
      <c r="B72" t="s">
        <v>82</v>
      </c>
      <c r="C72">
        <v>8610</v>
      </c>
      <c r="D72">
        <v>2008</v>
      </c>
      <c r="E72" s="31">
        <v>18.07</v>
      </c>
      <c r="F72" s="29">
        <v>0</v>
      </c>
      <c r="G72" s="29">
        <v>1451407</v>
      </c>
      <c r="H72" s="29">
        <v>345943</v>
      </c>
      <c r="I72" s="29">
        <v>12029</v>
      </c>
      <c r="J72" s="29">
        <v>9136</v>
      </c>
      <c r="K72" s="29">
        <v>0</v>
      </c>
      <c r="L72" s="29">
        <v>7866</v>
      </c>
      <c r="M72" s="29">
        <v>0</v>
      </c>
      <c r="N72" s="29">
        <v>3252</v>
      </c>
      <c r="O72" s="29">
        <v>154249</v>
      </c>
      <c r="P72" s="29">
        <v>8379</v>
      </c>
      <c r="Q72" s="29">
        <v>1975503</v>
      </c>
      <c r="R72" s="29">
        <v>0</v>
      </c>
      <c r="S72" s="29">
        <v>0</v>
      </c>
      <c r="T72" s="29">
        <v>0</v>
      </c>
      <c r="V72">
        <v>560</v>
      </c>
      <c r="W72" s="26"/>
      <c r="X72" s="17"/>
      <c r="Y72" s="1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</row>
    <row r="73" spans="1:40" ht="12.75">
      <c r="A73">
        <v>168</v>
      </c>
      <c r="B73" t="s">
        <v>75</v>
      </c>
      <c r="C73">
        <v>8610</v>
      </c>
      <c r="D73">
        <v>2008</v>
      </c>
      <c r="E73" s="31">
        <v>143.95000000000002</v>
      </c>
      <c r="F73" s="29">
        <v>0</v>
      </c>
      <c r="G73" s="29">
        <v>9815387</v>
      </c>
      <c r="H73" s="29">
        <v>2276241</v>
      </c>
      <c r="I73" s="29">
        <v>1556561</v>
      </c>
      <c r="J73" s="29">
        <v>376789</v>
      </c>
      <c r="K73" s="29">
        <v>234</v>
      </c>
      <c r="L73" s="29">
        <v>1542348</v>
      </c>
      <c r="M73" s="29">
        <v>6096</v>
      </c>
      <c r="N73" s="29">
        <v>407418</v>
      </c>
      <c r="O73" s="29">
        <v>1775663</v>
      </c>
      <c r="P73" s="29">
        <v>61823</v>
      </c>
      <c r="Q73" s="29">
        <v>17694914</v>
      </c>
      <c r="R73" s="29">
        <v>0</v>
      </c>
      <c r="S73" s="29">
        <v>0</v>
      </c>
      <c r="T73" s="29">
        <v>0</v>
      </c>
      <c r="V73">
        <v>18831</v>
      </c>
      <c r="W73" s="26"/>
      <c r="X73" s="17"/>
      <c r="Y73" s="1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</row>
    <row r="74" spans="1:40" ht="12.75">
      <c r="A74">
        <v>169</v>
      </c>
      <c r="B74" t="s">
        <v>145</v>
      </c>
      <c r="C74">
        <v>8610</v>
      </c>
      <c r="D74">
        <v>2008</v>
      </c>
      <c r="E74" s="31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V74">
        <v>1590</v>
      </c>
      <c r="W74" s="26"/>
      <c r="X74" s="17"/>
      <c r="Y74" s="1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</row>
    <row r="75" spans="1:40" ht="12.75">
      <c r="A75">
        <v>170</v>
      </c>
      <c r="B75" t="s">
        <v>112</v>
      </c>
      <c r="C75">
        <v>8610</v>
      </c>
      <c r="D75">
        <v>2008</v>
      </c>
      <c r="E75" s="31">
        <v>278.58</v>
      </c>
      <c r="F75" s="29">
        <v>0</v>
      </c>
      <c r="G75" s="29">
        <v>20705414</v>
      </c>
      <c r="H75" s="29">
        <v>5882983</v>
      </c>
      <c r="I75" s="29">
        <v>12015214</v>
      </c>
      <c r="J75" s="29">
        <v>1174404</v>
      </c>
      <c r="K75" s="29">
        <v>168861</v>
      </c>
      <c r="L75" s="29">
        <v>2004835</v>
      </c>
      <c r="M75" s="29">
        <v>1437928</v>
      </c>
      <c r="N75" s="29">
        <v>1774975</v>
      </c>
      <c r="O75" s="29">
        <v>4361450</v>
      </c>
      <c r="P75" s="29">
        <v>1267832</v>
      </c>
      <c r="Q75" s="29">
        <v>48258232</v>
      </c>
      <c r="R75" s="29">
        <v>0</v>
      </c>
      <c r="S75" s="29">
        <v>0</v>
      </c>
      <c r="T75" s="29">
        <v>0</v>
      </c>
      <c r="V75">
        <v>44834</v>
      </c>
      <c r="W75" s="26"/>
      <c r="X75" s="17"/>
      <c r="Y75" s="1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</row>
    <row r="76" spans="1:40" ht="12.75">
      <c r="A76">
        <v>172</v>
      </c>
      <c r="B76" t="s">
        <v>141</v>
      </c>
      <c r="C76">
        <v>8610</v>
      </c>
      <c r="D76">
        <v>2008</v>
      </c>
      <c r="E76" s="31">
        <v>41.95</v>
      </c>
      <c r="F76" s="29">
        <v>0</v>
      </c>
      <c r="G76" s="29">
        <v>2602521</v>
      </c>
      <c r="H76" s="29">
        <v>632399</v>
      </c>
      <c r="I76" s="29">
        <v>388689</v>
      </c>
      <c r="J76" s="29">
        <v>90798</v>
      </c>
      <c r="K76" s="29">
        <v>20840</v>
      </c>
      <c r="L76" s="29">
        <v>300320</v>
      </c>
      <c r="M76" s="29">
        <v>53088</v>
      </c>
      <c r="N76" s="29">
        <v>686909</v>
      </c>
      <c r="O76" s="29">
        <v>531205</v>
      </c>
      <c r="P76" s="29">
        <v>26945</v>
      </c>
      <c r="Q76" s="29">
        <v>5279824</v>
      </c>
      <c r="R76" s="29">
        <v>0</v>
      </c>
      <c r="S76" s="29">
        <v>0</v>
      </c>
      <c r="T76" s="29">
        <v>0</v>
      </c>
      <c r="V76">
        <v>3616</v>
      </c>
      <c r="W76" s="26"/>
      <c r="X76" s="17"/>
      <c r="Y76" s="1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</row>
    <row r="77" spans="1:40" ht="12.75">
      <c r="A77">
        <v>173</v>
      </c>
      <c r="B77" t="s">
        <v>97</v>
      </c>
      <c r="C77">
        <v>8610</v>
      </c>
      <c r="D77">
        <v>2008</v>
      </c>
      <c r="E77" s="31">
        <v>12.13</v>
      </c>
      <c r="F77" s="29">
        <v>0</v>
      </c>
      <c r="G77" s="29">
        <v>723345</v>
      </c>
      <c r="H77" s="29">
        <v>154320</v>
      </c>
      <c r="I77" s="29">
        <v>67150</v>
      </c>
      <c r="J77" s="29">
        <v>37279</v>
      </c>
      <c r="K77" s="29">
        <v>0</v>
      </c>
      <c r="L77" s="29">
        <v>40959</v>
      </c>
      <c r="M77" s="29">
        <v>46832</v>
      </c>
      <c r="N77" s="29">
        <v>55600</v>
      </c>
      <c r="O77" s="29">
        <v>181966</v>
      </c>
      <c r="P77" s="29">
        <v>7902</v>
      </c>
      <c r="Q77" s="29">
        <v>1299549</v>
      </c>
      <c r="R77" s="29">
        <v>0</v>
      </c>
      <c r="S77" s="29">
        <v>0</v>
      </c>
      <c r="T77" s="29">
        <v>0</v>
      </c>
      <c r="V77">
        <v>1442</v>
      </c>
      <c r="W77" s="26"/>
      <c r="X77" s="17"/>
      <c r="Y77" s="1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</row>
    <row r="78" spans="1:40" ht="12.75">
      <c r="A78">
        <v>175</v>
      </c>
      <c r="B78" t="s">
        <v>149</v>
      </c>
      <c r="C78">
        <v>8610</v>
      </c>
      <c r="D78">
        <v>2008</v>
      </c>
      <c r="E78" s="31">
        <v>82.80999999999999</v>
      </c>
      <c r="F78" s="29">
        <v>0</v>
      </c>
      <c r="G78" s="29">
        <v>7732088</v>
      </c>
      <c r="H78" s="29">
        <v>2923743</v>
      </c>
      <c r="I78" s="29">
        <v>461928</v>
      </c>
      <c r="J78" s="29">
        <v>207171</v>
      </c>
      <c r="K78" s="29">
        <v>1450955</v>
      </c>
      <c r="L78" s="29">
        <v>2351586</v>
      </c>
      <c r="M78" s="29">
        <v>90923</v>
      </c>
      <c r="N78" s="29">
        <v>536383</v>
      </c>
      <c r="O78" s="29">
        <v>9022619</v>
      </c>
      <c r="P78" s="29">
        <v>1953002</v>
      </c>
      <c r="Q78" s="29">
        <v>22824394</v>
      </c>
      <c r="R78" s="29">
        <v>0</v>
      </c>
      <c r="S78" s="29">
        <v>0</v>
      </c>
      <c r="T78" s="29">
        <v>0</v>
      </c>
      <c r="V78">
        <v>9049</v>
      </c>
      <c r="W78" s="26"/>
      <c r="X78" s="17"/>
      <c r="Y78" s="1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</row>
    <row r="79" spans="1:40" ht="12.75">
      <c r="A79">
        <v>176</v>
      </c>
      <c r="B79" t="s">
        <v>114</v>
      </c>
      <c r="C79">
        <v>8610</v>
      </c>
      <c r="D79">
        <v>2008</v>
      </c>
      <c r="E79" s="31">
        <v>263.18999999999994</v>
      </c>
      <c r="F79" s="29">
        <v>0</v>
      </c>
      <c r="G79" s="29">
        <v>25400430</v>
      </c>
      <c r="H79" s="29">
        <v>10157698</v>
      </c>
      <c r="I79" s="29">
        <v>1845062</v>
      </c>
      <c r="J79" s="29">
        <v>595847</v>
      </c>
      <c r="K79" s="29">
        <v>5352653</v>
      </c>
      <c r="L79" s="29">
        <v>8683273</v>
      </c>
      <c r="M79" s="29">
        <v>321112</v>
      </c>
      <c r="N79" s="29">
        <v>1680843</v>
      </c>
      <c r="O79" s="29">
        <v>26879012</v>
      </c>
      <c r="P79" s="29">
        <v>2741160</v>
      </c>
      <c r="Q79" s="29">
        <v>78174770</v>
      </c>
      <c r="R79" s="29">
        <v>0</v>
      </c>
      <c r="S79" s="29">
        <v>0</v>
      </c>
      <c r="T79" s="29">
        <v>0</v>
      </c>
      <c r="V79">
        <v>44461</v>
      </c>
      <c r="W79" s="26"/>
      <c r="X79" s="17"/>
      <c r="Y79" s="1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</row>
    <row r="80" spans="1:40" ht="12.75">
      <c r="A80">
        <v>178</v>
      </c>
      <c r="B80" t="s">
        <v>131</v>
      </c>
      <c r="C80">
        <v>8610</v>
      </c>
      <c r="D80">
        <v>2008</v>
      </c>
      <c r="E80" s="31">
        <v>1.32</v>
      </c>
      <c r="F80" s="29">
        <v>0</v>
      </c>
      <c r="G80" s="29">
        <v>79035</v>
      </c>
      <c r="H80" s="29">
        <v>43797</v>
      </c>
      <c r="I80" s="29">
        <v>16688</v>
      </c>
      <c r="J80" s="29">
        <v>6581</v>
      </c>
      <c r="K80" s="29">
        <v>0</v>
      </c>
      <c r="L80" s="29">
        <v>92359</v>
      </c>
      <c r="M80" s="29">
        <v>34</v>
      </c>
      <c r="N80" s="29">
        <v>20467</v>
      </c>
      <c r="O80" s="29">
        <v>655701</v>
      </c>
      <c r="P80" s="29">
        <v>0</v>
      </c>
      <c r="Q80" s="29">
        <v>914662</v>
      </c>
      <c r="R80" s="29">
        <v>0</v>
      </c>
      <c r="S80" s="29">
        <v>0</v>
      </c>
      <c r="T80" s="29">
        <v>0</v>
      </c>
      <c r="V80">
        <v>77</v>
      </c>
      <c r="W80" s="26"/>
      <c r="X80" s="17"/>
      <c r="Y80" s="1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</row>
    <row r="81" spans="1:40" ht="12.75">
      <c r="A81">
        <v>180</v>
      </c>
      <c r="B81" t="s">
        <v>117</v>
      </c>
      <c r="C81">
        <v>8610</v>
      </c>
      <c r="D81">
        <v>2008</v>
      </c>
      <c r="E81" s="31">
        <v>37.2</v>
      </c>
      <c r="F81" s="29">
        <v>0</v>
      </c>
      <c r="G81" s="29">
        <v>1460963</v>
      </c>
      <c r="H81" s="29">
        <v>364266</v>
      </c>
      <c r="I81" s="29">
        <v>35900</v>
      </c>
      <c r="J81" s="29">
        <v>17988</v>
      </c>
      <c r="K81" s="29">
        <v>3376</v>
      </c>
      <c r="L81" s="29">
        <v>5065222</v>
      </c>
      <c r="M81" s="29">
        <v>7176</v>
      </c>
      <c r="N81" s="29">
        <v>234605</v>
      </c>
      <c r="O81" s="29">
        <v>177721</v>
      </c>
      <c r="P81" s="29">
        <v>458991</v>
      </c>
      <c r="Q81" s="29">
        <v>6908226</v>
      </c>
      <c r="R81" s="29">
        <v>0</v>
      </c>
      <c r="S81" s="29">
        <v>0</v>
      </c>
      <c r="T81" s="29">
        <v>0</v>
      </c>
      <c r="V81">
        <v>6682</v>
      </c>
      <c r="W81" s="26"/>
      <c r="X81" s="17"/>
      <c r="Y81" s="1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</row>
    <row r="82" spans="1:40" ht="12.75">
      <c r="A82">
        <v>183</v>
      </c>
      <c r="B82" t="s">
        <v>70</v>
      </c>
      <c r="C82">
        <v>8610</v>
      </c>
      <c r="D82">
        <v>2008</v>
      </c>
      <c r="E82" s="31">
        <v>53.230000000000004</v>
      </c>
      <c r="F82" s="29">
        <v>0</v>
      </c>
      <c r="G82" s="29">
        <v>3496778</v>
      </c>
      <c r="H82" s="29">
        <v>707983</v>
      </c>
      <c r="I82" s="29">
        <v>2565305</v>
      </c>
      <c r="J82" s="29">
        <v>134928</v>
      </c>
      <c r="K82" s="29">
        <v>0</v>
      </c>
      <c r="L82" s="29">
        <v>1032411</v>
      </c>
      <c r="M82" s="29">
        <v>3895</v>
      </c>
      <c r="N82" s="29">
        <v>325571</v>
      </c>
      <c r="O82" s="29">
        <v>6877312</v>
      </c>
      <c r="P82" s="29">
        <v>119386</v>
      </c>
      <c r="Q82" s="29">
        <v>15024797</v>
      </c>
      <c r="R82" s="29">
        <v>0</v>
      </c>
      <c r="S82" s="29">
        <v>0</v>
      </c>
      <c r="T82" s="29">
        <v>0</v>
      </c>
      <c r="V82">
        <v>13816</v>
      </c>
      <c r="W82" s="26"/>
      <c r="X82" s="17"/>
      <c r="Y82" s="1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</row>
    <row r="83" spans="1:40" ht="12.75">
      <c r="A83">
        <v>186</v>
      </c>
      <c r="B83" t="s">
        <v>137</v>
      </c>
      <c r="C83">
        <v>8610</v>
      </c>
      <c r="D83">
        <v>2008</v>
      </c>
      <c r="E83" s="31">
        <v>4.73</v>
      </c>
      <c r="F83" s="29">
        <v>0</v>
      </c>
      <c r="G83" s="29">
        <v>702081</v>
      </c>
      <c r="H83" s="29">
        <v>127632</v>
      </c>
      <c r="I83" s="29">
        <v>124725</v>
      </c>
      <c r="J83" s="29">
        <v>12408</v>
      </c>
      <c r="K83" s="29">
        <v>1369</v>
      </c>
      <c r="L83" s="29">
        <v>17340</v>
      </c>
      <c r="M83" s="29">
        <v>2896</v>
      </c>
      <c r="N83" s="29">
        <v>1014</v>
      </c>
      <c r="O83" s="29">
        <v>88979</v>
      </c>
      <c r="P83" s="29">
        <v>0</v>
      </c>
      <c r="Q83" s="29">
        <v>1078444</v>
      </c>
      <c r="R83" s="29">
        <v>0</v>
      </c>
      <c r="S83" s="29">
        <v>0</v>
      </c>
      <c r="T83" s="29">
        <v>0</v>
      </c>
      <c r="V83">
        <v>1135</v>
      </c>
      <c r="W83" s="26"/>
      <c r="X83" s="17"/>
      <c r="Y83" s="1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</row>
    <row r="84" spans="1:40" ht="12.75">
      <c r="A84">
        <v>191</v>
      </c>
      <c r="B84" t="s">
        <v>106</v>
      </c>
      <c r="C84">
        <v>8610</v>
      </c>
      <c r="D84">
        <v>2008</v>
      </c>
      <c r="E84" s="31">
        <v>29.499999999999996</v>
      </c>
      <c r="F84" s="29">
        <v>0</v>
      </c>
      <c r="G84" s="29">
        <v>3448130</v>
      </c>
      <c r="H84" s="29">
        <v>1180817</v>
      </c>
      <c r="I84" s="29">
        <v>588851</v>
      </c>
      <c r="J84" s="29">
        <v>1165397</v>
      </c>
      <c r="K84" s="29">
        <v>3676</v>
      </c>
      <c r="L84" s="29">
        <v>6000373</v>
      </c>
      <c r="M84" s="29">
        <v>33104</v>
      </c>
      <c r="N84" s="29">
        <v>591763</v>
      </c>
      <c r="O84" s="29">
        <v>812250</v>
      </c>
      <c r="P84" s="29">
        <v>3383165</v>
      </c>
      <c r="Q84" s="29">
        <v>10441196</v>
      </c>
      <c r="R84" s="29">
        <v>0</v>
      </c>
      <c r="S84" s="29">
        <v>0</v>
      </c>
      <c r="T84" s="29">
        <v>0</v>
      </c>
      <c r="V84">
        <v>11160</v>
      </c>
      <c r="W84" s="26"/>
      <c r="X84" s="17"/>
      <c r="Y84" s="1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</row>
    <row r="85" spans="1:40" ht="12.75">
      <c r="A85">
        <v>193</v>
      </c>
      <c r="B85" t="s">
        <v>152</v>
      </c>
      <c r="C85">
        <v>8610</v>
      </c>
      <c r="D85">
        <v>2008</v>
      </c>
      <c r="E85" s="31">
        <v>35.019999999999996</v>
      </c>
      <c r="F85" s="29">
        <v>0</v>
      </c>
      <c r="G85" s="29">
        <v>2177862</v>
      </c>
      <c r="H85" s="29">
        <v>563174</v>
      </c>
      <c r="I85" s="29">
        <v>113370</v>
      </c>
      <c r="J85" s="29">
        <v>19960</v>
      </c>
      <c r="K85" s="29">
        <v>11655</v>
      </c>
      <c r="L85" s="29">
        <v>1622510</v>
      </c>
      <c r="M85" s="29">
        <v>19223</v>
      </c>
      <c r="N85" s="29">
        <v>171772</v>
      </c>
      <c r="O85" s="29">
        <v>640015</v>
      </c>
      <c r="P85" s="29">
        <v>1007</v>
      </c>
      <c r="Q85" s="29">
        <v>5338534</v>
      </c>
      <c r="R85" s="29">
        <v>0</v>
      </c>
      <c r="S85" s="29">
        <v>0</v>
      </c>
      <c r="T85" s="29">
        <v>0</v>
      </c>
      <c r="V85">
        <v>3267</v>
      </c>
      <c r="W85" s="26"/>
      <c r="X85" s="17"/>
      <c r="Y85" s="1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</row>
    <row r="86" spans="1:40" ht="12.75">
      <c r="A86">
        <v>194</v>
      </c>
      <c r="B86" t="s">
        <v>155</v>
      </c>
      <c r="C86">
        <v>8610</v>
      </c>
      <c r="D86">
        <v>2008</v>
      </c>
      <c r="E86" s="31">
        <v>21.130000000000003</v>
      </c>
      <c r="F86" s="29">
        <v>0</v>
      </c>
      <c r="G86" s="29">
        <v>1387230</v>
      </c>
      <c r="H86" s="29">
        <v>347931</v>
      </c>
      <c r="I86" s="29">
        <v>149061</v>
      </c>
      <c r="J86" s="29">
        <v>33100</v>
      </c>
      <c r="K86" s="29">
        <v>399</v>
      </c>
      <c r="L86" s="29">
        <v>692124</v>
      </c>
      <c r="M86" s="29">
        <v>779</v>
      </c>
      <c r="N86" s="29">
        <v>68102</v>
      </c>
      <c r="O86" s="29">
        <v>346457</v>
      </c>
      <c r="P86" s="29">
        <v>14370</v>
      </c>
      <c r="Q86" s="29">
        <v>3010813</v>
      </c>
      <c r="R86" s="29">
        <v>0</v>
      </c>
      <c r="S86" s="29">
        <v>0</v>
      </c>
      <c r="T86" s="29">
        <v>0</v>
      </c>
      <c r="V86">
        <v>1530</v>
      </c>
      <c r="W86" s="26"/>
      <c r="X86" s="17"/>
      <c r="Y86" s="1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</row>
    <row r="87" spans="1:40" ht="12.75">
      <c r="A87">
        <v>195</v>
      </c>
      <c r="B87" t="s">
        <v>127</v>
      </c>
      <c r="C87">
        <v>8610</v>
      </c>
      <c r="D87">
        <v>2008</v>
      </c>
      <c r="E87" s="31">
        <v>13.000000000000002</v>
      </c>
      <c r="F87" s="29">
        <v>0</v>
      </c>
      <c r="G87" s="29">
        <v>1250392</v>
      </c>
      <c r="H87" s="29">
        <v>504917</v>
      </c>
      <c r="I87" s="29">
        <v>843307</v>
      </c>
      <c r="J87" s="29">
        <v>79593</v>
      </c>
      <c r="K87" s="29">
        <v>15428</v>
      </c>
      <c r="L87" s="29">
        <v>187282</v>
      </c>
      <c r="M87" s="29">
        <v>1256989</v>
      </c>
      <c r="N87" s="29">
        <v>112298</v>
      </c>
      <c r="O87" s="29">
        <v>799540</v>
      </c>
      <c r="P87" s="29">
        <v>0</v>
      </c>
      <c r="Q87" s="29">
        <v>5049746</v>
      </c>
      <c r="R87" s="29">
        <v>0</v>
      </c>
      <c r="S87" s="29">
        <v>0</v>
      </c>
      <c r="T87" s="29">
        <v>0</v>
      </c>
      <c r="V87">
        <v>1252</v>
      </c>
      <c r="W87" s="26"/>
      <c r="X87" s="17"/>
      <c r="Y87" s="1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</row>
    <row r="88" spans="1:40" ht="12.75">
      <c r="A88">
        <v>197</v>
      </c>
      <c r="B88" t="s">
        <v>72</v>
      </c>
      <c r="C88">
        <v>8610</v>
      </c>
      <c r="D88">
        <v>2008</v>
      </c>
      <c r="E88" s="31">
        <v>38.74</v>
      </c>
      <c r="F88" s="29">
        <v>0</v>
      </c>
      <c r="G88" s="29">
        <v>3080037</v>
      </c>
      <c r="H88" s="29">
        <v>2920678</v>
      </c>
      <c r="I88" s="29">
        <v>81474</v>
      </c>
      <c r="J88" s="29">
        <v>513423</v>
      </c>
      <c r="K88" s="29">
        <v>905235</v>
      </c>
      <c r="L88" s="29">
        <v>511975</v>
      </c>
      <c r="M88" s="29">
        <v>166952</v>
      </c>
      <c r="N88" s="29">
        <v>353781</v>
      </c>
      <c r="O88" s="29">
        <v>1878979</v>
      </c>
      <c r="P88" s="29">
        <v>0</v>
      </c>
      <c r="Q88" s="29">
        <v>10412534</v>
      </c>
      <c r="R88" s="29">
        <v>0</v>
      </c>
      <c r="S88" s="29">
        <v>0</v>
      </c>
      <c r="T88" s="29">
        <v>0</v>
      </c>
      <c r="V88">
        <v>7450</v>
      </c>
      <c r="W88" s="26"/>
      <c r="X88" s="17"/>
      <c r="Y88" s="1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</row>
    <row r="89" spans="1:40" ht="12.75">
      <c r="A89">
        <v>198</v>
      </c>
      <c r="B89" t="s">
        <v>113</v>
      </c>
      <c r="C89">
        <v>8610</v>
      </c>
      <c r="D89">
        <v>2008</v>
      </c>
      <c r="E89" s="31">
        <v>29.47</v>
      </c>
      <c r="F89" s="29">
        <v>0</v>
      </c>
      <c r="G89" s="29">
        <v>1877594</v>
      </c>
      <c r="H89" s="29">
        <v>439171</v>
      </c>
      <c r="I89" s="29">
        <v>136772</v>
      </c>
      <c r="J89" s="29">
        <v>84808</v>
      </c>
      <c r="K89" s="29">
        <v>2315</v>
      </c>
      <c r="L89" s="29">
        <v>1319671</v>
      </c>
      <c r="M89" s="29">
        <v>84555</v>
      </c>
      <c r="N89" s="29">
        <v>204505</v>
      </c>
      <c r="O89" s="29">
        <v>906353</v>
      </c>
      <c r="P89" s="29">
        <v>0</v>
      </c>
      <c r="Q89" s="29">
        <v>5055744</v>
      </c>
      <c r="R89" s="29">
        <v>0</v>
      </c>
      <c r="S89" s="29">
        <v>0</v>
      </c>
      <c r="T89" s="29">
        <v>0</v>
      </c>
      <c r="V89">
        <v>3954</v>
      </c>
      <c r="W89" s="26"/>
      <c r="X89" s="17"/>
      <c r="Y89" s="1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</row>
    <row r="90" spans="1:40" ht="12.75">
      <c r="A90">
        <v>199</v>
      </c>
      <c r="B90" t="s">
        <v>126</v>
      </c>
      <c r="C90">
        <v>8610</v>
      </c>
      <c r="D90">
        <v>2008</v>
      </c>
      <c r="E90" s="31">
        <v>11.4</v>
      </c>
      <c r="F90" s="29">
        <v>0</v>
      </c>
      <c r="G90" s="29">
        <v>556568</v>
      </c>
      <c r="H90" s="29">
        <v>244692</v>
      </c>
      <c r="I90" s="29">
        <v>0</v>
      </c>
      <c r="J90" s="29">
        <v>71278</v>
      </c>
      <c r="K90" s="29">
        <v>0</v>
      </c>
      <c r="L90" s="29">
        <v>273025</v>
      </c>
      <c r="M90" s="29">
        <v>22470</v>
      </c>
      <c r="N90" s="29">
        <v>233971</v>
      </c>
      <c r="O90" s="29">
        <v>1217864</v>
      </c>
      <c r="P90" s="29">
        <v>14481</v>
      </c>
      <c r="Q90" s="29">
        <v>2605387</v>
      </c>
      <c r="R90" s="29">
        <v>0</v>
      </c>
      <c r="S90" s="29">
        <v>0</v>
      </c>
      <c r="T90" s="29">
        <v>0</v>
      </c>
      <c r="V90">
        <v>3331</v>
      </c>
      <c r="W90" s="26"/>
      <c r="X90" s="17"/>
      <c r="Y90" s="1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</row>
    <row r="91" spans="1:40" ht="12.75">
      <c r="A91">
        <v>201</v>
      </c>
      <c r="B91" t="s">
        <v>159</v>
      </c>
      <c r="C91">
        <v>8610</v>
      </c>
      <c r="D91">
        <v>2008</v>
      </c>
      <c r="E91" s="31">
        <v>99.59</v>
      </c>
      <c r="F91" s="29">
        <v>0</v>
      </c>
      <c r="G91" s="29">
        <v>6296624</v>
      </c>
      <c r="H91" s="29">
        <v>1477249</v>
      </c>
      <c r="I91" s="29">
        <v>1460</v>
      </c>
      <c r="J91" s="29">
        <v>522123</v>
      </c>
      <c r="K91" s="29">
        <v>-69574</v>
      </c>
      <c r="L91" s="29">
        <v>8167161</v>
      </c>
      <c r="M91" s="29">
        <v>332389</v>
      </c>
      <c r="N91" s="29">
        <v>208114</v>
      </c>
      <c r="O91" s="29">
        <v>2530489</v>
      </c>
      <c r="P91" s="29">
        <v>135822</v>
      </c>
      <c r="Q91" s="29">
        <v>19330213</v>
      </c>
      <c r="R91" s="29">
        <v>0</v>
      </c>
      <c r="S91" s="29">
        <v>0</v>
      </c>
      <c r="T91" s="29">
        <v>0</v>
      </c>
      <c r="V91">
        <v>15555</v>
      </c>
      <c r="W91" s="26"/>
      <c r="X91" s="17"/>
      <c r="Y91" s="1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</row>
    <row r="92" spans="1:40" ht="12.75">
      <c r="A92">
        <v>202</v>
      </c>
      <c r="B92" t="s">
        <v>158</v>
      </c>
      <c r="C92">
        <v>8610</v>
      </c>
      <c r="D92">
        <v>2008</v>
      </c>
      <c r="E92" s="31">
        <v>7.9</v>
      </c>
      <c r="F92" s="29">
        <v>0</v>
      </c>
      <c r="G92" s="29">
        <v>754079</v>
      </c>
      <c r="H92" s="29">
        <v>218341</v>
      </c>
      <c r="I92" s="29">
        <v>309273</v>
      </c>
      <c r="J92" s="29">
        <v>28753</v>
      </c>
      <c r="K92" s="29">
        <v>36552</v>
      </c>
      <c r="L92" s="29">
        <v>277095</v>
      </c>
      <c r="M92" s="29">
        <v>574216</v>
      </c>
      <c r="N92" s="29">
        <v>33330</v>
      </c>
      <c r="O92" s="29">
        <v>377222</v>
      </c>
      <c r="P92" s="29">
        <v>8825</v>
      </c>
      <c r="Q92" s="29">
        <v>2600036</v>
      </c>
      <c r="R92" s="29">
        <v>0</v>
      </c>
      <c r="S92" s="29">
        <v>0</v>
      </c>
      <c r="T92" s="29">
        <v>0</v>
      </c>
      <c r="V92">
        <v>776</v>
      </c>
      <c r="W92" s="26"/>
      <c r="X92" s="17"/>
      <c r="Y92" s="1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</row>
    <row r="93" spans="1:40" ht="12.75">
      <c r="A93">
        <v>204</v>
      </c>
      <c r="B93" t="s">
        <v>125</v>
      </c>
      <c r="C93">
        <v>8610</v>
      </c>
      <c r="D93">
        <v>2008</v>
      </c>
      <c r="E93" s="31">
        <v>136.7</v>
      </c>
      <c r="F93" s="29">
        <v>0</v>
      </c>
      <c r="G93" s="29">
        <v>8465768</v>
      </c>
      <c r="H93" s="29">
        <v>2381785</v>
      </c>
      <c r="I93" s="29">
        <v>4835138</v>
      </c>
      <c r="J93" s="29">
        <v>94214</v>
      </c>
      <c r="K93" s="29">
        <v>276265</v>
      </c>
      <c r="L93" s="29">
        <v>13608898</v>
      </c>
      <c r="M93" s="29">
        <v>1240092</v>
      </c>
      <c r="N93" s="29">
        <v>1355696</v>
      </c>
      <c r="O93" s="29">
        <v>4523254</v>
      </c>
      <c r="P93" s="29">
        <v>0</v>
      </c>
      <c r="Q93" s="29">
        <v>36781110</v>
      </c>
      <c r="R93" s="29">
        <v>0</v>
      </c>
      <c r="S93" s="29">
        <v>0</v>
      </c>
      <c r="T93" s="29">
        <v>0</v>
      </c>
      <c r="V93">
        <v>12695</v>
      </c>
      <c r="W93" s="26"/>
      <c r="X93" s="17"/>
      <c r="Y93" s="1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</row>
    <row r="94" spans="1:40" ht="12.75">
      <c r="A94">
        <v>205</v>
      </c>
      <c r="B94" t="s">
        <v>162</v>
      </c>
      <c r="C94">
        <v>8610</v>
      </c>
      <c r="D94">
        <v>2008</v>
      </c>
      <c r="E94" s="31">
        <v>16.22</v>
      </c>
      <c r="F94" s="29">
        <v>0</v>
      </c>
      <c r="G94" s="29">
        <v>994636</v>
      </c>
      <c r="H94" s="29">
        <v>147938</v>
      </c>
      <c r="I94" s="29">
        <v>0</v>
      </c>
      <c r="J94" s="29">
        <v>50520</v>
      </c>
      <c r="K94" s="29">
        <v>136482</v>
      </c>
      <c r="L94" s="29">
        <v>62359</v>
      </c>
      <c r="M94" s="29">
        <v>233290</v>
      </c>
      <c r="N94" s="29">
        <v>35702</v>
      </c>
      <c r="O94" s="29">
        <v>1136380</v>
      </c>
      <c r="P94" s="29">
        <v>0</v>
      </c>
      <c r="Q94" s="29">
        <v>2797307</v>
      </c>
      <c r="R94" s="29">
        <v>0</v>
      </c>
      <c r="S94" s="29">
        <v>0</v>
      </c>
      <c r="T94" s="29">
        <v>0</v>
      </c>
      <c r="V94">
        <v>7232</v>
      </c>
      <c r="W94" s="26"/>
      <c r="X94" s="17"/>
      <c r="Y94" s="1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</row>
    <row r="95" spans="1:40" ht="12.75">
      <c r="A95">
        <v>206</v>
      </c>
      <c r="B95" t="s">
        <v>129</v>
      </c>
      <c r="C95">
        <v>8610</v>
      </c>
      <c r="D95">
        <v>2008</v>
      </c>
      <c r="E95" s="31">
        <v>48.92</v>
      </c>
      <c r="F95" s="29">
        <v>0</v>
      </c>
      <c r="G95" s="29">
        <v>3032883</v>
      </c>
      <c r="H95" s="29">
        <v>736754</v>
      </c>
      <c r="I95" s="29">
        <v>618965</v>
      </c>
      <c r="J95" s="29">
        <v>205889</v>
      </c>
      <c r="K95" s="29">
        <v>740528</v>
      </c>
      <c r="L95" s="29">
        <v>1039658</v>
      </c>
      <c r="M95" s="29">
        <v>111490</v>
      </c>
      <c r="N95" s="29">
        <v>345062</v>
      </c>
      <c r="O95" s="29">
        <v>232564</v>
      </c>
      <c r="P95" s="29">
        <v>84216</v>
      </c>
      <c r="Q95" s="29">
        <v>6979577</v>
      </c>
      <c r="R95" s="29">
        <v>0</v>
      </c>
      <c r="S95" s="29">
        <v>0</v>
      </c>
      <c r="T95" s="29">
        <v>0</v>
      </c>
      <c r="V95">
        <v>4763</v>
      </c>
      <c r="W95" s="26"/>
      <c r="X95" s="17"/>
      <c r="Y95" s="1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</row>
    <row r="96" spans="1:40" ht="12.75">
      <c r="A96">
        <v>207</v>
      </c>
      <c r="B96" t="s">
        <v>128</v>
      </c>
      <c r="C96">
        <v>8610</v>
      </c>
      <c r="D96">
        <v>2008</v>
      </c>
      <c r="E96" s="31">
        <v>132.32999999999998</v>
      </c>
      <c r="F96" s="29">
        <v>0</v>
      </c>
      <c r="G96" s="29">
        <v>7973542</v>
      </c>
      <c r="H96" s="29">
        <v>1890830</v>
      </c>
      <c r="I96" s="29">
        <v>1631777</v>
      </c>
      <c r="J96" s="29">
        <v>318996</v>
      </c>
      <c r="K96" s="29">
        <v>2120898</v>
      </c>
      <c r="L96" s="29">
        <v>1266204</v>
      </c>
      <c r="M96" s="29">
        <v>621484</v>
      </c>
      <c r="N96" s="29">
        <v>554269</v>
      </c>
      <c r="O96" s="29">
        <v>801629</v>
      </c>
      <c r="P96" s="29">
        <v>1664140</v>
      </c>
      <c r="Q96" s="29">
        <v>15515489</v>
      </c>
      <c r="R96" s="29">
        <v>0</v>
      </c>
      <c r="S96" s="29">
        <v>0</v>
      </c>
      <c r="T96" s="29">
        <v>0</v>
      </c>
      <c r="V96">
        <v>16033</v>
      </c>
      <c r="W96" s="26"/>
      <c r="X96" s="17"/>
      <c r="Y96" s="1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</row>
    <row r="97" spans="1:40" ht="12.75">
      <c r="A97">
        <v>208</v>
      </c>
      <c r="B97" t="s">
        <v>136</v>
      </c>
      <c r="C97">
        <v>8610</v>
      </c>
      <c r="D97">
        <v>2008</v>
      </c>
      <c r="E97" s="31">
        <v>51.89</v>
      </c>
      <c r="F97" s="29">
        <v>0</v>
      </c>
      <c r="G97" s="29">
        <v>3847213</v>
      </c>
      <c r="H97" s="29">
        <v>1008691</v>
      </c>
      <c r="I97" s="29">
        <v>801042</v>
      </c>
      <c r="J97" s="29">
        <v>99672</v>
      </c>
      <c r="K97" s="29">
        <v>3685</v>
      </c>
      <c r="L97" s="29">
        <v>1164425</v>
      </c>
      <c r="M97" s="29">
        <v>0</v>
      </c>
      <c r="N97" s="29">
        <v>566237</v>
      </c>
      <c r="O97" s="29">
        <v>15183942</v>
      </c>
      <c r="P97" s="29">
        <v>261586</v>
      </c>
      <c r="Q97" s="29">
        <v>22413321</v>
      </c>
      <c r="R97" s="29">
        <v>0</v>
      </c>
      <c r="S97" s="29">
        <v>0</v>
      </c>
      <c r="T97" s="29">
        <v>0</v>
      </c>
      <c r="V97">
        <v>13830</v>
      </c>
      <c r="W97" s="26"/>
      <c r="X97" s="17"/>
      <c r="Y97" s="1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</row>
    <row r="98" spans="1:40" ht="12.75">
      <c r="A98">
        <v>209</v>
      </c>
      <c r="B98" s="12" t="s">
        <v>166</v>
      </c>
      <c r="C98">
        <v>8610</v>
      </c>
      <c r="D98">
        <v>2008</v>
      </c>
      <c r="E98" s="31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V98"/>
      <c r="W98" s="26"/>
      <c r="X98" s="17"/>
      <c r="Y98" s="1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</row>
    <row r="99" spans="1:40" ht="12.75">
      <c r="A99">
        <v>904</v>
      </c>
      <c r="B99" t="s">
        <v>71</v>
      </c>
      <c r="C99">
        <v>8610</v>
      </c>
      <c r="D99">
        <v>2008</v>
      </c>
      <c r="E99" s="31">
        <v>39.99</v>
      </c>
      <c r="F99" s="29">
        <v>0</v>
      </c>
      <c r="G99" s="29">
        <v>3070356</v>
      </c>
      <c r="H99" s="29">
        <v>1217177</v>
      </c>
      <c r="I99" s="29">
        <v>459738</v>
      </c>
      <c r="J99" s="29">
        <v>85021</v>
      </c>
      <c r="K99" s="29">
        <v>22682</v>
      </c>
      <c r="L99" s="29">
        <v>181612</v>
      </c>
      <c r="M99" s="29">
        <v>59967</v>
      </c>
      <c r="N99" s="29">
        <v>41416</v>
      </c>
      <c r="O99" s="29">
        <v>1325451</v>
      </c>
      <c r="P99" s="29">
        <v>0</v>
      </c>
      <c r="Q99" s="29">
        <v>6463420</v>
      </c>
      <c r="R99" s="29">
        <v>39.99</v>
      </c>
      <c r="S99" s="29">
        <v>0</v>
      </c>
      <c r="T99" s="29">
        <v>0</v>
      </c>
      <c r="V99">
        <v>2105</v>
      </c>
      <c r="W99" s="26"/>
      <c r="X99" s="17"/>
      <c r="Y99" s="1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</row>
    <row r="100" spans="1:40" ht="12.75">
      <c r="A100">
        <v>915</v>
      </c>
      <c r="B100" t="s">
        <v>94</v>
      </c>
      <c r="C100">
        <v>8610</v>
      </c>
      <c r="D100">
        <v>2008</v>
      </c>
      <c r="E100" s="31">
        <v>0.55</v>
      </c>
      <c r="F100" s="29">
        <v>0</v>
      </c>
      <c r="G100" s="29">
        <v>124962</v>
      </c>
      <c r="H100" s="29">
        <v>27475</v>
      </c>
      <c r="I100" s="29">
        <v>4307</v>
      </c>
      <c r="J100" s="29">
        <v>1924</v>
      </c>
      <c r="K100" s="29">
        <v>0</v>
      </c>
      <c r="L100" s="29">
        <v>16377</v>
      </c>
      <c r="M100" s="29">
        <v>177</v>
      </c>
      <c r="N100" s="29">
        <v>55425</v>
      </c>
      <c r="O100" s="29">
        <v>1732479</v>
      </c>
      <c r="P100" s="29">
        <v>0</v>
      </c>
      <c r="Q100" s="29">
        <v>1963126</v>
      </c>
      <c r="R100" s="29">
        <v>0</v>
      </c>
      <c r="S100" s="29">
        <v>0</v>
      </c>
      <c r="T100" s="29">
        <v>0</v>
      </c>
      <c r="V100">
        <v>981</v>
      </c>
      <c r="W100" s="26"/>
      <c r="X100" s="17"/>
      <c r="Y100" s="1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</row>
    <row r="101" spans="1:40" ht="12.75">
      <c r="A101">
        <v>919</v>
      </c>
      <c r="B101" t="s">
        <v>165</v>
      </c>
      <c r="C101">
        <v>8610</v>
      </c>
      <c r="D101">
        <v>2008</v>
      </c>
      <c r="E101" s="31">
        <v>7.92</v>
      </c>
      <c r="F101" s="29">
        <v>0</v>
      </c>
      <c r="G101" s="29">
        <v>469382</v>
      </c>
      <c r="H101" s="29">
        <v>59373</v>
      </c>
      <c r="I101" s="29">
        <v>75991</v>
      </c>
      <c r="J101" s="29">
        <v>37204</v>
      </c>
      <c r="K101" s="29">
        <v>249</v>
      </c>
      <c r="L101" s="29">
        <v>0</v>
      </c>
      <c r="M101" s="29">
        <v>6883</v>
      </c>
      <c r="N101" s="29">
        <v>47455</v>
      </c>
      <c r="O101" s="29">
        <v>185531</v>
      </c>
      <c r="P101" s="29">
        <v>5356</v>
      </c>
      <c r="Q101" s="29">
        <v>876712</v>
      </c>
      <c r="R101" s="29">
        <v>0</v>
      </c>
      <c r="S101" s="29">
        <v>0</v>
      </c>
      <c r="T101" s="29">
        <v>0</v>
      </c>
      <c r="V101">
        <v>567</v>
      </c>
      <c r="W101" s="26"/>
      <c r="X101" s="17"/>
      <c r="Y101" s="1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</row>
    <row r="102" spans="1:40" ht="12.75">
      <c r="A102"/>
      <c r="B102"/>
      <c r="C102"/>
      <c r="D102"/>
      <c r="E102" s="31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V102" s="43" t="s">
        <v>67</v>
      </c>
      <c r="W102" s="26"/>
      <c r="X102" s="17"/>
      <c r="Y102" s="1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</row>
    <row r="103" spans="1:40" ht="12.75">
      <c r="A103"/>
      <c r="B103"/>
      <c r="C103"/>
      <c r="D103"/>
      <c r="E103" s="31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V103" s="43" t="s">
        <v>68</v>
      </c>
      <c r="W103" s="26"/>
      <c r="X103" s="17"/>
      <c r="Y103" s="1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</row>
    <row r="104" spans="1:40" ht="12.75">
      <c r="A104" t="s">
        <v>41</v>
      </c>
      <c r="B104" t="s">
        <v>47</v>
      </c>
      <c r="C104" t="s">
        <v>48</v>
      </c>
      <c r="D104" t="s">
        <v>49</v>
      </c>
      <c r="E104" s="31" t="s">
        <v>50</v>
      </c>
      <c r="F104" s="29" t="s">
        <v>51</v>
      </c>
      <c r="G104" s="29" t="s">
        <v>52</v>
      </c>
      <c r="H104" s="29" t="s">
        <v>53</v>
      </c>
      <c r="I104" s="29" t="s">
        <v>54</v>
      </c>
      <c r="J104" s="29" t="s">
        <v>55</v>
      </c>
      <c r="K104" s="29" t="s">
        <v>56</v>
      </c>
      <c r="L104" s="29" t="s">
        <v>57</v>
      </c>
      <c r="M104" s="29" t="s">
        <v>58</v>
      </c>
      <c r="N104" s="29" t="s">
        <v>59</v>
      </c>
      <c r="O104" s="29" t="s">
        <v>60</v>
      </c>
      <c r="P104" s="29" t="s">
        <v>61</v>
      </c>
      <c r="Q104" s="29" t="s">
        <v>62</v>
      </c>
      <c r="R104" s="29" t="s">
        <v>63</v>
      </c>
      <c r="S104" s="29" t="s">
        <v>64</v>
      </c>
      <c r="T104" s="29" t="s">
        <v>65</v>
      </c>
      <c r="V104" s="42" t="s">
        <v>69</v>
      </c>
      <c r="W104" s="26"/>
      <c r="X104" s="17"/>
      <c r="Y104" s="1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</row>
    <row r="105" spans="1:40" ht="12.75">
      <c r="A105">
        <v>1</v>
      </c>
      <c r="B105" t="s">
        <v>147</v>
      </c>
      <c r="C105">
        <v>8610</v>
      </c>
      <c r="D105">
        <v>2009</v>
      </c>
      <c r="E105" s="31">
        <v>115</v>
      </c>
      <c r="F105" s="29">
        <v>0</v>
      </c>
      <c r="G105" s="29">
        <v>36625277</v>
      </c>
      <c r="H105" s="29">
        <v>15089163</v>
      </c>
      <c r="I105" s="29">
        <v>6947350</v>
      </c>
      <c r="J105" s="29">
        <v>426391</v>
      </c>
      <c r="K105" s="29">
        <v>1304768</v>
      </c>
      <c r="L105" s="29">
        <v>4463293</v>
      </c>
      <c r="M105" s="29">
        <v>10841476</v>
      </c>
      <c r="N105" s="29">
        <v>26686893</v>
      </c>
      <c r="O105" s="29">
        <v>6859175</v>
      </c>
      <c r="P105" s="29">
        <v>1614500</v>
      </c>
      <c r="Q105" s="29">
        <v>107629286</v>
      </c>
      <c r="R105" s="29">
        <v>0</v>
      </c>
      <c r="S105" s="29">
        <v>0</v>
      </c>
      <c r="T105" s="29">
        <v>0</v>
      </c>
      <c r="V105">
        <v>65434</v>
      </c>
      <c r="W105" s="26"/>
      <c r="X105" s="17"/>
      <c r="Y105" s="1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</row>
    <row r="106" spans="1:40" ht="12.75">
      <c r="A106">
        <v>3</v>
      </c>
      <c r="B106" t="s">
        <v>161</v>
      </c>
      <c r="C106">
        <v>8610</v>
      </c>
      <c r="D106">
        <v>2009</v>
      </c>
      <c r="E106" s="31">
        <v>44</v>
      </c>
      <c r="F106" s="29">
        <v>0</v>
      </c>
      <c r="G106" s="29">
        <v>12988075</v>
      </c>
      <c r="H106" s="29">
        <v>5143298</v>
      </c>
      <c r="I106" s="29">
        <v>2583730</v>
      </c>
      <c r="J106" s="29">
        <v>520452</v>
      </c>
      <c r="K106" s="29">
        <v>126451</v>
      </c>
      <c r="L106" s="29">
        <v>1147918</v>
      </c>
      <c r="M106" s="29">
        <v>6723598</v>
      </c>
      <c r="N106" s="29">
        <v>1244055</v>
      </c>
      <c r="O106" s="29">
        <v>6860918</v>
      </c>
      <c r="P106" s="29">
        <v>200477</v>
      </c>
      <c r="Q106" s="29">
        <v>37138018</v>
      </c>
      <c r="R106" s="29">
        <v>0</v>
      </c>
      <c r="S106" s="29">
        <v>0</v>
      </c>
      <c r="T106" s="29">
        <v>0</v>
      </c>
      <c r="V106">
        <v>27098</v>
      </c>
      <c r="W106" s="26"/>
      <c r="X106" s="17"/>
      <c r="Y106" s="1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</row>
    <row r="107" spans="1:40" ht="12.75">
      <c r="A107">
        <v>8</v>
      </c>
      <c r="B107" t="s">
        <v>91</v>
      </c>
      <c r="C107">
        <v>8610</v>
      </c>
      <c r="D107">
        <v>2009</v>
      </c>
      <c r="E107" s="31">
        <v>12.58</v>
      </c>
      <c r="F107" s="29">
        <v>0</v>
      </c>
      <c r="G107" s="29">
        <v>682421</v>
      </c>
      <c r="H107" s="29">
        <v>527549</v>
      </c>
      <c r="I107" s="29">
        <v>0</v>
      </c>
      <c r="J107" s="29">
        <v>44588</v>
      </c>
      <c r="K107" s="29">
        <v>308</v>
      </c>
      <c r="L107" s="29">
        <v>347975</v>
      </c>
      <c r="M107" s="29">
        <v>6813</v>
      </c>
      <c r="N107" s="29">
        <v>1091676</v>
      </c>
      <c r="O107" s="29">
        <v>491417</v>
      </c>
      <c r="P107" s="29">
        <v>0</v>
      </c>
      <c r="Q107" s="29">
        <v>3192747</v>
      </c>
      <c r="R107" s="29">
        <v>0</v>
      </c>
      <c r="S107" s="29">
        <v>0</v>
      </c>
      <c r="T107" s="29">
        <v>0</v>
      </c>
      <c r="V107">
        <v>1645</v>
      </c>
      <c r="W107" s="26"/>
      <c r="X107" s="17"/>
      <c r="Y107" s="1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</row>
    <row r="108" spans="1:40" ht="12.75">
      <c r="A108">
        <v>10</v>
      </c>
      <c r="B108" t="s">
        <v>119</v>
      </c>
      <c r="C108">
        <v>8610</v>
      </c>
      <c r="D108">
        <v>2009</v>
      </c>
      <c r="E108" s="31">
        <v>337.74</v>
      </c>
      <c r="F108" s="29">
        <v>0</v>
      </c>
      <c r="G108" s="29">
        <v>32605332</v>
      </c>
      <c r="H108" s="29">
        <v>2180454</v>
      </c>
      <c r="I108" s="29">
        <v>732310</v>
      </c>
      <c r="J108" s="29">
        <v>1096400</v>
      </c>
      <c r="K108" s="29">
        <v>486676</v>
      </c>
      <c r="L108" s="29">
        <v>8409829</v>
      </c>
      <c r="M108" s="29">
        <v>1889234</v>
      </c>
      <c r="N108" s="29">
        <v>853287</v>
      </c>
      <c r="O108" s="29">
        <v>9811991</v>
      </c>
      <c r="P108" s="29">
        <v>14666124</v>
      </c>
      <c r="Q108" s="29">
        <v>43399389</v>
      </c>
      <c r="R108" s="29">
        <v>0</v>
      </c>
      <c r="S108" s="29">
        <v>0</v>
      </c>
      <c r="T108" s="29">
        <v>0</v>
      </c>
      <c r="V108">
        <v>79237</v>
      </c>
      <c r="W108" s="26"/>
      <c r="X108" s="17"/>
      <c r="Y108" s="1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</row>
    <row r="109" spans="1:40" ht="12.75">
      <c r="A109">
        <v>14</v>
      </c>
      <c r="B109" t="s">
        <v>160</v>
      </c>
      <c r="C109">
        <v>8610</v>
      </c>
      <c r="D109">
        <v>2009</v>
      </c>
      <c r="E109" s="31">
        <v>591.28</v>
      </c>
      <c r="F109" s="29">
        <v>0</v>
      </c>
      <c r="G109" s="29">
        <v>55831500</v>
      </c>
      <c r="H109" s="29">
        <v>15776811</v>
      </c>
      <c r="I109" s="29">
        <v>2482141</v>
      </c>
      <c r="J109" s="29">
        <v>2347024</v>
      </c>
      <c r="K109" s="29">
        <v>415765</v>
      </c>
      <c r="L109" s="29">
        <v>33938276</v>
      </c>
      <c r="M109" s="29">
        <v>3998678</v>
      </c>
      <c r="N109" s="29">
        <v>13134971</v>
      </c>
      <c r="O109" s="29">
        <v>6519341</v>
      </c>
      <c r="P109" s="29">
        <v>21757180</v>
      </c>
      <c r="Q109" s="29">
        <v>112687327</v>
      </c>
      <c r="R109" s="29">
        <v>0</v>
      </c>
      <c r="S109" s="29">
        <v>0</v>
      </c>
      <c r="T109" s="29">
        <v>0</v>
      </c>
      <c r="V109">
        <v>28361</v>
      </c>
      <c r="W109" s="26"/>
      <c r="X109" s="17"/>
      <c r="Y109" s="1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</row>
    <row r="110" spans="1:40" ht="12.75">
      <c r="A110">
        <v>20</v>
      </c>
      <c r="B110" t="s">
        <v>144</v>
      </c>
      <c r="C110">
        <v>8610</v>
      </c>
      <c r="D110">
        <v>2009</v>
      </c>
      <c r="E110" s="31">
        <v>12.52</v>
      </c>
      <c r="F110" s="29">
        <v>0</v>
      </c>
      <c r="G110" s="29">
        <v>1226061</v>
      </c>
      <c r="H110" s="29">
        <v>497400</v>
      </c>
      <c r="I110" s="29">
        <v>0</v>
      </c>
      <c r="J110" s="29">
        <v>10878</v>
      </c>
      <c r="K110" s="29">
        <v>368</v>
      </c>
      <c r="L110" s="29">
        <v>141287</v>
      </c>
      <c r="M110" s="29">
        <v>0</v>
      </c>
      <c r="N110" s="29">
        <v>1757</v>
      </c>
      <c r="O110" s="29">
        <v>0</v>
      </c>
      <c r="P110" s="29">
        <v>0</v>
      </c>
      <c r="Q110" s="29">
        <v>1877751</v>
      </c>
      <c r="R110" s="29">
        <v>0</v>
      </c>
      <c r="S110" s="29">
        <v>0</v>
      </c>
      <c r="T110" s="29">
        <v>0</v>
      </c>
      <c r="V110">
        <v>1122</v>
      </c>
      <c r="W110" s="26"/>
      <c r="X110" s="17"/>
      <c r="Y110" s="1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</row>
    <row r="111" spans="1:40" ht="12.75">
      <c r="A111">
        <v>21</v>
      </c>
      <c r="B111" t="s">
        <v>98</v>
      </c>
      <c r="C111">
        <v>8610</v>
      </c>
      <c r="D111">
        <v>2009</v>
      </c>
      <c r="E111" s="31">
        <v>13.299999999999999</v>
      </c>
      <c r="F111" s="29">
        <v>0</v>
      </c>
      <c r="G111" s="29">
        <v>798319</v>
      </c>
      <c r="H111" s="29">
        <v>213983</v>
      </c>
      <c r="I111" s="29">
        <v>47777</v>
      </c>
      <c r="J111" s="29">
        <v>14075</v>
      </c>
      <c r="K111" s="29">
        <v>416</v>
      </c>
      <c r="L111" s="29">
        <v>174094</v>
      </c>
      <c r="M111" s="29">
        <v>35</v>
      </c>
      <c r="N111" s="29">
        <v>76152</v>
      </c>
      <c r="O111" s="29">
        <v>134391</v>
      </c>
      <c r="P111" s="29">
        <v>0</v>
      </c>
      <c r="Q111" s="29">
        <v>1459242</v>
      </c>
      <c r="R111" s="29">
        <v>0</v>
      </c>
      <c r="S111" s="29">
        <v>0</v>
      </c>
      <c r="T111" s="29">
        <v>0</v>
      </c>
      <c r="V111">
        <v>2664</v>
      </c>
      <c r="W111" s="26"/>
      <c r="X111" s="17"/>
      <c r="Y111" s="1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</row>
    <row r="112" spans="1:40" ht="12.75">
      <c r="A112">
        <v>22</v>
      </c>
      <c r="B112" t="s">
        <v>95</v>
      </c>
      <c r="C112">
        <v>8610</v>
      </c>
      <c r="D112">
        <v>2009</v>
      </c>
      <c r="E112" s="31">
        <v>28.189999999999998</v>
      </c>
      <c r="F112" s="29">
        <v>0</v>
      </c>
      <c r="G112" s="29">
        <v>1493825</v>
      </c>
      <c r="H112" s="29">
        <v>410172</v>
      </c>
      <c r="I112" s="29">
        <v>50222</v>
      </c>
      <c r="J112" s="29">
        <v>176475</v>
      </c>
      <c r="K112" s="29">
        <v>7219</v>
      </c>
      <c r="L112" s="29">
        <v>335492</v>
      </c>
      <c r="M112" s="29">
        <v>52409</v>
      </c>
      <c r="N112" s="29">
        <v>774106</v>
      </c>
      <c r="O112" s="29">
        <v>6636554</v>
      </c>
      <c r="P112" s="29">
        <v>347</v>
      </c>
      <c r="Q112" s="29">
        <v>9936127</v>
      </c>
      <c r="R112" s="29">
        <v>0</v>
      </c>
      <c r="S112" s="29">
        <v>0</v>
      </c>
      <c r="T112" s="29">
        <v>0</v>
      </c>
      <c r="V112">
        <v>4807</v>
      </c>
      <c r="W112" s="26"/>
      <c r="X112" s="17"/>
      <c r="Y112" s="1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</row>
    <row r="113" spans="1:40" ht="12.75">
      <c r="A113">
        <v>23</v>
      </c>
      <c r="B113" t="s">
        <v>146</v>
      </c>
      <c r="C113">
        <v>8610</v>
      </c>
      <c r="D113">
        <v>2009</v>
      </c>
      <c r="E113" s="31">
        <v>19.009999999999998</v>
      </c>
      <c r="F113" s="29">
        <v>0</v>
      </c>
      <c r="G113" s="29">
        <v>939776</v>
      </c>
      <c r="H113" s="29">
        <v>220491</v>
      </c>
      <c r="I113" s="29">
        <v>25550</v>
      </c>
      <c r="J113" s="29">
        <v>100576</v>
      </c>
      <c r="K113" s="29">
        <v>37642</v>
      </c>
      <c r="L113" s="29">
        <v>285307</v>
      </c>
      <c r="M113" s="29">
        <v>13891</v>
      </c>
      <c r="N113" s="29">
        <v>102334</v>
      </c>
      <c r="O113" s="29">
        <v>157250</v>
      </c>
      <c r="P113" s="29">
        <v>0</v>
      </c>
      <c r="Q113" s="29">
        <v>1882817</v>
      </c>
      <c r="R113" s="29">
        <v>0</v>
      </c>
      <c r="S113" s="29">
        <v>0</v>
      </c>
      <c r="T113" s="29">
        <v>0</v>
      </c>
      <c r="V113">
        <v>1454</v>
      </c>
      <c r="W113" s="26"/>
      <c r="X113" s="17"/>
      <c r="Y113" s="1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</row>
    <row r="114" spans="1:40" ht="12.75">
      <c r="A114">
        <v>26</v>
      </c>
      <c r="B114" t="s">
        <v>104</v>
      </c>
      <c r="C114">
        <v>8610</v>
      </c>
      <c r="D114">
        <v>2009</v>
      </c>
      <c r="E114" s="31">
        <v>156.71</v>
      </c>
      <c r="F114" s="29">
        <v>0</v>
      </c>
      <c r="G114" s="29">
        <v>11350564</v>
      </c>
      <c r="H114" s="29">
        <v>2688259</v>
      </c>
      <c r="I114" s="29">
        <v>0</v>
      </c>
      <c r="J114" s="29">
        <v>2144206</v>
      </c>
      <c r="K114" s="29">
        <v>7814</v>
      </c>
      <c r="L114" s="29">
        <v>14335424</v>
      </c>
      <c r="M114" s="29">
        <v>3261</v>
      </c>
      <c r="N114" s="29">
        <v>1204187</v>
      </c>
      <c r="O114" s="29">
        <v>2031510</v>
      </c>
      <c r="P114" s="29">
        <v>320488</v>
      </c>
      <c r="Q114" s="29">
        <v>33444737</v>
      </c>
      <c r="R114" s="29">
        <v>0</v>
      </c>
      <c r="S114" s="29">
        <v>0</v>
      </c>
      <c r="T114" s="29">
        <v>0</v>
      </c>
      <c r="V114">
        <v>24570</v>
      </c>
      <c r="W114" s="26"/>
      <c r="X114" s="17"/>
      <c r="Y114" s="1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</row>
    <row r="115" spans="1:40" ht="12.75">
      <c r="A115">
        <v>29</v>
      </c>
      <c r="B115" t="s">
        <v>87</v>
      </c>
      <c r="C115">
        <v>8610</v>
      </c>
      <c r="D115">
        <v>2009</v>
      </c>
      <c r="E115" s="31">
        <v>515.5</v>
      </c>
      <c r="F115" s="29">
        <v>0</v>
      </c>
      <c r="G115" s="29">
        <v>45132498</v>
      </c>
      <c r="H115" s="29">
        <v>10636348</v>
      </c>
      <c r="I115" s="29">
        <v>980306</v>
      </c>
      <c r="J115" s="29">
        <v>6131110</v>
      </c>
      <c r="K115" s="29">
        <v>2399498</v>
      </c>
      <c r="L115" s="29">
        <v>27594342</v>
      </c>
      <c r="M115" s="29">
        <v>709149</v>
      </c>
      <c r="N115" s="29">
        <v>13206782</v>
      </c>
      <c r="O115" s="29">
        <v>1735879</v>
      </c>
      <c r="P115" s="29">
        <v>4368052</v>
      </c>
      <c r="Q115" s="29">
        <v>104157860</v>
      </c>
      <c r="R115" s="29">
        <v>0</v>
      </c>
      <c r="S115" s="29">
        <v>0</v>
      </c>
      <c r="T115" s="29">
        <v>0</v>
      </c>
      <c r="V115">
        <v>43020</v>
      </c>
      <c r="W115" s="26"/>
      <c r="X115" s="17"/>
      <c r="Y115" s="1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</row>
    <row r="116" spans="1:40" ht="12.75">
      <c r="A116">
        <v>32</v>
      </c>
      <c r="B116" t="s">
        <v>109</v>
      </c>
      <c r="C116">
        <v>8610</v>
      </c>
      <c r="D116">
        <v>2009</v>
      </c>
      <c r="E116" s="31">
        <v>245</v>
      </c>
      <c r="F116" s="29">
        <v>0</v>
      </c>
      <c r="G116" s="29">
        <v>18735186</v>
      </c>
      <c r="H116" s="29">
        <v>4385648</v>
      </c>
      <c r="I116" s="29">
        <v>-167073</v>
      </c>
      <c r="J116" s="29">
        <v>1761922</v>
      </c>
      <c r="K116" s="29">
        <v>16607</v>
      </c>
      <c r="L116" s="29">
        <v>23685390</v>
      </c>
      <c r="M116" s="29">
        <v>421807</v>
      </c>
      <c r="N116" s="29">
        <v>763273</v>
      </c>
      <c r="O116" s="29">
        <v>6270738</v>
      </c>
      <c r="P116" s="29">
        <v>-355699</v>
      </c>
      <c r="Q116" s="29">
        <v>56229197</v>
      </c>
      <c r="R116" s="29">
        <v>0</v>
      </c>
      <c r="S116" s="29">
        <v>0</v>
      </c>
      <c r="T116" s="29">
        <v>0</v>
      </c>
      <c r="V116">
        <v>43072</v>
      </c>
      <c r="W116" s="26"/>
      <c r="X116" s="17"/>
      <c r="Y116" s="1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</row>
    <row r="117" spans="1:40" ht="12.75">
      <c r="A117">
        <v>35</v>
      </c>
      <c r="B117" t="s">
        <v>148</v>
      </c>
      <c r="C117">
        <v>8610</v>
      </c>
      <c r="D117">
        <v>2009</v>
      </c>
      <c r="E117" s="31">
        <v>31.270000000000003</v>
      </c>
      <c r="F117" s="29">
        <v>0</v>
      </c>
      <c r="G117" s="29">
        <v>2418785</v>
      </c>
      <c r="H117" s="29">
        <v>485738</v>
      </c>
      <c r="I117" s="29">
        <v>594</v>
      </c>
      <c r="J117" s="29">
        <v>71783</v>
      </c>
      <c r="K117" s="29">
        <v>1334</v>
      </c>
      <c r="L117" s="29">
        <v>1544238</v>
      </c>
      <c r="M117" s="29">
        <v>37183</v>
      </c>
      <c r="N117" s="29">
        <v>259620</v>
      </c>
      <c r="O117" s="29">
        <v>661733</v>
      </c>
      <c r="P117" s="29">
        <v>77794</v>
      </c>
      <c r="Q117" s="29">
        <v>5403214</v>
      </c>
      <c r="R117" s="29">
        <v>0</v>
      </c>
      <c r="S117" s="29">
        <v>0</v>
      </c>
      <c r="T117" s="29">
        <v>0</v>
      </c>
      <c r="V117">
        <v>3826</v>
      </c>
      <c r="W117" s="26"/>
      <c r="X117" s="17"/>
      <c r="Y117" s="1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</row>
    <row r="118" spans="1:40" ht="12.75">
      <c r="A118">
        <v>37</v>
      </c>
      <c r="B118" t="s">
        <v>79</v>
      </c>
      <c r="C118">
        <v>8610</v>
      </c>
      <c r="D118">
        <v>2009</v>
      </c>
      <c r="E118" s="31">
        <v>121.39000000000001</v>
      </c>
      <c r="F118" s="29">
        <v>0</v>
      </c>
      <c r="G118" s="29">
        <v>8279431</v>
      </c>
      <c r="H118" s="29">
        <v>1991112</v>
      </c>
      <c r="I118" s="29">
        <v>895614</v>
      </c>
      <c r="J118" s="29">
        <v>96447</v>
      </c>
      <c r="K118" s="29">
        <v>19121</v>
      </c>
      <c r="L118" s="29">
        <v>4074445</v>
      </c>
      <c r="M118" s="29">
        <v>94193</v>
      </c>
      <c r="N118" s="29">
        <v>796443</v>
      </c>
      <c r="O118" s="29">
        <v>2820313</v>
      </c>
      <c r="P118" s="29">
        <v>230357</v>
      </c>
      <c r="Q118" s="29">
        <v>18836762</v>
      </c>
      <c r="R118" s="29">
        <v>0</v>
      </c>
      <c r="S118" s="29">
        <v>0</v>
      </c>
      <c r="T118" s="29">
        <v>0</v>
      </c>
      <c r="V118">
        <v>24058</v>
      </c>
      <c r="W118" s="26"/>
      <c r="X118" s="17"/>
      <c r="Y118" s="1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</row>
    <row r="119" spans="1:40" ht="12.75">
      <c r="A119">
        <v>38</v>
      </c>
      <c r="B119" t="s">
        <v>140</v>
      </c>
      <c r="C119">
        <v>8610</v>
      </c>
      <c r="D119">
        <v>2009</v>
      </c>
      <c r="E119" s="31">
        <v>71.30000000000001</v>
      </c>
      <c r="F119" s="29">
        <v>0</v>
      </c>
      <c r="G119" s="29">
        <v>4333061</v>
      </c>
      <c r="H119" s="29">
        <v>1260124</v>
      </c>
      <c r="I119" s="29">
        <v>552295</v>
      </c>
      <c r="J119" s="29">
        <v>251948</v>
      </c>
      <c r="K119" s="29">
        <v>135152</v>
      </c>
      <c r="L119" s="29">
        <v>560586</v>
      </c>
      <c r="M119" s="29">
        <v>-672273</v>
      </c>
      <c r="N119" s="29">
        <v>1512954</v>
      </c>
      <c r="O119" s="29">
        <v>1225038</v>
      </c>
      <c r="P119" s="29">
        <v>515203</v>
      </c>
      <c r="Q119" s="29">
        <v>8643682</v>
      </c>
      <c r="R119" s="29">
        <v>0</v>
      </c>
      <c r="S119" s="29">
        <v>0</v>
      </c>
      <c r="T119" s="29">
        <v>0</v>
      </c>
      <c r="V119">
        <v>13521</v>
      </c>
      <c r="W119" s="26"/>
      <c r="X119" s="17"/>
      <c r="Y119" s="1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</row>
    <row r="120" spans="1:40" ht="12.75">
      <c r="A120">
        <v>39</v>
      </c>
      <c r="B120" t="s">
        <v>89</v>
      </c>
      <c r="C120">
        <v>8610</v>
      </c>
      <c r="D120">
        <v>2009</v>
      </c>
      <c r="E120" s="31">
        <v>45.2</v>
      </c>
      <c r="F120" s="29">
        <v>0</v>
      </c>
      <c r="G120" s="29">
        <v>4209272</v>
      </c>
      <c r="H120" s="29">
        <v>686520</v>
      </c>
      <c r="I120" s="29">
        <v>1120517</v>
      </c>
      <c r="J120" s="29">
        <v>302415</v>
      </c>
      <c r="K120" s="29">
        <v>90579</v>
      </c>
      <c r="L120" s="29">
        <v>5216833</v>
      </c>
      <c r="M120" s="29">
        <v>-686667</v>
      </c>
      <c r="N120" s="29">
        <v>935014</v>
      </c>
      <c r="O120" s="29">
        <v>693811</v>
      </c>
      <c r="P120" s="29">
        <v>508276</v>
      </c>
      <c r="Q120" s="29">
        <v>12060018</v>
      </c>
      <c r="R120" s="29">
        <v>0</v>
      </c>
      <c r="S120" s="29">
        <v>0</v>
      </c>
      <c r="T120" s="29">
        <v>0</v>
      </c>
      <c r="V120">
        <v>11618</v>
      </c>
      <c r="W120" s="26"/>
      <c r="X120" s="17"/>
      <c r="Y120" s="1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</row>
    <row r="121" spans="1:40" ht="12.75">
      <c r="A121">
        <v>43</v>
      </c>
      <c r="B121" t="s">
        <v>120</v>
      </c>
      <c r="C121">
        <v>8610</v>
      </c>
      <c r="D121">
        <v>2009</v>
      </c>
      <c r="E121" s="31">
        <v>36.46</v>
      </c>
      <c r="F121" s="29">
        <v>0</v>
      </c>
      <c r="G121" s="29">
        <v>2815404</v>
      </c>
      <c r="H121" s="29">
        <v>1201270</v>
      </c>
      <c r="I121" s="29">
        <v>121397</v>
      </c>
      <c r="J121" s="29">
        <v>64058</v>
      </c>
      <c r="K121" s="29">
        <v>11</v>
      </c>
      <c r="L121" s="29">
        <v>1351675</v>
      </c>
      <c r="M121" s="29">
        <v>145281</v>
      </c>
      <c r="N121" s="29">
        <v>341628</v>
      </c>
      <c r="O121" s="29">
        <v>666421</v>
      </c>
      <c r="P121" s="29">
        <v>526552</v>
      </c>
      <c r="Q121" s="29">
        <v>6180593</v>
      </c>
      <c r="R121" s="29">
        <v>0</v>
      </c>
      <c r="S121" s="29">
        <v>0</v>
      </c>
      <c r="T121" s="29">
        <v>0</v>
      </c>
      <c r="V121">
        <v>4221</v>
      </c>
      <c r="W121" s="26"/>
      <c r="X121" s="17"/>
      <c r="Y121" s="1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</row>
    <row r="122" spans="1:40" ht="12.75">
      <c r="A122">
        <v>45</v>
      </c>
      <c r="B122" t="s">
        <v>76</v>
      </c>
      <c r="C122">
        <v>8610</v>
      </c>
      <c r="D122">
        <v>2009</v>
      </c>
      <c r="E122" s="31">
        <v>13.03</v>
      </c>
      <c r="F122" s="29">
        <v>0</v>
      </c>
      <c r="G122" s="29">
        <v>617852</v>
      </c>
      <c r="H122" s="29">
        <v>136311</v>
      </c>
      <c r="I122" s="29">
        <v>47807</v>
      </c>
      <c r="J122" s="29">
        <v>12265</v>
      </c>
      <c r="K122" s="29">
        <v>0</v>
      </c>
      <c r="L122" s="29">
        <v>71199</v>
      </c>
      <c r="M122" s="29">
        <v>5776</v>
      </c>
      <c r="N122" s="29">
        <v>36678</v>
      </c>
      <c r="O122" s="29">
        <v>84361</v>
      </c>
      <c r="P122" s="29">
        <v>39211</v>
      </c>
      <c r="Q122" s="29">
        <v>973038</v>
      </c>
      <c r="R122" s="29">
        <v>0</v>
      </c>
      <c r="S122" s="29">
        <v>0</v>
      </c>
      <c r="T122" s="29">
        <v>0</v>
      </c>
      <c r="V122">
        <v>1212</v>
      </c>
      <c r="W122" s="26"/>
      <c r="X122" s="17"/>
      <c r="Y122" s="1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</row>
    <row r="123" spans="1:40" ht="12.75">
      <c r="A123">
        <v>46</v>
      </c>
      <c r="B123" s="12" t="s">
        <v>105</v>
      </c>
      <c r="C123">
        <v>8610</v>
      </c>
      <c r="D123">
        <v>2009</v>
      </c>
      <c r="E123" s="31">
        <v>19.43</v>
      </c>
      <c r="F123" s="29">
        <v>0</v>
      </c>
      <c r="G123" s="29">
        <v>1204578</v>
      </c>
      <c r="H123" s="29">
        <v>235862</v>
      </c>
      <c r="I123" s="29">
        <v>19300</v>
      </c>
      <c r="J123" s="29">
        <v>58670</v>
      </c>
      <c r="K123" s="29">
        <v>21496</v>
      </c>
      <c r="L123" s="29">
        <v>275646</v>
      </c>
      <c r="M123" s="29">
        <v>0</v>
      </c>
      <c r="N123" s="29">
        <v>204405</v>
      </c>
      <c r="O123" s="29">
        <v>376357</v>
      </c>
      <c r="P123" s="29">
        <v>0</v>
      </c>
      <c r="Q123" s="29">
        <v>2396314</v>
      </c>
      <c r="R123" s="29">
        <v>0</v>
      </c>
      <c r="S123" s="29">
        <v>0</v>
      </c>
      <c r="T123" s="29">
        <v>0</v>
      </c>
      <c r="V123">
        <v>1940</v>
      </c>
      <c r="W123" s="26"/>
      <c r="X123" s="17"/>
      <c r="Y123" s="1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</row>
    <row r="124" spans="1:40" ht="12.75">
      <c r="A124">
        <v>50</v>
      </c>
      <c r="B124" t="s">
        <v>156</v>
      </c>
      <c r="C124">
        <v>8610</v>
      </c>
      <c r="D124">
        <v>2009</v>
      </c>
      <c r="E124" s="31">
        <v>164.46</v>
      </c>
      <c r="F124" s="29">
        <v>0</v>
      </c>
      <c r="G124" s="29">
        <v>10581733</v>
      </c>
      <c r="H124" s="29">
        <v>14103541</v>
      </c>
      <c r="I124" s="29">
        <v>233993</v>
      </c>
      <c r="J124" s="29">
        <v>368063</v>
      </c>
      <c r="K124" s="29">
        <v>137594</v>
      </c>
      <c r="L124" s="29">
        <v>5170200</v>
      </c>
      <c r="M124" s="29">
        <v>0</v>
      </c>
      <c r="N124" s="29">
        <v>3075339</v>
      </c>
      <c r="O124" s="29">
        <v>4320083</v>
      </c>
      <c r="P124" s="29">
        <v>0</v>
      </c>
      <c r="Q124" s="29">
        <v>37990546</v>
      </c>
      <c r="R124" s="29">
        <v>0</v>
      </c>
      <c r="S124" s="29">
        <v>0</v>
      </c>
      <c r="T124" s="29">
        <v>0</v>
      </c>
      <c r="V124">
        <v>13198</v>
      </c>
      <c r="W124" s="26"/>
      <c r="X124" s="17"/>
      <c r="Y124" s="1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</row>
    <row r="125" spans="1:40" ht="12.75">
      <c r="A125">
        <v>54</v>
      </c>
      <c r="B125" t="s">
        <v>83</v>
      </c>
      <c r="C125">
        <v>8610</v>
      </c>
      <c r="D125">
        <v>2009</v>
      </c>
      <c r="E125" s="31">
        <v>15.67</v>
      </c>
      <c r="F125" s="29">
        <v>0</v>
      </c>
      <c r="G125" s="29">
        <v>933167</v>
      </c>
      <c r="H125" s="29">
        <v>284753</v>
      </c>
      <c r="I125" s="29">
        <v>37557</v>
      </c>
      <c r="J125" s="29">
        <v>27808</v>
      </c>
      <c r="K125" s="29">
        <v>70874</v>
      </c>
      <c r="L125" s="29">
        <v>79775</v>
      </c>
      <c r="M125" s="29">
        <v>5520</v>
      </c>
      <c r="N125" s="29">
        <v>110842</v>
      </c>
      <c r="O125" s="29">
        <v>397641</v>
      </c>
      <c r="P125" s="29">
        <v>0</v>
      </c>
      <c r="Q125" s="29">
        <v>1947937</v>
      </c>
      <c r="R125" s="29">
        <v>0</v>
      </c>
      <c r="S125" s="29">
        <v>0</v>
      </c>
      <c r="T125" s="29">
        <v>0</v>
      </c>
      <c r="V125">
        <v>1817</v>
      </c>
      <c r="W125" s="26"/>
      <c r="X125" s="17"/>
      <c r="Y125" s="1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</row>
    <row r="126" spans="1:40" ht="12.75">
      <c r="A126">
        <v>56</v>
      </c>
      <c r="B126" t="s">
        <v>123</v>
      </c>
      <c r="C126">
        <v>8610</v>
      </c>
      <c r="D126">
        <v>2009</v>
      </c>
      <c r="E126" s="31">
        <v>14.459999999999999</v>
      </c>
      <c r="F126" s="29">
        <v>0</v>
      </c>
      <c r="G126" s="29">
        <v>965964</v>
      </c>
      <c r="H126" s="29">
        <v>273375</v>
      </c>
      <c r="I126" s="29">
        <v>75378</v>
      </c>
      <c r="J126" s="29">
        <v>24941</v>
      </c>
      <c r="K126" s="29">
        <v>1419</v>
      </c>
      <c r="L126" s="29">
        <v>65623</v>
      </c>
      <c r="M126" s="29">
        <v>10635</v>
      </c>
      <c r="N126" s="29">
        <v>140855</v>
      </c>
      <c r="O126" s="29">
        <v>113122</v>
      </c>
      <c r="P126" s="29">
        <v>38263</v>
      </c>
      <c r="Q126" s="29">
        <v>1633049</v>
      </c>
      <c r="R126" s="29">
        <v>0</v>
      </c>
      <c r="S126" s="29">
        <v>0</v>
      </c>
      <c r="T126" s="29">
        <v>0</v>
      </c>
      <c r="V126">
        <v>1521</v>
      </c>
      <c r="W126" s="26"/>
      <c r="X126" s="17"/>
      <c r="Y126" s="1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</row>
    <row r="127" spans="1:40" ht="12.75">
      <c r="A127">
        <v>58</v>
      </c>
      <c r="B127" t="s">
        <v>124</v>
      </c>
      <c r="C127">
        <v>8610</v>
      </c>
      <c r="D127">
        <v>2009</v>
      </c>
      <c r="E127" s="31">
        <v>226.45999999999998</v>
      </c>
      <c r="F127" s="29">
        <v>0</v>
      </c>
      <c r="G127" s="29">
        <v>13245429</v>
      </c>
      <c r="H127" s="29">
        <v>3505410</v>
      </c>
      <c r="I127" s="29">
        <v>3782551</v>
      </c>
      <c r="J127" s="29">
        <v>565106</v>
      </c>
      <c r="K127" s="29">
        <v>113443</v>
      </c>
      <c r="L127" s="29">
        <v>7790847</v>
      </c>
      <c r="M127" s="29">
        <v>90263</v>
      </c>
      <c r="N127" s="29">
        <v>1073577</v>
      </c>
      <c r="O127" s="29">
        <v>2503052</v>
      </c>
      <c r="P127" s="29">
        <v>3335578</v>
      </c>
      <c r="Q127" s="29">
        <v>29334100</v>
      </c>
      <c r="R127" s="29">
        <v>0</v>
      </c>
      <c r="S127" s="29">
        <v>0</v>
      </c>
      <c r="T127" s="29">
        <v>0</v>
      </c>
      <c r="V127">
        <v>33827</v>
      </c>
      <c r="W127" s="26"/>
      <c r="X127" s="17"/>
      <c r="Y127" s="1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</row>
    <row r="128" spans="1:40" ht="12.75">
      <c r="A128">
        <v>63</v>
      </c>
      <c r="B128" t="s">
        <v>86</v>
      </c>
      <c r="C128">
        <v>8610</v>
      </c>
      <c r="D128">
        <v>2009</v>
      </c>
      <c r="E128" s="31">
        <v>72.37</v>
      </c>
      <c r="F128" s="29">
        <v>0</v>
      </c>
      <c r="G128" s="29">
        <v>4912015</v>
      </c>
      <c r="H128" s="29">
        <v>1634414</v>
      </c>
      <c r="I128" s="29">
        <v>544976</v>
      </c>
      <c r="J128" s="29">
        <v>408007</v>
      </c>
      <c r="K128" s="29">
        <v>0</v>
      </c>
      <c r="L128" s="29">
        <v>824900</v>
      </c>
      <c r="M128" s="29">
        <v>144640</v>
      </c>
      <c r="N128" s="29">
        <v>806738</v>
      </c>
      <c r="O128" s="29">
        <v>2152777</v>
      </c>
      <c r="P128" s="29">
        <v>345170</v>
      </c>
      <c r="Q128" s="29">
        <v>11083297</v>
      </c>
      <c r="R128" s="29">
        <v>0</v>
      </c>
      <c r="S128" s="29">
        <v>0</v>
      </c>
      <c r="T128" s="29">
        <v>0</v>
      </c>
      <c r="V128">
        <v>12132</v>
      </c>
      <c r="W128" s="26"/>
      <c r="X128" s="17"/>
      <c r="Y128" s="1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</row>
    <row r="129" spans="1:40" ht="12.75">
      <c r="A129">
        <v>78</v>
      </c>
      <c r="B129" t="s">
        <v>110</v>
      </c>
      <c r="C129">
        <v>8610</v>
      </c>
      <c r="D129">
        <v>2009</v>
      </c>
      <c r="E129" s="31">
        <v>58.66</v>
      </c>
      <c r="F129" s="29">
        <v>0</v>
      </c>
      <c r="G129" s="29">
        <v>3723531</v>
      </c>
      <c r="H129" s="29">
        <v>978420</v>
      </c>
      <c r="I129" s="29">
        <v>99456</v>
      </c>
      <c r="J129" s="29">
        <v>129252</v>
      </c>
      <c r="K129" s="29">
        <v>0</v>
      </c>
      <c r="L129" s="29">
        <v>491554</v>
      </c>
      <c r="M129" s="29">
        <v>2500</v>
      </c>
      <c r="N129" s="29">
        <v>1146791</v>
      </c>
      <c r="O129" s="29">
        <v>351984</v>
      </c>
      <c r="P129" s="29">
        <v>161021</v>
      </c>
      <c r="Q129" s="29">
        <v>6762467</v>
      </c>
      <c r="R129" s="29">
        <v>0</v>
      </c>
      <c r="S129" s="29">
        <v>0</v>
      </c>
      <c r="T129" s="29">
        <v>0</v>
      </c>
      <c r="V129">
        <v>6490</v>
      </c>
      <c r="W129" s="26"/>
      <c r="X129" s="17"/>
      <c r="Y129" s="1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</row>
    <row r="130" spans="1:40" ht="12.75">
      <c r="A130">
        <v>79</v>
      </c>
      <c r="B130" t="s">
        <v>100</v>
      </c>
      <c r="C130">
        <v>8610</v>
      </c>
      <c r="D130">
        <v>2009</v>
      </c>
      <c r="E130" s="31">
        <v>21.8</v>
      </c>
      <c r="F130" s="29">
        <v>0</v>
      </c>
      <c r="G130" s="29">
        <v>1631195</v>
      </c>
      <c r="H130" s="29">
        <v>475167</v>
      </c>
      <c r="I130" s="29">
        <v>223437</v>
      </c>
      <c r="J130" s="29">
        <v>64280</v>
      </c>
      <c r="K130" s="29">
        <v>0</v>
      </c>
      <c r="L130" s="29">
        <v>257487</v>
      </c>
      <c r="M130" s="29">
        <v>26504</v>
      </c>
      <c r="N130" s="29">
        <v>187489</v>
      </c>
      <c r="O130" s="29">
        <v>235605</v>
      </c>
      <c r="P130" s="29">
        <v>6153</v>
      </c>
      <c r="Q130" s="29">
        <v>3095011</v>
      </c>
      <c r="R130" s="29">
        <v>0</v>
      </c>
      <c r="S130" s="29">
        <v>0</v>
      </c>
      <c r="T130" s="29">
        <v>0</v>
      </c>
      <c r="V130">
        <v>1549</v>
      </c>
      <c r="W130" s="26"/>
      <c r="X130" s="17"/>
      <c r="Y130" s="1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</row>
    <row r="131" spans="1:40" ht="12.75">
      <c r="A131">
        <v>80</v>
      </c>
      <c r="B131" t="s">
        <v>101</v>
      </c>
      <c r="C131">
        <v>8610</v>
      </c>
      <c r="D131">
        <v>2009</v>
      </c>
      <c r="E131" s="31">
        <v>5.909999999999999</v>
      </c>
      <c r="F131" s="29">
        <v>0</v>
      </c>
      <c r="G131" s="29">
        <v>400650</v>
      </c>
      <c r="H131" s="29">
        <v>104983</v>
      </c>
      <c r="I131" s="29">
        <v>13845</v>
      </c>
      <c r="J131" s="29">
        <v>19379</v>
      </c>
      <c r="K131" s="29">
        <v>1</v>
      </c>
      <c r="L131" s="29">
        <v>20511</v>
      </c>
      <c r="M131" s="29">
        <v>0</v>
      </c>
      <c r="N131" s="29">
        <v>47325</v>
      </c>
      <c r="O131" s="29">
        <v>62100</v>
      </c>
      <c r="P131" s="29">
        <v>351</v>
      </c>
      <c r="Q131" s="29">
        <v>668443</v>
      </c>
      <c r="R131" s="29">
        <v>0</v>
      </c>
      <c r="S131" s="29">
        <v>0</v>
      </c>
      <c r="T131" s="29">
        <v>0</v>
      </c>
      <c r="V131">
        <v>237</v>
      </c>
      <c r="W131" s="26"/>
      <c r="X131" s="17"/>
      <c r="Y131" s="1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</row>
    <row r="132" spans="1:40" ht="12.75">
      <c r="A132">
        <v>81</v>
      </c>
      <c r="B132" t="s">
        <v>85</v>
      </c>
      <c r="C132">
        <v>8610</v>
      </c>
      <c r="D132">
        <v>2009</v>
      </c>
      <c r="E132" s="31">
        <v>212.25000000000003</v>
      </c>
      <c r="F132" s="29">
        <v>0</v>
      </c>
      <c r="G132" s="29">
        <v>17355533</v>
      </c>
      <c r="H132" s="29">
        <v>6773089</v>
      </c>
      <c r="I132" s="29">
        <v>4263562</v>
      </c>
      <c r="J132" s="29">
        <v>-393066</v>
      </c>
      <c r="K132" s="29">
        <v>163902</v>
      </c>
      <c r="L132" s="29">
        <v>1795181</v>
      </c>
      <c r="M132" s="29">
        <v>811033</v>
      </c>
      <c r="N132" s="29">
        <v>6176517</v>
      </c>
      <c r="O132" s="29">
        <v>12668273</v>
      </c>
      <c r="P132" s="29">
        <v>849519</v>
      </c>
      <c r="Q132" s="29">
        <v>48764505</v>
      </c>
      <c r="R132" s="29">
        <v>0</v>
      </c>
      <c r="S132" s="29">
        <v>0</v>
      </c>
      <c r="T132" s="29">
        <v>0</v>
      </c>
      <c r="V132">
        <v>21554</v>
      </c>
      <c r="W132" s="26"/>
      <c r="X132" s="17"/>
      <c r="Y132" s="1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</row>
    <row r="133" spans="1:40" ht="12.75">
      <c r="A133">
        <v>82</v>
      </c>
      <c r="B133" t="s">
        <v>84</v>
      </c>
      <c r="C133">
        <v>8610</v>
      </c>
      <c r="D133">
        <v>2009</v>
      </c>
      <c r="E133" s="31">
        <v>14.669999999999998</v>
      </c>
      <c r="F133" s="29">
        <v>0</v>
      </c>
      <c r="G133" s="29">
        <v>425155</v>
      </c>
      <c r="H133" s="29">
        <v>121379</v>
      </c>
      <c r="I133" s="29">
        <v>183929</v>
      </c>
      <c r="J133" s="29">
        <v>27577</v>
      </c>
      <c r="K133" s="29">
        <v>2517</v>
      </c>
      <c r="L133" s="29">
        <v>1150</v>
      </c>
      <c r="M133" s="29">
        <v>11998</v>
      </c>
      <c r="N133" s="29">
        <v>11564</v>
      </c>
      <c r="O133" s="29">
        <v>53309</v>
      </c>
      <c r="P133" s="29">
        <v>3445</v>
      </c>
      <c r="Q133" s="29">
        <v>835133</v>
      </c>
      <c r="R133" s="29">
        <v>0</v>
      </c>
      <c r="S133" s="29">
        <v>0</v>
      </c>
      <c r="T133" s="29">
        <v>0</v>
      </c>
      <c r="V133">
        <v>509</v>
      </c>
      <c r="W133" s="26"/>
      <c r="X133" s="17"/>
      <c r="Y133" s="1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</row>
    <row r="134" spans="1:40" ht="12.75">
      <c r="A134">
        <v>84</v>
      </c>
      <c r="B134" t="s">
        <v>153</v>
      </c>
      <c r="C134">
        <v>8610</v>
      </c>
      <c r="D134">
        <v>2009</v>
      </c>
      <c r="E134" s="31">
        <v>260.69</v>
      </c>
      <c r="F134" s="29">
        <v>0</v>
      </c>
      <c r="G134" s="29">
        <v>18981840</v>
      </c>
      <c r="H134" s="29">
        <v>5452505</v>
      </c>
      <c r="I134" s="29">
        <v>3394844</v>
      </c>
      <c r="J134" s="29">
        <v>598452</v>
      </c>
      <c r="K134" s="29">
        <v>195478</v>
      </c>
      <c r="L134" s="29">
        <v>40181779</v>
      </c>
      <c r="M134" s="29">
        <v>130907</v>
      </c>
      <c r="N134" s="29">
        <v>1355365</v>
      </c>
      <c r="O134" s="29">
        <v>1839311</v>
      </c>
      <c r="P134" s="29">
        <v>1720020</v>
      </c>
      <c r="Q134" s="29">
        <v>70410461</v>
      </c>
      <c r="R134" s="29">
        <v>0</v>
      </c>
      <c r="S134" s="29">
        <v>0</v>
      </c>
      <c r="T134" s="29">
        <v>0</v>
      </c>
      <c r="V134">
        <v>52314</v>
      </c>
      <c r="W134" s="26"/>
      <c r="X134" s="17"/>
      <c r="Y134" s="1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</row>
    <row r="135" spans="1:40" ht="12.75">
      <c r="A135">
        <v>85</v>
      </c>
      <c r="B135" t="s">
        <v>134</v>
      </c>
      <c r="C135">
        <v>8610</v>
      </c>
      <c r="D135">
        <v>2009</v>
      </c>
      <c r="E135" s="31">
        <v>47.959999999999994</v>
      </c>
      <c r="F135" s="29">
        <v>0</v>
      </c>
      <c r="G135" s="29">
        <v>3379156</v>
      </c>
      <c r="H135" s="29">
        <v>919531</v>
      </c>
      <c r="I135" s="29">
        <v>571748</v>
      </c>
      <c r="J135" s="29">
        <v>227968</v>
      </c>
      <c r="K135" s="29">
        <v>5022</v>
      </c>
      <c r="L135" s="29">
        <v>564306</v>
      </c>
      <c r="M135" s="29">
        <v>67436</v>
      </c>
      <c r="N135" s="29">
        <v>159077</v>
      </c>
      <c r="O135" s="29">
        <v>356476</v>
      </c>
      <c r="P135" s="29">
        <v>96479</v>
      </c>
      <c r="Q135" s="29">
        <v>6154241</v>
      </c>
      <c r="R135" s="29">
        <v>0</v>
      </c>
      <c r="S135" s="29">
        <v>0</v>
      </c>
      <c r="T135" s="29">
        <v>0</v>
      </c>
      <c r="V135">
        <v>4690</v>
      </c>
      <c r="W135" s="26"/>
      <c r="X135" s="17"/>
      <c r="Y135" s="1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</row>
    <row r="136" spans="1:40" ht="12.75">
      <c r="A136">
        <v>96</v>
      </c>
      <c r="B136" t="s">
        <v>111</v>
      </c>
      <c r="C136">
        <v>8610</v>
      </c>
      <c r="D136">
        <v>2009</v>
      </c>
      <c r="E136" s="31">
        <v>16.19</v>
      </c>
      <c r="F136" s="29">
        <v>0</v>
      </c>
      <c r="G136" s="29">
        <v>1048757</v>
      </c>
      <c r="H136" s="29">
        <v>237057</v>
      </c>
      <c r="I136" s="29">
        <v>0</v>
      </c>
      <c r="J136" s="29">
        <v>36194</v>
      </c>
      <c r="K136" s="29">
        <v>88750</v>
      </c>
      <c r="L136" s="29">
        <v>70298</v>
      </c>
      <c r="M136" s="29">
        <v>6416</v>
      </c>
      <c r="N136" s="29">
        <v>150807</v>
      </c>
      <c r="O136" s="29">
        <v>150631</v>
      </c>
      <c r="P136" s="29">
        <v>0</v>
      </c>
      <c r="Q136" s="29">
        <v>1788910</v>
      </c>
      <c r="R136" s="29">
        <v>0</v>
      </c>
      <c r="S136" s="29">
        <v>0</v>
      </c>
      <c r="T136" s="29">
        <v>0</v>
      </c>
      <c r="V136">
        <v>1369</v>
      </c>
      <c r="W136" s="26"/>
      <c r="X136" s="17"/>
      <c r="Y136" s="1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</row>
    <row r="137" spans="1:40" ht="12.75">
      <c r="A137">
        <v>102</v>
      </c>
      <c r="B137" t="s">
        <v>163</v>
      </c>
      <c r="C137">
        <v>8610</v>
      </c>
      <c r="D137">
        <v>2009</v>
      </c>
      <c r="E137" s="31">
        <v>51</v>
      </c>
      <c r="F137" s="29">
        <v>0</v>
      </c>
      <c r="G137" s="29">
        <v>4423490</v>
      </c>
      <c r="H137" s="29">
        <v>1161222</v>
      </c>
      <c r="I137" s="29">
        <v>0</v>
      </c>
      <c r="J137" s="29">
        <v>505323</v>
      </c>
      <c r="K137" s="29">
        <v>0</v>
      </c>
      <c r="L137" s="29">
        <v>2012749</v>
      </c>
      <c r="M137" s="29">
        <v>609376</v>
      </c>
      <c r="N137" s="29">
        <v>369645</v>
      </c>
      <c r="O137" s="29">
        <v>5022849</v>
      </c>
      <c r="P137" s="29">
        <v>0</v>
      </c>
      <c r="Q137" s="29">
        <v>14104654</v>
      </c>
      <c r="R137" s="29">
        <v>0</v>
      </c>
      <c r="S137" s="29">
        <v>0</v>
      </c>
      <c r="T137" s="29">
        <v>0</v>
      </c>
      <c r="V137">
        <v>12871</v>
      </c>
      <c r="W137" s="26"/>
      <c r="X137" s="17"/>
      <c r="Y137" s="1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</row>
    <row r="138" spans="1:40" ht="12.75">
      <c r="A138">
        <v>104</v>
      </c>
      <c r="B138" t="s">
        <v>116</v>
      </c>
      <c r="C138">
        <v>8610</v>
      </c>
      <c r="D138">
        <v>2009</v>
      </c>
      <c r="E138" s="31">
        <v>35.08</v>
      </c>
      <c r="F138" s="29">
        <v>0</v>
      </c>
      <c r="G138" s="29">
        <v>2834622</v>
      </c>
      <c r="H138" s="29">
        <v>768180</v>
      </c>
      <c r="I138" s="29">
        <v>624561</v>
      </c>
      <c r="J138" s="29">
        <v>82904</v>
      </c>
      <c r="K138" s="29">
        <v>1374</v>
      </c>
      <c r="L138" s="29">
        <v>714886</v>
      </c>
      <c r="M138" s="29">
        <v>222062</v>
      </c>
      <c r="N138" s="29">
        <v>149928</v>
      </c>
      <c r="O138" s="29">
        <v>662297</v>
      </c>
      <c r="P138" s="29">
        <v>80128</v>
      </c>
      <c r="Q138" s="29">
        <v>5980686</v>
      </c>
      <c r="R138" s="29">
        <v>0</v>
      </c>
      <c r="S138" s="29">
        <v>0</v>
      </c>
      <c r="T138" s="29">
        <v>0</v>
      </c>
      <c r="V138">
        <v>5972</v>
      </c>
      <c r="W138" s="26"/>
      <c r="X138" s="17"/>
      <c r="Y138" s="1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</row>
    <row r="139" spans="1:40" ht="12.75">
      <c r="A139">
        <v>106</v>
      </c>
      <c r="B139" t="s">
        <v>74</v>
      </c>
      <c r="C139">
        <v>8610</v>
      </c>
      <c r="D139">
        <v>2009</v>
      </c>
      <c r="E139" s="31">
        <v>50.9</v>
      </c>
      <c r="F139" s="29">
        <v>0</v>
      </c>
      <c r="G139" s="29">
        <v>3279883</v>
      </c>
      <c r="H139" s="29">
        <v>700894</v>
      </c>
      <c r="I139" s="29">
        <v>170314</v>
      </c>
      <c r="J139" s="29">
        <v>139638</v>
      </c>
      <c r="K139" s="29">
        <v>3117</v>
      </c>
      <c r="L139" s="29">
        <v>908224</v>
      </c>
      <c r="M139" s="29">
        <v>29040</v>
      </c>
      <c r="N139" s="29">
        <v>470948</v>
      </c>
      <c r="O139" s="29">
        <v>212150</v>
      </c>
      <c r="P139" s="29">
        <v>0</v>
      </c>
      <c r="Q139" s="29">
        <v>5914208</v>
      </c>
      <c r="R139" s="29">
        <v>0</v>
      </c>
      <c r="S139" s="29">
        <v>0</v>
      </c>
      <c r="T139" s="29">
        <v>0</v>
      </c>
      <c r="V139">
        <v>4607</v>
      </c>
      <c r="W139" s="26"/>
      <c r="X139" s="17"/>
      <c r="Y139" s="1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</row>
    <row r="140" spans="1:40" ht="12.75">
      <c r="A140">
        <v>107</v>
      </c>
      <c r="B140" t="s">
        <v>99</v>
      </c>
      <c r="C140">
        <v>8610</v>
      </c>
      <c r="D140">
        <v>2009</v>
      </c>
      <c r="E140" s="31">
        <v>12.67</v>
      </c>
      <c r="F140" s="29">
        <v>0</v>
      </c>
      <c r="G140" s="29">
        <v>719515</v>
      </c>
      <c r="H140" s="29">
        <v>162928</v>
      </c>
      <c r="I140" s="29">
        <v>585626</v>
      </c>
      <c r="J140" s="29">
        <v>44632</v>
      </c>
      <c r="K140" s="29">
        <v>3791</v>
      </c>
      <c r="L140" s="29">
        <v>99906</v>
      </c>
      <c r="M140" s="29">
        <v>97829</v>
      </c>
      <c r="N140" s="29">
        <v>24080</v>
      </c>
      <c r="O140" s="29">
        <v>461174</v>
      </c>
      <c r="P140" s="29">
        <v>0</v>
      </c>
      <c r="Q140" s="29">
        <v>2199481</v>
      </c>
      <c r="R140" s="29">
        <v>0</v>
      </c>
      <c r="S140" s="29">
        <v>0</v>
      </c>
      <c r="T140" s="29">
        <v>0</v>
      </c>
      <c r="V140">
        <v>2016</v>
      </c>
      <c r="W140" s="26"/>
      <c r="X140" s="17"/>
      <c r="Y140" s="1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</row>
    <row r="141" spans="1:40" ht="12.75">
      <c r="A141">
        <v>108</v>
      </c>
      <c r="B141" t="s">
        <v>115</v>
      </c>
      <c r="C141">
        <v>8610</v>
      </c>
      <c r="D141">
        <v>2009</v>
      </c>
      <c r="E141" s="31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V141"/>
      <c r="W141" s="26"/>
      <c r="X141" s="17"/>
      <c r="Y141" s="1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</row>
    <row r="142" spans="1:40" ht="12.75">
      <c r="A142">
        <v>111</v>
      </c>
      <c r="B142" t="s">
        <v>80</v>
      </c>
      <c r="C142">
        <v>8610</v>
      </c>
      <c r="D142">
        <v>2009</v>
      </c>
      <c r="E142" s="31">
        <v>3.84</v>
      </c>
      <c r="F142" s="29">
        <v>0</v>
      </c>
      <c r="G142" s="29">
        <v>319757</v>
      </c>
      <c r="H142" s="29">
        <v>60562</v>
      </c>
      <c r="I142" s="29">
        <v>136848</v>
      </c>
      <c r="J142" s="29">
        <v>9700</v>
      </c>
      <c r="K142" s="29">
        <v>30917</v>
      </c>
      <c r="L142" s="29">
        <v>207262</v>
      </c>
      <c r="M142" s="29">
        <v>2068</v>
      </c>
      <c r="N142" s="29">
        <v>42900</v>
      </c>
      <c r="O142" s="29">
        <v>87827</v>
      </c>
      <c r="P142" s="29">
        <v>0</v>
      </c>
      <c r="Q142" s="29">
        <v>897841</v>
      </c>
      <c r="R142" s="29">
        <v>0</v>
      </c>
      <c r="S142" s="29">
        <v>0</v>
      </c>
      <c r="T142" s="29">
        <v>0</v>
      </c>
      <c r="V142">
        <v>588</v>
      </c>
      <c r="W142" s="26"/>
      <c r="X142" s="17"/>
      <c r="Y142" s="1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</row>
    <row r="143" spans="1:40" ht="12.75">
      <c r="A143">
        <v>125</v>
      </c>
      <c r="B143" t="s">
        <v>102</v>
      </c>
      <c r="C143">
        <v>8610</v>
      </c>
      <c r="D143">
        <v>2009</v>
      </c>
      <c r="E143" s="31">
        <v>15.939999999999998</v>
      </c>
      <c r="F143" s="29">
        <v>0</v>
      </c>
      <c r="G143" s="29">
        <v>914780</v>
      </c>
      <c r="H143" s="29">
        <v>220652</v>
      </c>
      <c r="I143" s="29">
        <v>85768</v>
      </c>
      <c r="J143" s="29">
        <v>19651</v>
      </c>
      <c r="K143" s="29">
        <v>0</v>
      </c>
      <c r="L143" s="29">
        <v>124094</v>
      </c>
      <c r="M143" s="29">
        <v>0</v>
      </c>
      <c r="N143" s="29">
        <v>225939</v>
      </c>
      <c r="O143" s="29">
        <v>161989</v>
      </c>
      <c r="P143" s="29">
        <v>9933</v>
      </c>
      <c r="Q143" s="29">
        <v>1742940</v>
      </c>
      <c r="R143" s="29">
        <v>0</v>
      </c>
      <c r="S143" s="29">
        <v>0</v>
      </c>
      <c r="T143" s="29">
        <v>0</v>
      </c>
      <c r="V143">
        <v>1895</v>
      </c>
      <c r="W143" s="26"/>
      <c r="X143" s="17"/>
      <c r="Y143" s="1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</row>
    <row r="144" spans="1:40" ht="12.75">
      <c r="A144">
        <v>126</v>
      </c>
      <c r="B144" t="s">
        <v>133</v>
      </c>
      <c r="C144">
        <v>8610</v>
      </c>
      <c r="D144">
        <v>2009</v>
      </c>
      <c r="E144" s="31">
        <v>86.3</v>
      </c>
      <c r="F144" s="29">
        <v>0</v>
      </c>
      <c r="G144" s="29">
        <v>7068462</v>
      </c>
      <c r="H144" s="29">
        <v>2226398</v>
      </c>
      <c r="I144" s="29">
        <v>2882664</v>
      </c>
      <c r="J144" s="29">
        <v>-281721</v>
      </c>
      <c r="K144" s="29">
        <v>80404</v>
      </c>
      <c r="L144" s="29">
        <v>4191837</v>
      </c>
      <c r="M144" s="29">
        <v>840759</v>
      </c>
      <c r="N144" s="29">
        <v>509239</v>
      </c>
      <c r="O144" s="29">
        <v>5497333</v>
      </c>
      <c r="P144" s="29">
        <v>2050527</v>
      </c>
      <c r="Q144" s="29">
        <v>20964848</v>
      </c>
      <c r="R144" s="29">
        <v>0</v>
      </c>
      <c r="S144" s="29">
        <v>0</v>
      </c>
      <c r="T144" s="29">
        <v>0</v>
      </c>
      <c r="V144">
        <v>21534</v>
      </c>
      <c r="W144" s="26"/>
      <c r="X144" s="17"/>
      <c r="Y144" s="1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</row>
    <row r="145" spans="1:40" ht="12.75">
      <c r="A145">
        <v>128</v>
      </c>
      <c r="B145" t="s">
        <v>143</v>
      </c>
      <c r="C145">
        <v>8610</v>
      </c>
      <c r="D145">
        <v>2009</v>
      </c>
      <c r="E145" s="31">
        <v>409.71</v>
      </c>
      <c r="F145" s="29">
        <v>0</v>
      </c>
      <c r="G145" s="29">
        <v>28368263</v>
      </c>
      <c r="H145" s="29">
        <v>6431408</v>
      </c>
      <c r="I145" s="29">
        <v>38268724</v>
      </c>
      <c r="J145" s="29">
        <v>1101363</v>
      </c>
      <c r="K145" s="29">
        <v>17200</v>
      </c>
      <c r="L145" s="29">
        <v>9349437</v>
      </c>
      <c r="M145" s="29">
        <v>1008929</v>
      </c>
      <c r="N145" s="29">
        <v>698265</v>
      </c>
      <c r="O145" s="29">
        <v>3064271</v>
      </c>
      <c r="P145" s="29">
        <v>1113995</v>
      </c>
      <c r="Q145" s="29">
        <v>87193865</v>
      </c>
      <c r="R145" s="29">
        <v>0</v>
      </c>
      <c r="S145" s="29">
        <v>0</v>
      </c>
      <c r="T145" s="29">
        <v>0</v>
      </c>
      <c r="V145">
        <v>48950</v>
      </c>
      <c r="W145" s="26"/>
      <c r="X145" s="17"/>
      <c r="Y145" s="1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</row>
    <row r="146" spans="1:40" ht="12.75">
      <c r="A146">
        <v>129</v>
      </c>
      <c r="B146" t="s">
        <v>157</v>
      </c>
      <c r="C146">
        <v>8610</v>
      </c>
      <c r="D146">
        <v>2009</v>
      </c>
      <c r="E146" s="31">
        <v>20.86</v>
      </c>
      <c r="F146" s="29">
        <v>0</v>
      </c>
      <c r="G146" s="29">
        <v>1071681</v>
      </c>
      <c r="H146" s="29">
        <v>238555</v>
      </c>
      <c r="I146" s="29">
        <v>43455</v>
      </c>
      <c r="J146" s="29">
        <v>18334</v>
      </c>
      <c r="K146" s="29">
        <v>0</v>
      </c>
      <c r="L146" s="29">
        <v>129992</v>
      </c>
      <c r="M146" s="29">
        <v>19956</v>
      </c>
      <c r="N146" s="29">
        <v>11429</v>
      </c>
      <c r="O146" s="29">
        <v>20072</v>
      </c>
      <c r="P146" s="29">
        <v>0</v>
      </c>
      <c r="Q146" s="29">
        <v>1553474</v>
      </c>
      <c r="R146" s="29">
        <v>0</v>
      </c>
      <c r="S146" s="29">
        <v>0</v>
      </c>
      <c r="T146" s="29">
        <v>0</v>
      </c>
      <c r="V146">
        <v>591</v>
      </c>
      <c r="W146" s="26"/>
      <c r="X146" s="17"/>
      <c r="Y146" s="1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</row>
    <row r="147" spans="1:40" ht="12.75">
      <c r="A147">
        <v>130</v>
      </c>
      <c r="B147" t="s">
        <v>139</v>
      </c>
      <c r="C147">
        <v>8610</v>
      </c>
      <c r="D147">
        <v>2009</v>
      </c>
      <c r="E147" s="31">
        <v>140.47</v>
      </c>
      <c r="F147" s="29">
        <v>0</v>
      </c>
      <c r="G147" s="29">
        <v>9471917</v>
      </c>
      <c r="H147" s="29">
        <v>1920982</v>
      </c>
      <c r="I147" s="29">
        <v>3509350</v>
      </c>
      <c r="J147" s="29">
        <v>175453</v>
      </c>
      <c r="K147" s="29">
        <v>305704</v>
      </c>
      <c r="L147" s="29">
        <v>9211587</v>
      </c>
      <c r="M147" s="29">
        <v>-534592</v>
      </c>
      <c r="N147" s="29">
        <v>2930039</v>
      </c>
      <c r="O147" s="29">
        <v>2244688</v>
      </c>
      <c r="P147" s="29">
        <v>5323689</v>
      </c>
      <c r="Q147" s="29">
        <v>23911439</v>
      </c>
      <c r="R147" s="29">
        <v>0</v>
      </c>
      <c r="S147" s="29">
        <v>0</v>
      </c>
      <c r="T147" s="29">
        <v>0</v>
      </c>
      <c r="V147">
        <v>24107</v>
      </c>
      <c r="W147" s="26"/>
      <c r="X147" s="17"/>
      <c r="Y147" s="1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</row>
    <row r="148" spans="1:40" ht="12.75">
      <c r="A148">
        <v>131</v>
      </c>
      <c r="B148" t="s">
        <v>103</v>
      </c>
      <c r="C148">
        <v>8610</v>
      </c>
      <c r="D148">
        <v>2009</v>
      </c>
      <c r="E148" s="31">
        <v>221.82000000000005</v>
      </c>
      <c r="F148" s="29">
        <v>0</v>
      </c>
      <c r="G148" s="29">
        <v>19559801</v>
      </c>
      <c r="H148" s="29">
        <v>5006145</v>
      </c>
      <c r="I148" s="29">
        <v>2838078</v>
      </c>
      <c r="J148" s="29">
        <v>411343</v>
      </c>
      <c r="K148" s="29">
        <v>2353</v>
      </c>
      <c r="L148" s="29">
        <v>5141003</v>
      </c>
      <c r="M148" s="29">
        <v>1759050</v>
      </c>
      <c r="N148" s="29">
        <v>1100982</v>
      </c>
      <c r="O148" s="29">
        <v>6283917</v>
      </c>
      <c r="P148" s="29">
        <v>2414582</v>
      </c>
      <c r="Q148" s="29">
        <v>39688090</v>
      </c>
      <c r="R148" s="29">
        <v>0</v>
      </c>
      <c r="S148" s="29">
        <v>0</v>
      </c>
      <c r="T148" s="29">
        <v>0</v>
      </c>
      <c r="V148">
        <v>40193</v>
      </c>
      <c r="W148" s="26"/>
      <c r="X148" s="17"/>
      <c r="Y148" s="1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</row>
    <row r="149" spans="1:40" ht="12.75">
      <c r="A149">
        <v>132</v>
      </c>
      <c r="B149" t="s">
        <v>108</v>
      </c>
      <c r="C149">
        <v>8610</v>
      </c>
      <c r="D149">
        <v>2009</v>
      </c>
      <c r="E149" s="31">
        <v>63.10999999999999</v>
      </c>
      <c r="F149" s="29">
        <v>0</v>
      </c>
      <c r="G149" s="29">
        <v>4696980</v>
      </c>
      <c r="H149" s="29">
        <v>1049725</v>
      </c>
      <c r="I149" s="29">
        <v>1928</v>
      </c>
      <c r="J149" s="29">
        <v>106661</v>
      </c>
      <c r="K149" s="29">
        <v>5406</v>
      </c>
      <c r="L149" s="29">
        <v>5288450</v>
      </c>
      <c r="M149" s="29">
        <v>293352</v>
      </c>
      <c r="N149" s="29">
        <v>131529</v>
      </c>
      <c r="O149" s="29">
        <v>1754018</v>
      </c>
      <c r="P149" s="29">
        <v>57000</v>
      </c>
      <c r="Q149" s="29">
        <v>13271049</v>
      </c>
      <c r="R149" s="29">
        <v>0</v>
      </c>
      <c r="S149" s="29">
        <v>0</v>
      </c>
      <c r="T149" s="29">
        <v>0</v>
      </c>
      <c r="V149">
        <v>12684</v>
      </c>
      <c r="W149" s="26"/>
      <c r="X149" s="17"/>
      <c r="Y149" s="1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</row>
    <row r="150" spans="1:40" ht="12.75">
      <c r="A150">
        <v>134</v>
      </c>
      <c r="B150" t="s">
        <v>88</v>
      </c>
      <c r="C150">
        <v>8610</v>
      </c>
      <c r="D150">
        <v>2009</v>
      </c>
      <c r="E150" s="31">
        <v>33.75</v>
      </c>
      <c r="F150" s="29">
        <v>0</v>
      </c>
      <c r="G150" s="29">
        <v>2454366</v>
      </c>
      <c r="H150" s="29">
        <v>652708</v>
      </c>
      <c r="I150" s="29">
        <v>1086384</v>
      </c>
      <c r="J150" s="29">
        <v>147900</v>
      </c>
      <c r="K150" s="29">
        <v>94060</v>
      </c>
      <c r="L150" s="29">
        <v>762125</v>
      </c>
      <c r="M150" s="29">
        <v>52006</v>
      </c>
      <c r="N150" s="29">
        <v>913381</v>
      </c>
      <c r="O150" s="29">
        <v>1293250</v>
      </c>
      <c r="P150" s="29">
        <v>259095</v>
      </c>
      <c r="Q150" s="29">
        <v>7197085</v>
      </c>
      <c r="R150" s="29">
        <v>0</v>
      </c>
      <c r="S150" s="29">
        <v>0</v>
      </c>
      <c r="T150" s="29">
        <v>0</v>
      </c>
      <c r="V150">
        <v>8079</v>
      </c>
      <c r="W150" s="26"/>
      <c r="X150" s="17"/>
      <c r="Y150" s="1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</row>
    <row r="151" spans="1:40" ht="12.75">
      <c r="A151">
        <v>137</v>
      </c>
      <c r="B151" t="s">
        <v>93</v>
      </c>
      <c r="C151">
        <v>8610</v>
      </c>
      <c r="D151">
        <v>2009</v>
      </c>
      <c r="E151" s="31">
        <v>12.169999999999998</v>
      </c>
      <c r="F151" s="29">
        <v>0</v>
      </c>
      <c r="G151" s="29">
        <v>711919</v>
      </c>
      <c r="H151" s="29">
        <v>251931</v>
      </c>
      <c r="I151" s="29">
        <v>150998</v>
      </c>
      <c r="J151" s="29">
        <v>18324</v>
      </c>
      <c r="K151" s="29">
        <v>1639</v>
      </c>
      <c r="L151" s="29">
        <v>100206</v>
      </c>
      <c r="M151" s="29">
        <v>9912</v>
      </c>
      <c r="N151" s="29">
        <v>30346</v>
      </c>
      <c r="O151" s="29">
        <v>245826</v>
      </c>
      <c r="P151" s="29">
        <v>5496</v>
      </c>
      <c r="Q151" s="29">
        <v>1515605</v>
      </c>
      <c r="R151" s="29">
        <v>0</v>
      </c>
      <c r="S151" s="29">
        <v>0</v>
      </c>
      <c r="T151" s="29">
        <v>0</v>
      </c>
      <c r="V151">
        <v>1252</v>
      </c>
      <c r="W151" s="26"/>
      <c r="X151" s="17"/>
      <c r="Y151" s="1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</row>
    <row r="152" spans="1:40" ht="12.75">
      <c r="A152">
        <v>138</v>
      </c>
      <c r="B152" t="s">
        <v>130</v>
      </c>
      <c r="C152">
        <v>8610</v>
      </c>
      <c r="D152">
        <v>2009</v>
      </c>
      <c r="E152" s="31">
        <v>93</v>
      </c>
      <c r="F152" s="29">
        <v>0</v>
      </c>
      <c r="G152" s="29">
        <v>8434255</v>
      </c>
      <c r="H152" s="29">
        <v>1934095</v>
      </c>
      <c r="I152" s="29">
        <v>1436242</v>
      </c>
      <c r="J152" s="29">
        <v>168247</v>
      </c>
      <c r="K152" s="29">
        <v>92340</v>
      </c>
      <c r="L152" s="29">
        <v>3497886</v>
      </c>
      <c r="M152" s="29">
        <v>16151</v>
      </c>
      <c r="N152" s="29">
        <v>1257816</v>
      </c>
      <c r="O152" s="29">
        <v>303913</v>
      </c>
      <c r="P152" s="29">
        <v>2662861</v>
      </c>
      <c r="Q152" s="29">
        <v>14478084</v>
      </c>
      <c r="R152" s="29">
        <v>0</v>
      </c>
      <c r="S152" s="29">
        <v>0</v>
      </c>
      <c r="T152" s="29">
        <v>0</v>
      </c>
      <c r="V152">
        <v>15975</v>
      </c>
      <c r="W152" s="26"/>
      <c r="X152" s="17"/>
      <c r="Y152" s="1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</row>
    <row r="153" spans="1:40" ht="12.75">
      <c r="A153">
        <v>139</v>
      </c>
      <c r="B153" t="s">
        <v>151</v>
      </c>
      <c r="C153">
        <v>8610</v>
      </c>
      <c r="D153">
        <v>2009</v>
      </c>
      <c r="E153" s="31">
        <v>104.96</v>
      </c>
      <c r="F153" s="29">
        <v>0</v>
      </c>
      <c r="G153" s="29">
        <v>6940817</v>
      </c>
      <c r="H153" s="29">
        <v>1726565</v>
      </c>
      <c r="I153" s="29">
        <v>2050350</v>
      </c>
      <c r="J153" s="29">
        <v>536270</v>
      </c>
      <c r="K153" s="29">
        <v>10546</v>
      </c>
      <c r="L153" s="29">
        <v>7003415</v>
      </c>
      <c r="M153" s="29">
        <v>1174707</v>
      </c>
      <c r="N153" s="29">
        <v>1930320</v>
      </c>
      <c r="O153" s="29">
        <v>2494436</v>
      </c>
      <c r="P153" s="29">
        <v>776109</v>
      </c>
      <c r="Q153" s="29">
        <v>23091317</v>
      </c>
      <c r="R153" s="29">
        <v>0</v>
      </c>
      <c r="S153" s="29">
        <v>0</v>
      </c>
      <c r="T153" s="29">
        <v>0</v>
      </c>
      <c r="V153">
        <v>22355</v>
      </c>
      <c r="W153" s="26"/>
      <c r="X153" s="17"/>
      <c r="Y153" s="1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</row>
    <row r="154" spans="1:40" ht="12.75">
      <c r="A154">
        <v>140</v>
      </c>
      <c r="B154" t="s">
        <v>90</v>
      </c>
      <c r="C154">
        <v>8610</v>
      </c>
      <c r="D154">
        <v>2009</v>
      </c>
      <c r="E154" s="31">
        <v>33.32</v>
      </c>
      <c r="F154" s="29">
        <v>0</v>
      </c>
      <c r="G154" s="29">
        <v>2333889</v>
      </c>
      <c r="H154" s="29">
        <v>576386</v>
      </c>
      <c r="I154" s="29">
        <v>240210</v>
      </c>
      <c r="J154" s="29">
        <v>109025</v>
      </c>
      <c r="K154" s="29">
        <v>0</v>
      </c>
      <c r="L154" s="29">
        <v>326723</v>
      </c>
      <c r="M154" s="29">
        <v>2281</v>
      </c>
      <c r="N154" s="29">
        <v>136297</v>
      </c>
      <c r="O154" s="29">
        <v>1073218</v>
      </c>
      <c r="P154" s="29">
        <v>62519</v>
      </c>
      <c r="Q154" s="29">
        <v>4735510</v>
      </c>
      <c r="R154" s="29">
        <v>0</v>
      </c>
      <c r="S154" s="29">
        <v>0</v>
      </c>
      <c r="T154" s="29">
        <v>0</v>
      </c>
      <c r="V154">
        <v>4400</v>
      </c>
      <c r="W154" s="26"/>
      <c r="X154" s="17"/>
      <c r="Y154" s="1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</row>
    <row r="155" spans="1:40" ht="12.75">
      <c r="A155">
        <v>141</v>
      </c>
      <c r="B155" t="s">
        <v>78</v>
      </c>
      <c r="C155">
        <v>8610</v>
      </c>
      <c r="D155">
        <v>2009</v>
      </c>
      <c r="E155" s="31">
        <v>6.79</v>
      </c>
      <c r="F155" s="29">
        <v>0</v>
      </c>
      <c r="G155" s="29">
        <v>371601</v>
      </c>
      <c r="H155" s="29">
        <v>75818</v>
      </c>
      <c r="I155" s="29">
        <v>33708</v>
      </c>
      <c r="J155" s="29">
        <v>16023</v>
      </c>
      <c r="K155" s="29">
        <v>384</v>
      </c>
      <c r="L155" s="29">
        <v>15146</v>
      </c>
      <c r="M155" s="29">
        <v>5408</v>
      </c>
      <c r="N155" s="29">
        <v>43016</v>
      </c>
      <c r="O155" s="29">
        <v>62336</v>
      </c>
      <c r="P155" s="29">
        <v>1503</v>
      </c>
      <c r="Q155" s="29">
        <v>621937</v>
      </c>
      <c r="R155" s="29">
        <v>0</v>
      </c>
      <c r="S155" s="29">
        <v>0</v>
      </c>
      <c r="T155" s="29">
        <v>0</v>
      </c>
      <c r="V155"/>
      <c r="W155" s="26"/>
      <c r="X155" s="17"/>
      <c r="Y155" s="1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</row>
    <row r="156" spans="1:40" ht="12.75">
      <c r="A156">
        <v>142</v>
      </c>
      <c r="B156" t="s">
        <v>132</v>
      </c>
      <c r="C156">
        <v>8610</v>
      </c>
      <c r="D156">
        <v>2009</v>
      </c>
      <c r="E156" s="31">
        <v>171.67</v>
      </c>
      <c r="F156" s="29">
        <v>0</v>
      </c>
      <c r="G156" s="29">
        <v>12218976</v>
      </c>
      <c r="H156" s="29">
        <v>3572165</v>
      </c>
      <c r="I156" s="29">
        <v>5220585</v>
      </c>
      <c r="J156" s="29">
        <v>2463401</v>
      </c>
      <c r="K156" s="29">
        <v>0</v>
      </c>
      <c r="L156" s="29">
        <v>2907656</v>
      </c>
      <c r="M156" s="29">
        <v>201974</v>
      </c>
      <c r="N156" s="29">
        <v>654465</v>
      </c>
      <c r="O156" s="29">
        <v>1037983</v>
      </c>
      <c r="P156" s="29">
        <v>249013</v>
      </c>
      <c r="Q156" s="29">
        <v>28028192</v>
      </c>
      <c r="R156" s="29">
        <v>0</v>
      </c>
      <c r="S156" s="29">
        <v>0</v>
      </c>
      <c r="T156" s="29">
        <v>0</v>
      </c>
      <c r="V156">
        <v>28694</v>
      </c>
      <c r="W156" s="26"/>
      <c r="X156" s="17"/>
      <c r="Y156" s="1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</row>
    <row r="157" spans="1:40" ht="12.75">
      <c r="A157">
        <v>145</v>
      </c>
      <c r="B157" t="s">
        <v>150</v>
      </c>
      <c r="C157">
        <v>8610</v>
      </c>
      <c r="D157">
        <v>2009</v>
      </c>
      <c r="E157" s="31">
        <v>312.04999999999995</v>
      </c>
      <c r="F157" s="29">
        <v>0</v>
      </c>
      <c r="G157" s="29">
        <v>20265561</v>
      </c>
      <c r="H157" s="29">
        <v>5953516</v>
      </c>
      <c r="I157" s="29">
        <v>2049</v>
      </c>
      <c r="J157" s="29">
        <v>747255</v>
      </c>
      <c r="K157" s="29">
        <v>16582</v>
      </c>
      <c r="L157" s="29">
        <v>20690898</v>
      </c>
      <c r="M157" s="29">
        <v>587836</v>
      </c>
      <c r="N157" s="29">
        <v>1573785</v>
      </c>
      <c r="O157" s="29">
        <v>6636429</v>
      </c>
      <c r="P157" s="29">
        <v>504127</v>
      </c>
      <c r="Q157" s="29">
        <v>55969784</v>
      </c>
      <c r="R157" s="29">
        <v>0</v>
      </c>
      <c r="S157" s="29">
        <v>0</v>
      </c>
      <c r="T157" s="29">
        <v>0</v>
      </c>
      <c r="V157">
        <v>32043</v>
      </c>
      <c r="W157" s="26"/>
      <c r="X157" s="17"/>
      <c r="Y157" s="1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</row>
    <row r="158" spans="1:40" ht="12.75">
      <c r="A158">
        <v>147</v>
      </c>
      <c r="B158" t="s">
        <v>138</v>
      </c>
      <c r="C158">
        <v>8610</v>
      </c>
      <c r="D158">
        <v>2009</v>
      </c>
      <c r="E158" s="31">
        <v>20.270000000000003</v>
      </c>
      <c r="F158" s="29">
        <v>0</v>
      </c>
      <c r="G158" s="29">
        <v>1106498</v>
      </c>
      <c r="H158" s="29">
        <v>361182</v>
      </c>
      <c r="I158" s="29">
        <v>322032</v>
      </c>
      <c r="J158" s="29">
        <v>26107</v>
      </c>
      <c r="K158" s="29">
        <v>0</v>
      </c>
      <c r="L158" s="29">
        <v>146706</v>
      </c>
      <c r="M158" s="29">
        <v>93752</v>
      </c>
      <c r="N158" s="29">
        <v>29792</v>
      </c>
      <c r="O158" s="29">
        <v>188030</v>
      </c>
      <c r="P158" s="29">
        <v>24922</v>
      </c>
      <c r="Q158" s="29">
        <v>2249177</v>
      </c>
      <c r="R158" s="29">
        <v>0</v>
      </c>
      <c r="S158" s="29">
        <v>0</v>
      </c>
      <c r="T158" s="29">
        <v>0</v>
      </c>
      <c r="V158">
        <v>3023</v>
      </c>
      <c r="W158" s="26"/>
      <c r="X158" s="17"/>
      <c r="Y158" s="1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</row>
    <row r="159" spans="1:40" ht="12.75">
      <c r="A159">
        <v>148</v>
      </c>
      <c r="B159" t="s">
        <v>135</v>
      </c>
      <c r="C159">
        <v>8610</v>
      </c>
      <c r="D159">
        <v>2009</v>
      </c>
      <c r="E159" s="31">
        <v>20.5</v>
      </c>
      <c r="F159" s="29">
        <v>0</v>
      </c>
      <c r="G159" s="29">
        <v>2003851</v>
      </c>
      <c r="H159" s="29">
        <v>505296</v>
      </c>
      <c r="I159" s="29">
        <v>72668</v>
      </c>
      <c r="J159" s="29">
        <v>21406</v>
      </c>
      <c r="K159" s="29">
        <v>15934</v>
      </c>
      <c r="L159" s="29">
        <v>101881</v>
      </c>
      <c r="M159" s="29">
        <v>37493</v>
      </c>
      <c r="N159" s="29">
        <v>135891</v>
      </c>
      <c r="O159" s="29">
        <v>1269078</v>
      </c>
      <c r="P159" s="29">
        <v>17335</v>
      </c>
      <c r="Q159" s="29">
        <v>4146163</v>
      </c>
      <c r="R159" s="29">
        <v>0</v>
      </c>
      <c r="S159" s="29">
        <v>0</v>
      </c>
      <c r="T159" s="29">
        <v>0</v>
      </c>
      <c r="V159">
        <v>937</v>
      </c>
      <c r="W159" s="26"/>
      <c r="X159" s="17"/>
      <c r="Y159" s="1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</row>
    <row r="160" spans="1:40" ht="12.75">
      <c r="A160">
        <v>150</v>
      </c>
      <c r="B160" t="s">
        <v>77</v>
      </c>
      <c r="C160">
        <v>8610</v>
      </c>
      <c r="D160">
        <v>2009</v>
      </c>
      <c r="E160" s="31">
        <v>20.04</v>
      </c>
      <c r="F160" s="29">
        <v>0</v>
      </c>
      <c r="G160" s="29">
        <v>991139</v>
      </c>
      <c r="H160" s="29">
        <v>290765</v>
      </c>
      <c r="I160" s="29">
        <v>131729</v>
      </c>
      <c r="J160" s="29">
        <v>44136</v>
      </c>
      <c r="K160" s="29">
        <v>22910</v>
      </c>
      <c r="L160" s="29">
        <v>147196</v>
      </c>
      <c r="M160" s="29">
        <v>409558</v>
      </c>
      <c r="N160" s="29">
        <v>62057</v>
      </c>
      <c r="O160" s="29">
        <v>109494</v>
      </c>
      <c r="P160" s="29">
        <v>793258</v>
      </c>
      <c r="Q160" s="29">
        <v>1415726</v>
      </c>
      <c r="R160" s="29">
        <v>0</v>
      </c>
      <c r="S160" s="29">
        <v>0</v>
      </c>
      <c r="T160" s="29">
        <v>0</v>
      </c>
      <c r="V160">
        <v>2219</v>
      </c>
      <c r="W160" s="26"/>
      <c r="X160" s="17"/>
      <c r="Y160" s="1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</row>
    <row r="161" spans="1:40" ht="12.75">
      <c r="A161">
        <v>152</v>
      </c>
      <c r="B161" t="s">
        <v>96</v>
      </c>
      <c r="C161">
        <v>8610</v>
      </c>
      <c r="D161">
        <v>2009</v>
      </c>
      <c r="E161" s="31">
        <v>57.72</v>
      </c>
      <c r="F161" s="29">
        <v>0</v>
      </c>
      <c r="G161" s="29">
        <v>3898241</v>
      </c>
      <c r="H161" s="29">
        <v>1388800</v>
      </c>
      <c r="I161" s="29">
        <v>160886</v>
      </c>
      <c r="J161" s="29">
        <v>197306</v>
      </c>
      <c r="K161" s="29">
        <v>4889</v>
      </c>
      <c r="L161" s="29">
        <v>2224527</v>
      </c>
      <c r="M161" s="29">
        <v>77757</v>
      </c>
      <c r="N161" s="29">
        <v>241750</v>
      </c>
      <c r="O161" s="29">
        <v>856913</v>
      </c>
      <c r="P161" s="29">
        <v>24409</v>
      </c>
      <c r="Q161" s="29">
        <v>9026660</v>
      </c>
      <c r="R161" s="29">
        <v>0</v>
      </c>
      <c r="S161" s="29">
        <v>0</v>
      </c>
      <c r="T161" s="29">
        <v>0</v>
      </c>
      <c r="V161">
        <v>4267</v>
      </c>
      <c r="W161" s="26"/>
      <c r="X161" s="17"/>
      <c r="Y161" s="1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</row>
    <row r="162" spans="1:40" ht="12.75">
      <c r="A162">
        <v>153</v>
      </c>
      <c r="B162" t="s">
        <v>122</v>
      </c>
      <c r="C162">
        <v>8610</v>
      </c>
      <c r="D162">
        <v>2009</v>
      </c>
      <c r="E162" s="31">
        <v>14.41</v>
      </c>
      <c r="F162" s="29">
        <v>0</v>
      </c>
      <c r="G162" s="29">
        <v>854631</v>
      </c>
      <c r="H162" s="29">
        <v>250484</v>
      </c>
      <c r="I162" s="29">
        <v>284425</v>
      </c>
      <c r="J162" s="29">
        <v>110846</v>
      </c>
      <c r="K162" s="29">
        <v>0</v>
      </c>
      <c r="L162" s="29">
        <v>223003</v>
      </c>
      <c r="M162" s="29">
        <v>36524</v>
      </c>
      <c r="N162" s="29">
        <v>1098695</v>
      </c>
      <c r="O162" s="29">
        <v>166273</v>
      </c>
      <c r="P162" s="29">
        <v>0</v>
      </c>
      <c r="Q162" s="29">
        <v>3024881</v>
      </c>
      <c r="R162" s="29">
        <v>0</v>
      </c>
      <c r="S162" s="29">
        <v>0</v>
      </c>
      <c r="T162" s="29">
        <v>0</v>
      </c>
      <c r="V162">
        <v>1813</v>
      </c>
      <c r="W162" s="26"/>
      <c r="X162" s="17"/>
      <c r="Y162" s="1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</row>
    <row r="163" spans="1:40" ht="12.75">
      <c r="A163">
        <v>155</v>
      </c>
      <c r="B163" t="s">
        <v>118</v>
      </c>
      <c r="C163">
        <v>8610</v>
      </c>
      <c r="D163">
        <v>2009</v>
      </c>
      <c r="E163" s="31">
        <v>164.66</v>
      </c>
      <c r="F163" s="29">
        <v>0</v>
      </c>
      <c r="G163" s="29">
        <v>15879965</v>
      </c>
      <c r="H163" s="29">
        <v>4303867</v>
      </c>
      <c r="I163" s="29">
        <v>1709432</v>
      </c>
      <c r="J163" s="29">
        <v>393343</v>
      </c>
      <c r="K163" s="29">
        <v>34406</v>
      </c>
      <c r="L163" s="29">
        <v>5913095</v>
      </c>
      <c r="M163" s="29">
        <v>1834616</v>
      </c>
      <c r="N163" s="29">
        <v>2753267</v>
      </c>
      <c r="O163" s="29">
        <v>6226713</v>
      </c>
      <c r="P163" s="29">
        <v>12687135</v>
      </c>
      <c r="Q163" s="29">
        <v>26361569</v>
      </c>
      <c r="R163" s="29">
        <v>0</v>
      </c>
      <c r="S163" s="29">
        <v>0</v>
      </c>
      <c r="T163" s="29">
        <v>0</v>
      </c>
      <c r="V163">
        <v>34729</v>
      </c>
      <c r="W163" s="26"/>
      <c r="X163" s="17"/>
      <c r="Y163" s="1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</row>
    <row r="164" spans="1:40" ht="12.75">
      <c r="A164">
        <v>156</v>
      </c>
      <c r="B164" t="s">
        <v>121</v>
      </c>
      <c r="C164">
        <v>8610</v>
      </c>
      <c r="D164">
        <v>2009</v>
      </c>
      <c r="E164" s="31">
        <v>70.43</v>
      </c>
      <c r="F164" s="29">
        <v>0</v>
      </c>
      <c r="G164" s="29">
        <v>4497746</v>
      </c>
      <c r="H164" s="29">
        <v>1008302</v>
      </c>
      <c r="I164" s="29">
        <v>1114384</v>
      </c>
      <c r="J164" s="29">
        <v>166907</v>
      </c>
      <c r="K164" s="29">
        <v>60545</v>
      </c>
      <c r="L164" s="29">
        <v>392136</v>
      </c>
      <c r="M164" s="29">
        <v>25919</v>
      </c>
      <c r="N164" s="29">
        <v>194979</v>
      </c>
      <c r="O164" s="29">
        <v>594189</v>
      </c>
      <c r="P164" s="29">
        <v>254252</v>
      </c>
      <c r="Q164" s="29">
        <v>7800855</v>
      </c>
      <c r="R164" s="29">
        <v>0</v>
      </c>
      <c r="S164" s="29">
        <v>0</v>
      </c>
      <c r="T164" s="29">
        <v>0</v>
      </c>
      <c r="V164">
        <v>6463</v>
      </c>
      <c r="W164" s="26"/>
      <c r="X164" s="17"/>
      <c r="Y164" s="1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</row>
    <row r="165" spans="1:40" ht="12.75">
      <c r="A165">
        <v>157</v>
      </c>
      <c r="B165" t="s">
        <v>142</v>
      </c>
      <c r="C165">
        <v>8610</v>
      </c>
      <c r="D165">
        <v>2009</v>
      </c>
      <c r="E165" s="31">
        <v>41.37</v>
      </c>
      <c r="F165" s="29">
        <v>0</v>
      </c>
      <c r="G165" s="29">
        <v>2520015</v>
      </c>
      <c r="H165" s="29">
        <v>592703</v>
      </c>
      <c r="I165" s="29">
        <v>111985</v>
      </c>
      <c r="J165" s="29">
        <v>109203</v>
      </c>
      <c r="K165" s="29">
        <v>84702</v>
      </c>
      <c r="L165" s="29">
        <v>2879025</v>
      </c>
      <c r="M165" s="29">
        <v>6474</v>
      </c>
      <c r="N165" s="29">
        <v>204745</v>
      </c>
      <c r="O165" s="29">
        <v>129312</v>
      </c>
      <c r="P165" s="29">
        <v>0</v>
      </c>
      <c r="Q165" s="29">
        <v>6638164</v>
      </c>
      <c r="R165" s="29">
        <v>0</v>
      </c>
      <c r="S165" s="29">
        <v>0</v>
      </c>
      <c r="T165" s="29">
        <v>0</v>
      </c>
      <c r="V165">
        <v>2947</v>
      </c>
      <c r="W165" s="26"/>
      <c r="X165" s="17"/>
      <c r="Y165" s="1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</row>
    <row r="166" spans="1:40" ht="12.75">
      <c r="A166">
        <v>158</v>
      </c>
      <c r="B166" t="s">
        <v>73</v>
      </c>
      <c r="C166">
        <v>8610</v>
      </c>
      <c r="D166">
        <v>2009</v>
      </c>
      <c r="E166" s="31">
        <v>8.76</v>
      </c>
      <c r="F166" s="29">
        <v>0</v>
      </c>
      <c r="G166" s="29">
        <v>667129</v>
      </c>
      <c r="H166" s="29">
        <v>143271</v>
      </c>
      <c r="I166" s="29">
        <v>2444</v>
      </c>
      <c r="J166" s="29">
        <v>33512</v>
      </c>
      <c r="K166" s="29">
        <v>8129</v>
      </c>
      <c r="L166" s="29">
        <v>324254</v>
      </c>
      <c r="M166" s="29">
        <v>25561</v>
      </c>
      <c r="N166" s="29">
        <v>48233</v>
      </c>
      <c r="O166" s="29">
        <v>81047</v>
      </c>
      <c r="P166" s="29">
        <v>0</v>
      </c>
      <c r="Q166" s="29">
        <v>1333580</v>
      </c>
      <c r="R166" s="29">
        <v>0</v>
      </c>
      <c r="S166" s="29">
        <v>0</v>
      </c>
      <c r="T166" s="29">
        <v>0</v>
      </c>
      <c r="V166">
        <v>614</v>
      </c>
      <c r="W166" s="26"/>
      <c r="X166" s="17"/>
      <c r="Y166" s="1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</row>
    <row r="167" spans="1:40" ht="12.75">
      <c r="A167">
        <v>159</v>
      </c>
      <c r="B167" t="s">
        <v>107</v>
      </c>
      <c r="C167">
        <v>8610</v>
      </c>
      <c r="D167">
        <v>2009</v>
      </c>
      <c r="E167" s="31">
        <v>233</v>
      </c>
      <c r="F167" s="29">
        <v>0</v>
      </c>
      <c r="G167" s="29">
        <v>16700194</v>
      </c>
      <c r="H167" s="29">
        <v>4926995</v>
      </c>
      <c r="I167" s="29">
        <v>1192873</v>
      </c>
      <c r="J167" s="29">
        <v>669732</v>
      </c>
      <c r="K167" s="29">
        <v>20345</v>
      </c>
      <c r="L167" s="29">
        <v>29160538</v>
      </c>
      <c r="M167" s="29">
        <v>54066</v>
      </c>
      <c r="N167" s="29">
        <v>1207955</v>
      </c>
      <c r="O167" s="29">
        <v>1944090</v>
      </c>
      <c r="P167" s="29">
        <v>3533265</v>
      </c>
      <c r="Q167" s="29">
        <v>52343523</v>
      </c>
      <c r="R167" s="29">
        <v>0</v>
      </c>
      <c r="S167" s="29">
        <v>0</v>
      </c>
      <c r="T167" s="29">
        <v>0</v>
      </c>
      <c r="V167">
        <v>34768</v>
      </c>
      <c r="W167" s="26"/>
      <c r="X167" s="17"/>
      <c r="Y167" s="1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</row>
    <row r="168" spans="1:40" ht="12.75">
      <c r="A168">
        <v>161</v>
      </c>
      <c r="B168" t="s">
        <v>164</v>
      </c>
      <c r="C168">
        <v>8610</v>
      </c>
      <c r="D168">
        <v>2009</v>
      </c>
      <c r="E168" s="31">
        <v>172.26999999999998</v>
      </c>
      <c r="F168" s="29">
        <v>0</v>
      </c>
      <c r="G168" s="29">
        <v>11552564</v>
      </c>
      <c r="H168" s="29">
        <v>2619416</v>
      </c>
      <c r="I168" s="29">
        <v>3591733</v>
      </c>
      <c r="J168" s="29">
        <v>837112</v>
      </c>
      <c r="K168" s="29">
        <v>2127036</v>
      </c>
      <c r="L168" s="29">
        <v>3854297</v>
      </c>
      <c r="M168" s="29">
        <v>673971</v>
      </c>
      <c r="N168" s="29">
        <v>204412</v>
      </c>
      <c r="O168" s="29">
        <v>3891715</v>
      </c>
      <c r="P168" s="29">
        <v>262856</v>
      </c>
      <c r="Q168" s="29">
        <v>29089400</v>
      </c>
      <c r="R168" s="29">
        <v>0</v>
      </c>
      <c r="S168" s="29">
        <v>0</v>
      </c>
      <c r="T168" s="29">
        <v>0</v>
      </c>
      <c r="V168">
        <v>28692</v>
      </c>
      <c r="W168" s="26"/>
      <c r="X168" s="17"/>
      <c r="Y168" s="1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</row>
    <row r="169" spans="1:40" ht="12.75">
      <c r="A169">
        <v>162</v>
      </c>
      <c r="B169" t="s">
        <v>154</v>
      </c>
      <c r="C169">
        <v>8610</v>
      </c>
      <c r="D169">
        <v>2009</v>
      </c>
      <c r="E169" s="31">
        <v>330.91999999999996</v>
      </c>
      <c r="F169" s="29">
        <v>0</v>
      </c>
      <c r="G169" s="29">
        <v>25524431</v>
      </c>
      <c r="H169" s="29">
        <v>7918928</v>
      </c>
      <c r="I169" s="29">
        <v>9166346</v>
      </c>
      <c r="J169" s="29">
        <v>444247</v>
      </c>
      <c r="K169" s="29">
        <v>977930</v>
      </c>
      <c r="L169" s="29">
        <v>31755659</v>
      </c>
      <c r="M169" s="29">
        <v>-3265</v>
      </c>
      <c r="N169" s="29">
        <v>2762997</v>
      </c>
      <c r="O169" s="29">
        <v>6287537</v>
      </c>
      <c r="P169" s="29">
        <v>16076039</v>
      </c>
      <c r="Q169" s="29">
        <v>68758771</v>
      </c>
      <c r="R169" s="29">
        <v>0</v>
      </c>
      <c r="S169" s="29">
        <v>0</v>
      </c>
      <c r="T169" s="29">
        <v>0</v>
      </c>
      <c r="V169">
        <v>64334</v>
      </c>
      <c r="W169" s="26"/>
      <c r="X169" s="17"/>
      <c r="Y169" s="1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</row>
    <row r="170" spans="1:40" ht="12.75">
      <c r="A170">
        <v>164</v>
      </c>
      <c r="B170" t="s">
        <v>81</v>
      </c>
      <c r="C170">
        <v>8610</v>
      </c>
      <c r="D170">
        <v>2009</v>
      </c>
      <c r="E170" s="31">
        <v>262.13</v>
      </c>
      <c r="F170" s="29">
        <v>0</v>
      </c>
      <c r="G170" s="29">
        <v>21810833</v>
      </c>
      <c r="H170" s="29">
        <v>8218903</v>
      </c>
      <c r="I170" s="29">
        <v>4461760</v>
      </c>
      <c r="J170" s="29">
        <v>419232</v>
      </c>
      <c r="K170" s="29">
        <v>27519</v>
      </c>
      <c r="L170" s="29">
        <v>7128108</v>
      </c>
      <c r="M170" s="29">
        <v>462410</v>
      </c>
      <c r="N170" s="29">
        <v>867769</v>
      </c>
      <c r="O170" s="29">
        <v>1308702</v>
      </c>
      <c r="P170" s="29">
        <v>8994982</v>
      </c>
      <c r="Q170" s="29">
        <v>35710254</v>
      </c>
      <c r="R170" s="29">
        <v>0</v>
      </c>
      <c r="S170" s="29">
        <v>0</v>
      </c>
      <c r="T170" s="29">
        <v>0</v>
      </c>
      <c r="V170">
        <v>31549</v>
      </c>
      <c r="W170" s="26"/>
      <c r="X170" s="17"/>
      <c r="Y170" s="1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</row>
    <row r="171" spans="1:40" ht="12.75">
      <c r="A171">
        <v>165</v>
      </c>
      <c r="B171" t="s">
        <v>92</v>
      </c>
      <c r="C171">
        <v>8610</v>
      </c>
      <c r="D171">
        <v>2009</v>
      </c>
      <c r="E171" s="31">
        <v>31.53</v>
      </c>
      <c r="F171" s="29">
        <v>0</v>
      </c>
      <c r="G171" s="29">
        <v>2006106</v>
      </c>
      <c r="H171" s="29">
        <v>430421</v>
      </c>
      <c r="I171" s="29">
        <v>5605</v>
      </c>
      <c r="J171" s="29">
        <v>118638</v>
      </c>
      <c r="K171" s="29">
        <v>37480</v>
      </c>
      <c r="L171" s="29">
        <v>134102</v>
      </c>
      <c r="M171" s="29">
        <v>38016</v>
      </c>
      <c r="N171" s="29">
        <v>68820</v>
      </c>
      <c r="O171" s="29">
        <v>433312</v>
      </c>
      <c r="P171" s="29">
        <v>130132</v>
      </c>
      <c r="Q171" s="29">
        <v>3142368</v>
      </c>
      <c r="R171" s="29">
        <v>0</v>
      </c>
      <c r="S171" s="29">
        <v>0</v>
      </c>
      <c r="T171" s="29">
        <v>0</v>
      </c>
      <c r="V171">
        <v>1701</v>
      </c>
      <c r="W171" s="26"/>
      <c r="X171" s="17"/>
      <c r="Y171" s="1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</row>
    <row r="172" spans="1:40" ht="12.75">
      <c r="A172">
        <v>167</v>
      </c>
      <c r="B172" t="s">
        <v>82</v>
      </c>
      <c r="C172">
        <v>8610</v>
      </c>
      <c r="D172">
        <v>2009</v>
      </c>
      <c r="E172" s="31">
        <v>16.48</v>
      </c>
      <c r="F172" s="29">
        <v>0</v>
      </c>
      <c r="G172" s="29">
        <v>1637308</v>
      </c>
      <c r="H172" s="29">
        <v>379040</v>
      </c>
      <c r="I172" s="29">
        <v>12698</v>
      </c>
      <c r="J172" s="29">
        <v>4139</v>
      </c>
      <c r="K172" s="29">
        <v>0</v>
      </c>
      <c r="L172" s="29">
        <v>14185</v>
      </c>
      <c r="M172" s="29">
        <v>0</v>
      </c>
      <c r="N172" s="29">
        <v>3680</v>
      </c>
      <c r="O172" s="29">
        <v>182645</v>
      </c>
      <c r="P172" s="29">
        <v>8625</v>
      </c>
      <c r="Q172" s="29">
        <v>2225070</v>
      </c>
      <c r="R172" s="29">
        <v>0</v>
      </c>
      <c r="S172" s="29">
        <v>0</v>
      </c>
      <c r="T172" s="29">
        <v>0</v>
      </c>
      <c r="V172">
        <v>595</v>
      </c>
      <c r="W172" s="26"/>
      <c r="X172" s="17"/>
      <c r="Y172" s="1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</row>
    <row r="173" spans="1:40" ht="12.75">
      <c r="A173">
        <v>168</v>
      </c>
      <c r="B173" t="s">
        <v>75</v>
      </c>
      <c r="C173">
        <v>8610</v>
      </c>
      <c r="D173">
        <v>2009</v>
      </c>
      <c r="E173" s="31">
        <v>149.17999999999998</v>
      </c>
      <c r="F173" s="29">
        <v>0</v>
      </c>
      <c r="G173" s="29">
        <v>10647383</v>
      </c>
      <c r="H173" s="29">
        <v>2324354</v>
      </c>
      <c r="I173" s="29">
        <v>2290232</v>
      </c>
      <c r="J173" s="29">
        <v>451593</v>
      </c>
      <c r="K173" s="29">
        <v>2214</v>
      </c>
      <c r="L173" s="29">
        <v>1747603</v>
      </c>
      <c r="M173" s="29">
        <v>3893</v>
      </c>
      <c r="N173" s="29">
        <v>407136</v>
      </c>
      <c r="O173" s="29">
        <v>1414253</v>
      </c>
      <c r="P173" s="29">
        <v>57939</v>
      </c>
      <c r="Q173" s="29">
        <v>19230722</v>
      </c>
      <c r="R173" s="29">
        <v>0</v>
      </c>
      <c r="S173" s="29">
        <v>0</v>
      </c>
      <c r="T173" s="29">
        <v>0</v>
      </c>
      <c r="V173">
        <v>17915</v>
      </c>
      <c r="W173" s="26"/>
      <c r="X173" s="17"/>
      <c r="Y173" s="1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</row>
    <row r="174" spans="1:40" ht="12.75">
      <c r="A174">
        <v>169</v>
      </c>
      <c r="B174" t="s">
        <v>145</v>
      </c>
      <c r="C174">
        <v>8610</v>
      </c>
      <c r="D174">
        <v>2009</v>
      </c>
      <c r="E174" s="31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V174"/>
      <c r="W174" s="26"/>
      <c r="X174" s="17"/>
      <c r="Y174" s="1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</row>
    <row r="175" spans="1:40" ht="12.75">
      <c r="A175">
        <v>170</v>
      </c>
      <c r="B175" t="s">
        <v>112</v>
      </c>
      <c r="C175">
        <v>8610</v>
      </c>
      <c r="D175">
        <v>2009</v>
      </c>
      <c r="E175" s="31">
        <v>300.05</v>
      </c>
      <c r="F175" s="29">
        <v>0</v>
      </c>
      <c r="G175" s="29">
        <v>23002177</v>
      </c>
      <c r="H175" s="29">
        <v>6945584</v>
      </c>
      <c r="I175" s="29">
        <v>5511979</v>
      </c>
      <c r="J175" s="29">
        <v>1280653</v>
      </c>
      <c r="K175" s="29">
        <v>175280</v>
      </c>
      <c r="L175" s="29">
        <v>1702210</v>
      </c>
      <c r="M175" s="29">
        <v>1718372</v>
      </c>
      <c r="N175" s="29">
        <v>1961070</v>
      </c>
      <c r="O175" s="29">
        <v>4347041</v>
      </c>
      <c r="P175" s="29">
        <v>1477506</v>
      </c>
      <c r="Q175" s="29">
        <v>45166860</v>
      </c>
      <c r="R175" s="29">
        <v>0</v>
      </c>
      <c r="S175" s="29">
        <v>0</v>
      </c>
      <c r="T175" s="29">
        <v>0</v>
      </c>
      <c r="V175">
        <v>49418</v>
      </c>
      <c r="W175" s="26"/>
      <c r="X175" s="17"/>
      <c r="Y175" s="1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</row>
    <row r="176" spans="1:40" ht="12.75">
      <c r="A176">
        <v>172</v>
      </c>
      <c r="B176" t="s">
        <v>141</v>
      </c>
      <c r="C176">
        <v>8610</v>
      </c>
      <c r="D176">
        <v>2009</v>
      </c>
      <c r="E176" s="31">
        <v>35.55</v>
      </c>
      <c r="F176" s="29">
        <v>0</v>
      </c>
      <c r="G176" s="29">
        <v>2485314</v>
      </c>
      <c r="H176" s="29">
        <v>615472</v>
      </c>
      <c r="I176" s="29">
        <v>685608</v>
      </c>
      <c r="J176" s="29">
        <v>69221</v>
      </c>
      <c r="K176" s="29">
        <v>10155</v>
      </c>
      <c r="L176" s="29">
        <v>306312</v>
      </c>
      <c r="M176" s="29">
        <v>80498</v>
      </c>
      <c r="N176" s="29">
        <v>679927</v>
      </c>
      <c r="O176" s="29">
        <v>295173</v>
      </c>
      <c r="P176" s="29">
        <v>27069</v>
      </c>
      <c r="Q176" s="29">
        <v>5200611</v>
      </c>
      <c r="R176" s="29">
        <v>0</v>
      </c>
      <c r="S176" s="29">
        <v>0</v>
      </c>
      <c r="T176" s="29">
        <v>0</v>
      </c>
      <c r="V176">
        <v>3480</v>
      </c>
      <c r="W176" s="26"/>
      <c r="X176" s="17"/>
      <c r="Y176" s="1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</row>
    <row r="177" spans="1:40" ht="12.75">
      <c r="A177">
        <v>173</v>
      </c>
      <c r="B177" t="s">
        <v>97</v>
      </c>
      <c r="C177">
        <v>8610</v>
      </c>
      <c r="D177">
        <v>2009</v>
      </c>
      <c r="E177" s="31">
        <v>12.820000000000002</v>
      </c>
      <c r="F177" s="29">
        <v>0</v>
      </c>
      <c r="G177" s="29">
        <v>781412</v>
      </c>
      <c r="H177" s="29">
        <v>180022</v>
      </c>
      <c r="I177" s="29">
        <v>79853</v>
      </c>
      <c r="J177" s="29">
        <v>34164</v>
      </c>
      <c r="K177" s="29">
        <v>0</v>
      </c>
      <c r="L177" s="29">
        <v>41532</v>
      </c>
      <c r="M177" s="29">
        <v>48802</v>
      </c>
      <c r="N177" s="29">
        <v>51887</v>
      </c>
      <c r="O177" s="29">
        <v>165423</v>
      </c>
      <c r="P177" s="29">
        <v>36769</v>
      </c>
      <c r="Q177" s="29">
        <v>1346326</v>
      </c>
      <c r="R177" s="29">
        <v>0</v>
      </c>
      <c r="S177" s="29">
        <v>0</v>
      </c>
      <c r="T177" s="29">
        <v>0</v>
      </c>
      <c r="V177">
        <v>1566</v>
      </c>
      <c r="W177" s="26"/>
      <c r="X177" s="17"/>
      <c r="Y177" s="1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</row>
    <row r="178" spans="1:40" ht="12.75">
      <c r="A178">
        <v>175</v>
      </c>
      <c r="B178" t="s">
        <v>149</v>
      </c>
      <c r="C178">
        <v>8610</v>
      </c>
      <c r="D178">
        <v>2009</v>
      </c>
      <c r="E178" s="31">
        <v>88.02</v>
      </c>
      <c r="F178" s="29">
        <v>0</v>
      </c>
      <c r="G178" s="29">
        <v>8610949</v>
      </c>
      <c r="H178" s="29">
        <v>3464335</v>
      </c>
      <c r="I178" s="29">
        <v>510116</v>
      </c>
      <c r="J178" s="29">
        <v>443456</v>
      </c>
      <c r="K178" s="29">
        <v>1611215</v>
      </c>
      <c r="L178" s="29">
        <v>3649671</v>
      </c>
      <c r="M178" s="29">
        <v>18450</v>
      </c>
      <c r="N178" s="29">
        <v>658386</v>
      </c>
      <c r="O178" s="29">
        <v>7789271</v>
      </c>
      <c r="P178" s="29">
        <v>1796887</v>
      </c>
      <c r="Q178" s="29">
        <v>24958962</v>
      </c>
      <c r="R178" s="29">
        <v>0</v>
      </c>
      <c r="S178" s="29">
        <v>0</v>
      </c>
      <c r="T178" s="29">
        <v>0</v>
      </c>
      <c r="V178">
        <v>8663</v>
      </c>
      <c r="W178" s="26"/>
      <c r="X178" s="17"/>
      <c r="Y178" s="1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</row>
    <row r="179" spans="1:40" ht="12.75">
      <c r="A179">
        <v>176</v>
      </c>
      <c r="B179" t="s">
        <v>114</v>
      </c>
      <c r="C179">
        <v>8610</v>
      </c>
      <c r="D179">
        <v>2009</v>
      </c>
      <c r="E179" s="31">
        <v>282.14</v>
      </c>
      <c r="F179" s="29">
        <v>0</v>
      </c>
      <c r="G179" s="29">
        <v>28253723</v>
      </c>
      <c r="H179" s="29">
        <v>11855207</v>
      </c>
      <c r="I179" s="29">
        <v>2065328</v>
      </c>
      <c r="J179" s="29">
        <v>1188222</v>
      </c>
      <c r="K179" s="29">
        <v>5908774</v>
      </c>
      <c r="L179" s="29">
        <v>13909227</v>
      </c>
      <c r="M179" s="29">
        <v>187887</v>
      </c>
      <c r="N179" s="29">
        <v>2224346</v>
      </c>
      <c r="O179" s="29">
        <v>20986988</v>
      </c>
      <c r="P179" s="29">
        <v>2983870</v>
      </c>
      <c r="Q179" s="29">
        <v>83595832</v>
      </c>
      <c r="R179" s="29">
        <v>0</v>
      </c>
      <c r="S179" s="29">
        <v>0</v>
      </c>
      <c r="T179" s="29">
        <v>0</v>
      </c>
      <c r="V179">
        <v>43169</v>
      </c>
      <c r="W179" s="26"/>
      <c r="X179" s="17"/>
      <c r="Y179" s="1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</row>
    <row r="180" spans="1:40" ht="12.75">
      <c r="A180">
        <v>178</v>
      </c>
      <c r="B180" t="s">
        <v>131</v>
      </c>
      <c r="C180">
        <v>8610</v>
      </c>
      <c r="D180">
        <v>2009</v>
      </c>
      <c r="E180" s="31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V180"/>
      <c r="W180" s="26"/>
      <c r="X180" s="17"/>
      <c r="Y180" s="1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</row>
    <row r="181" spans="1:40" ht="12.75">
      <c r="A181">
        <v>180</v>
      </c>
      <c r="B181" t="s">
        <v>117</v>
      </c>
      <c r="C181">
        <v>8610</v>
      </c>
      <c r="D181">
        <v>2009</v>
      </c>
      <c r="E181" s="31">
        <v>52.1</v>
      </c>
      <c r="F181" s="29">
        <v>0</v>
      </c>
      <c r="G181" s="29">
        <v>4080411</v>
      </c>
      <c r="H181" s="29">
        <v>894877</v>
      </c>
      <c r="I181" s="29">
        <v>-3650</v>
      </c>
      <c r="J181" s="29">
        <v>53751</v>
      </c>
      <c r="K181" s="29">
        <v>104</v>
      </c>
      <c r="L181" s="29">
        <v>2158798</v>
      </c>
      <c r="M181" s="29">
        <v>5505</v>
      </c>
      <c r="N181" s="29">
        <v>242159</v>
      </c>
      <c r="O181" s="29">
        <v>929244</v>
      </c>
      <c r="P181" s="29">
        <v>317188</v>
      </c>
      <c r="Q181" s="29">
        <v>8044011</v>
      </c>
      <c r="R181" s="29">
        <v>0</v>
      </c>
      <c r="S181" s="29">
        <v>0</v>
      </c>
      <c r="T181" s="29">
        <v>0</v>
      </c>
      <c r="V181">
        <v>9834</v>
      </c>
      <c r="W181" s="26"/>
      <c r="X181" s="17"/>
      <c r="Y181" s="1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</row>
    <row r="182" spans="1:40" ht="12.75">
      <c r="A182">
        <v>183</v>
      </c>
      <c r="B182" t="s">
        <v>70</v>
      </c>
      <c r="C182">
        <v>8610</v>
      </c>
      <c r="D182">
        <v>2009</v>
      </c>
      <c r="E182" s="31">
        <v>63.11</v>
      </c>
      <c r="F182" s="29">
        <v>0</v>
      </c>
      <c r="G182" s="29">
        <v>4503214</v>
      </c>
      <c r="H182" s="29">
        <v>915698</v>
      </c>
      <c r="I182" s="29">
        <v>3824033</v>
      </c>
      <c r="J182" s="29">
        <v>94691</v>
      </c>
      <c r="K182" s="29">
        <v>0</v>
      </c>
      <c r="L182" s="29">
        <v>1312156</v>
      </c>
      <c r="M182" s="29">
        <v>250631</v>
      </c>
      <c r="N182" s="29">
        <v>240639</v>
      </c>
      <c r="O182" s="29">
        <v>5966965</v>
      </c>
      <c r="P182" s="29">
        <v>119229</v>
      </c>
      <c r="Q182" s="29">
        <v>16988798</v>
      </c>
      <c r="R182" s="29">
        <v>0</v>
      </c>
      <c r="S182" s="29">
        <v>0</v>
      </c>
      <c r="T182" s="29">
        <v>0</v>
      </c>
      <c r="V182">
        <v>12971</v>
      </c>
      <c r="W182" s="26"/>
      <c r="X182" s="17"/>
      <c r="Y182" s="1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</row>
    <row r="183" spans="1:40" ht="12.75">
      <c r="A183">
        <v>186</v>
      </c>
      <c r="B183" t="s">
        <v>137</v>
      </c>
      <c r="C183">
        <v>8610</v>
      </c>
      <c r="D183">
        <v>2009</v>
      </c>
      <c r="E183" s="31">
        <v>10.200000000000001</v>
      </c>
      <c r="F183" s="29">
        <v>0</v>
      </c>
      <c r="G183" s="29">
        <v>911469</v>
      </c>
      <c r="H183" s="29">
        <v>148594</v>
      </c>
      <c r="I183" s="29">
        <v>58263</v>
      </c>
      <c r="J183" s="29">
        <v>26485</v>
      </c>
      <c r="K183" s="29">
        <v>1278</v>
      </c>
      <c r="L183" s="29">
        <v>116967</v>
      </c>
      <c r="M183" s="29">
        <v>4869</v>
      </c>
      <c r="N183" s="29">
        <v>10361</v>
      </c>
      <c r="O183" s="29">
        <v>106931</v>
      </c>
      <c r="P183" s="29">
        <v>0</v>
      </c>
      <c r="Q183" s="29">
        <v>1385217</v>
      </c>
      <c r="R183" s="29">
        <v>0</v>
      </c>
      <c r="S183" s="29">
        <v>0</v>
      </c>
      <c r="T183" s="29">
        <v>0</v>
      </c>
      <c r="V183">
        <v>669</v>
      </c>
      <c r="W183" s="26"/>
      <c r="X183" s="17"/>
      <c r="Y183" s="1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</row>
    <row r="184" spans="1:40" ht="12.75">
      <c r="A184">
        <v>191</v>
      </c>
      <c r="B184" t="s">
        <v>106</v>
      </c>
      <c r="C184">
        <v>8610</v>
      </c>
      <c r="D184">
        <v>2009</v>
      </c>
      <c r="E184" s="31">
        <v>61.879999999999995</v>
      </c>
      <c r="F184" s="29">
        <v>0</v>
      </c>
      <c r="G184" s="29">
        <v>4012626</v>
      </c>
      <c r="H184" s="29">
        <v>1053667</v>
      </c>
      <c r="I184" s="29">
        <v>341834</v>
      </c>
      <c r="J184" s="29">
        <v>1324572</v>
      </c>
      <c r="K184" s="29">
        <v>2410</v>
      </c>
      <c r="L184" s="29">
        <v>16829606</v>
      </c>
      <c r="M184" s="29">
        <v>15253</v>
      </c>
      <c r="N184" s="29">
        <v>558703</v>
      </c>
      <c r="O184" s="29">
        <v>958376</v>
      </c>
      <c r="P184" s="29">
        <v>588181</v>
      </c>
      <c r="Q184" s="29">
        <v>24508866</v>
      </c>
      <c r="R184" s="29">
        <v>0</v>
      </c>
      <c r="S184" s="29">
        <v>0</v>
      </c>
      <c r="T184" s="29">
        <v>0</v>
      </c>
      <c r="V184">
        <v>10112</v>
      </c>
      <c r="W184" s="26"/>
      <c r="X184" s="17"/>
      <c r="Y184" s="1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</row>
    <row r="185" spans="1:40" ht="12.75">
      <c r="A185">
        <v>193</v>
      </c>
      <c r="B185" t="s">
        <v>152</v>
      </c>
      <c r="C185">
        <v>8610</v>
      </c>
      <c r="D185">
        <v>2009</v>
      </c>
      <c r="E185" s="31">
        <v>26.43</v>
      </c>
      <c r="F185" s="29">
        <v>0</v>
      </c>
      <c r="G185" s="29">
        <v>1901260</v>
      </c>
      <c r="H185" s="29">
        <v>496441</v>
      </c>
      <c r="I185" s="29">
        <v>131807</v>
      </c>
      <c r="J185" s="29">
        <v>65055</v>
      </c>
      <c r="K185" s="29">
        <v>1668</v>
      </c>
      <c r="L185" s="29">
        <v>1114757</v>
      </c>
      <c r="M185" s="29">
        <v>0</v>
      </c>
      <c r="N185" s="29">
        <v>268039</v>
      </c>
      <c r="O185" s="29">
        <v>515110</v>
      </c>
      <c r="P185" s="29">
        <v>150791</v>
      </c>
      <c r="Q185" s="29">
        <v>4343346</v>
      </c>
      <c r="R185" s="29">
        <v>0</v>
      </c>
      <c r="S185" s="29">
        <v>0</v>
      </c>
      <c r="T185" s="29">
        <v>0</v>
      </c>
      <c r="V185">
        <v>3245</v>
      </c>
      <c r="W185" s="26"/>
      <c r="X185" s="17"/>
      <c r="Y185" s="1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</row>
    <row r="186" spans="1:40" ht="12.75">
      <c r="A186">
        <v>194</v>
      </c>
      <c r="B186" t="s">
        <v>155</v>
      </c>
      <c r="C186">
        <v>8610</v>
      </c>
      <c r="D186">
        <v>2009</v>
      </c>
      <c r="E186" s="31">
        <v>18.380000000000003</v>
      </c>
      <c r="F186" s="29">
        <v>0</v>
      </c>
      <c r="G186" s="29">
        <v>1672922</v>
      </c>
      <c r="H186" s="29">
        <v>511654</v>
      </c>
      <c r="I186" s="29">
        <v>18414</v>
      </c>
      <c r="J186" s="29">
        <v>83665</v>
      </c>
      <c r="K186" s="29">
        <v>1741</v>
      </c>
      <c r="L186" s="29">
        <v>799263</v>
      </c>
      <c r="M186" s="29">
        <v>0</v>
      </c>
      <c r="N186" s="29">
        <v>56519</v>
      </c>
      <c r="O186" s="29">
        <v>195648</v>
      </c>
      <c r="P186" s="29">
        <v>101498</v>
      </c>
      <c r="Q186" s="29">
        <v>3238328</v>
      </c>
      <c r="R186" s="29">
        <v>0</v>
      </c>
      <c r="S186" s="29">
        <v>0</v>
      </c>
      <c r="T186" s="29">
        <v>0</v>
      </c>
      <c r="V186">
        <v>1130</v>
      </c>
      <c r="W186" s="26"/>
      <c r="X186" s="17"/>
      <c r="Y186" s="1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</row>
    <row r="187" spans="1:40" ht="12.75">
      <c r="A187">
        <v>195</v>
      </c>
      <c r="B187" t="s">
        <v>127</v>
      </c>
      <c r="C187">
        <v>8610</v>
      </c>
      <c r="D187">
        <v>2009</v>
      </c>
      <c r="E187" s="31">
        <v>16.1</v>
      </c>
      <c r="F187" s="29">
        <v>0</v>
      </c>
      <c r="G187" s="29">
        <v>1558593</v>
      </c>
      <c r="H187" s="29">
        <v>255747</v>
      </c>
      <c r="I187" s="29">
        <v>185597</v>
      </c>
      <c r="J187" s="29">
        <v>76175</v>
      </c>
      <c r="K187" s="29">
        <v>5257</v>
      </c>
      <c r="L187" s="29">
        <v>230977</v>
      </c>
      <c r="M187" s="29">
        <v>270644</v>
      </c>
      <c r="N187" s="29">
        <v>49259</v>
      </c>
      <c r="O187" s="29">
        <v>607885</v>
      </c>
      <c r="P187" s="29">
        <v>0</v>
      </c>
      <c r="Q187" s="29">
        <v>3240134</v>
      </c>
      <c r="R187" s="29">
        <v>0</v>
      </c>
      <c r="S187" s="29">
        <v>0</v>
      </c>
      <c r="T187" s="29">
        <v>0</v>
      </c>
      <c r="V187">
        <v>505</v>
      </c>
      <c r="W187" s="26"/>
      <c r="X187" s="17"/>
      <c r="Y187" s="1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</row>
    <row r="188" spans="1:40" ht="12.75">
      <c r="A188">
        <v>197</v>
      </c>
      <c r="B188" t="s">
        <v>72</v>
      </c>
      <c r="C188">
        <v>8610</v>
      </c>
      <c r="D188">
        <v>2009</v>
      </c>
      <c r="E188" s="31">
        <v>39.94</v>
      </c>
      <c r="F188" s="29">
        <v>0</v>
      </c>
      <c r="G188" s="29">
        <v>3468440</v>
      </c>
      <c r="H188" s="29">
        <v>2881198</v>
      </c>
      <c r="I188" s="29">
        <v>35454</v>
      </c>
      <c r="J188" s="29">
        <v>566068</v>
      </c>
      <c r="K188" s="29">
        <v>867800</v>
      </c>
      <c r="L188" s="29">
        <v>1731662</v>
      </c>
      <c r="M188" s="29">
        <v>134614</v>
      </c>
      <c r="N188" s="29">
        <v>456133</v>
      </c>
      <c r="O188" s="29">
        <v>2278171</v>
      </c>
      <c r="P188" s="29">
        <v>0</v>
      </c>
      <c r="Q188" s="29">
        <v>12419540</v>
      </c>
      <c r="R188" s="29">
        <v>0</v>
      </c>
      <c r="S188" s="29">
        <v>0</v>
      </c>
      <c r="T188" s="29">
        <v>0</v>
      </c>
      <c r="V188">
        <v>8572</v>
      </c>
      <c r="W188" s="26"/>
      <c r="X188" s="17"/>
      <c r="Y188" s="1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</row>
    <row r="189" spans="1:40" ht="12.75">
      <c r="A189">
        <v>198</v>
      </c>
      <c r="B189" t="s">
        <v>113</v>
      </c>
      <c r="C189">
        <v>8610</v>
      </c>
      <c r="D189">
        <v>2009</v>
      </c>
      <c r="E189" s="31">
        <v>30.189999999999998</v>
      </c>
      <c r="F189" s="29">
        <v>0</v>
      </c>
      <c r="G189" s="29">
        <v>1839517</v>
      </c>
      <c r="H189" s="29">
        <v>439175</v>
      </c>
      <c r="I189" s="29">
        <v>114243</v>
      </c>
      <c r="J189" s="29">
        <v>44218</v>
      </c>
      <c r="K189" s="29">
        <v>5223</v>
      </c>
      <c r="L189" s="29">
        <v>1168024</v>
      </c>
      <c r="M189" s="29">
        <v>112922</v>
      </c>
      <c r="N189" s="29">
        <v>195648</v>
      </c>
      <c r="O189" s="29">
        <v>822825</v>
      </c>
      <c r="P189" s="29">
        <v>0</v>
      </c>
      <c r="Q189" s="29">
        <v>4741795</v>
      </c>
      <c r="R189" s="29">
        <v>0</v>
      </c>
      <c r="S189" s="29">
        <v>0</v>
      </c>
      <c r="T189" s="29">
        <v>0</v>
      </c>
      <c r="V189">
        <v>4341</v>
      </c>
      <c r="W189" s="26"/>
      <c r="X189" s="17"/>
      <c r="Y189" s="1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</row>
    <row r="190" spans="1:40" ht="12.75">
      <c r="A190">
        <v>199</v>
      </c>
      <c r="B190" t="s">
        <v>126</v>
      </c>
      <c r="C190">
        <v>8610</v>
      </c>
      <c r="D190">
        <v>2009</v>
      </c>
      <c r="E190" s="31">
        <v>12.2</v>
      </c>
      <c r="F190" s="29">
        <v>0</v>
      </c>
      <c r="G190" s="29">
        <v>1268133</v>
      </c>
      <c r="H190" s="29">
        <v>297669</v>
      </c>
      <c r="I190" s="29">
        <v>0</v>
      </c>
      <c r="J190" s="29">
        <v>17704</v>
      </c>
      <c r="K190" s="29">
        <v>0</v>
      </c>
      <c r="L190" s="29">
        <v>229193</v>
      </c>
      <c r="M190" s="29">
        <v>21900</v>
      </c>
      <c r="N190" s="29">
        <v>247283</v>
      </c>
      <c r="O190" s="29">
        <v>1147689</v>
      </c>
      <c r="P190" s="29">
        <v>16688</v>
      </c>
      <c r="Q190" s="29">
        <v>3212883</v>
      </c>
      <c r="R190" s="29">
        <v>0</v>
      </c>
      <c r="S190" s="29">
        <v>0</v>
      </c>
      <c r="T190" s="29">
        <v>0</v>
      </c>
      <c r="V190">
        <v>3487</v>
      </c>
      <c r="W190" s="26"/>
      <c r="X190" s="17"/>
      <c r="Y190" s="1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</row>
    <row r="191" spans="1:40" ht="12.75">
      <c r="A191">
        <v>201</v>
      </c>
      <c r="B191" t="s">
        <v>159</v>
      </c>
      <c r="C191">
        <v>8610</v>
      </c>
      <c r="D191">
        <v>2009</v>
      </c>
      <c r="E191" s="31">
        <v>86.45</v>
      </c>
      <c r="F191" s="29">
        <v>0</v>
      </c>
      <c r="G191" s="29">
        <v>6986947</v>
      </c>
      <c r="H191" s="29">
        <v>1567659</v>
      </c>
      <c r="I191" s="29">
        <v>3052</v>
      </c>
      <c r="J191" s="29">
        <v>195698</v>
      </c>
      <c r="K191" s="29">
        <v>10697</v>
      </c>
      <c r="L191" s="29">
        <v>8543637</v>
      </c>
      <c r="M191" s="29">
        <v>330778</v>
      </c>
      <c r="N191" s="29">
        <v>317893</v>
      </c>
      <c r="O191" s="29">
        <v>3751784</v>
      </c>
      <c r="P191" s="29">
        <v>189835</v>
      </c>
      <c r="Q191" s="29">
        <v>21518310</v>
      </c>
      <c r="R191" s="29">
        <v>0</v>
      </c>
      <c r="S191" s="29">
        <v>0</v>
      </c>
      <c r="T191" s="29">
        <v>0</v>
      </c>
      <c r="V191">
        <v>16257</v>
      </c>
      <c r="W191" s="26"/>
      <c r="X191" s="17"/>
      <c r="Y191" s="1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</row>
    <row r="192" spans="1:40" ht="12.75">
      <c r="A192">
        <v>202</v>
      </c>
      <c r="B192" t="s">
        <v>158</v>
      </c>
      <c r="C192">
        <v>8610</v>
      </c>
      <c r="D192">
        <v>2009</v>
      </c>
      <c r="E192" s="31">
        <v>9.020000000000001</v>
      </c>
      <c r="F192" s="29">
        <v>0</v>
      </c>
      <c r="G192" s="29">
        <v>956291</v>
      </c>
      <c r="H192" s="29">
        <v>279218</v>
      </c>
      <c r="I192" s="29">
        <v>206344</v>
      </c>
      <c r="J192" s="29">
        <v>35198</v>
      </c>
      <c r="K192" s="29">
        <v>22346</v>
      </c>
      <c r="L192" s="29">
        <v>520260</v>
      </c>
      <c r="M192" s="29">
        <v>761668</v>
      </c>
      <c r="N192" s="29">
        <v>31596</v>
      </c>
      <c r="O192" s="29">
        <v>591845</v>
      </c>
      <c r="P192" s="29">
        <v>793</v>
      </c>
      <c r="Q192" s="29">
        <v>3403973</v>
      </c>
      <c r="R192" s="29">
        <v>0</v>
      </c>
      <c r="S192" s="29">
        <v>0</v>
      </c>
      <c r="T192" s="29">
        <v>0</v>
      </c>
      <c r="V192">
        <v>897</v>
      </c>
      <c r="W192" s="26"/>
      <c r="X192" s="17"/>
      <c r="Y192" s="1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</row>
    <row r="193" spans="1:40" ht="12.75">
      <c r="A193">
        <v>204</v>
      </c>
      <c r="B193" t="s">
        <v>125</v>
      </c>
      <c r="C193">
        <v>8610</v>
      </c>
      <c r="D193">
        <v>2009</v>
      </c>
      <c r="E193" s="31">
        <v>156.23999999999998</v>
      </c>
      <c r="F193" s="29">
        <v>0</v>
      </c>
      <c r="G193" s="29">
        <v>10463596</v>
      </c>
      <c r="H193" s="29">
        <v>3223230</v>
      </c>
      <c r="I193" s="29">
        <v>3410225</v>
      </c>
      <c r="J193" s="29">
        <v>301865</v>
      </c>
      <c r="K193" s="29">
        <v>323046</v>
      </c>
      <c r="L193" s="29">
        <v>16393436</v>
      </c>
      <c r="M193" s="29">
        <v>1651757</v>
      </c>
      <c r="N193" s="29">
        <v>1539412</v>
      </c>
      <c r="O193" s="29">
        <v>4423281</v>
      </c>
      <c r="P193" s="29">
        <v>0</v>
      </c>
      <c r="Q193" s="29">
        <v>41729848</v>
      </c>
      <c r="R193" s="29">
        <v>0</v>
      </c>
      <c r="S193" s="29">
        <v>0</v>
      </c>
      <c r="T193" s="29">
        <v>0</v>
      </c>
      <c r="V193">
        <v>12672</v>
      </c>
      <c r="W193" s="26"/>
      <c r="X193" s="17"/>
      <c r="Y193" s="1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</row>
    <row r="194" spans="1:40" ht="12.75">
      <c r="A194">
        <v>205</v>
      </c>
      <c r="B194" t="s">
        <v>162</v>
      </c>
      <c r="C194">
        <v>8610</v>
      </c>
      <c r="D194">
        <v>2009</v>
      </c>
      <c r="E194" s="31">
        <v>15.35</v>
      </c>
      <c r="F194" s="29">
        <v>0</v>
      </c>
      <c r="G194" s="29">
        <v>1114169</v>
      </c>
      <c r="H194" s="29">
        <v>393952</v>
      </c>
      <c r="I194" s="29">
        <v>0</v>
      </c>
      <c r="J194" s="29">
        <v>27532</v>
      </c>
      <c r="K194" s="29">
        <v>674253</v>
      </c>
      <c r="L194" s="29">
        <v>306302</v>
      </c>
      <c r="M194" s="29">
        <v>2634</v>
      </c>
      <c r="N194" s="29">
        <v>247690</v>
      </c>
      <c r="O194" s="29">
        <v>1593914</v>
      </c>
      <c r="P194" s="29">
        <v>0</v>
      </c>
      <c r="Q194" s="29">
        <v>4360446</v>
      </c>
      <c r="R194" s="29">
        <v>0</v>
      </c>
      <c r="S194" s="29">
        <v>0</v>
      </c>
      <c r="T194" s="29">
        <v>0</v>
      </c>
      <c r="V194">
        <v>9260</v>
      </c>
      <c r="W194" s="26"/>
      <c r="X194" s="17"/>
      <c r="Y194" s="1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</row>
    <row r="195" spans="1:40" ht="12.75">
      <c r="A195">
        <v>206</v>
      </c>
      <c r="B195" t="s">
        <v>129</v>
      </c>
      <c r="C195">
        <v>8610</v>
      </c>
      <c r="D195">
        <v>2009</v>
      </c>
      <c r="E195" s="31">
        <v>54.64</v>
      </c>
      <c r="F195" s="29">
        <v>0</v>
      </c>
      <c r="G195" s="29">
        <v>3591911</v>
      </c>
      <c r="H195" s="29">
        <v>874860</v>
      </c>
      <c r="I195" s="29">
        <v>321295</v>
      </c>
      <c r="J195" s="29">
        <v>181176</v>
      </c>
      <c r="K195" s="29">
        <v>679540</v>
      </c>
      <c r="L195" s="29">
        <v>1264832</v>
      </c>
      <c r="M195" s="29">
        <v>43492</v>
      </c>
      <c r="N195" s="29">
        <v>337980</v>
      </c>
      <c r="O195" s="29">
        <v>198169</v>
      </c>
      <c r="P195" s="29">
        <v>65083</v>
      </c>
      <c r="Q195" s="29">
        <v>7428172</v>
      </c>
      <c r="R195" s="29">
        <v>0</v>
      </c>
      <c r="S195" s="29">
        <v>0</v>
      </c>
      <c r="T195" s="29">
        <v>0</v>
      </c>
      <c r="V195">
        <v>5095</v>
      </c>
      <c r="W195" s="26"/>
      <c r="X195" s="17"/>
      <c r="Y195" s="1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</row>
    <row r="196" spans="1:40" ht="12.75">
      <c r="A196">
        <v>207</v>
      </c>
      <c r="B196" t="s">
        <v>128</v>
      </c>
      <c r="C196">
        <v>8610</v>
      </c>
      <c r="D196">
        <v>2009</v>
      </c>
      <c r="E196" s="31">
        <v>118.64999999999998</v>
      </c>
      <c r="F196" s="29">
        <v>0</v>
      </c>
      <c r="G196" s="29">
        <v>8173250</v>
      </c>
      <c r="H196" s="29">
        <v>2096027</v>
      </c>
      <c r="I196" s="29">
        <v>1843688</v>
      </c>
      <c r="J196" s="29">
        <v>280658</v>
      </c>
      <c r="K196" s="29">
        <v>1949143</v>
      </c>
      <c r="L196" s="29">
        <v>1086126</v>
      </c>
      <c r="M196" s="29">
        <v>485156</v>
      </c>
      <c r="N196" s="29">
        <v>566346</v>
      </c>
      <c r="O196" s="29">
        <v>589675</v>
      </c>
      <c r="P196" s="29">
        <v>2134969</v>
      </c>
      <c r="Q196" s="29">
        <v>14935100</v>
      </c>
      <c r="R196" s="29">
        <v>0</v>
      </c>
      <c r="S196" s="29">
        <v>0</v>
      </c>
      <c r="T196" s="29">
        <v>0</v>
      </c>
      <c r="V196">
        <v>15909</v>
      </c>
      <c r="W196" s="26"/>
      <c r="X196" s="17"/>
      <c r="Y196" s="1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</row>
    <row r="197" spans="1:40" ht="12.75">
      <c r="A197">
        <v>208</v>
      </c>
      <c r="B197" t="s">
        <v>136</v>
      </c>
      <c r="C197">
        <v>8610</v>
      </c>
      <c r="D197">
        <v>2009</v>
      </c>
      <c r="E197" s="31">
        <v>65.28</v>
      </c>
      <c r="F197" s="29">
        <v>0</v>
      </c>
      <c r="G197" s="29">
        <v>5255322</v>
      </c>
      <c r="H197" s="29">
        <v>1241915</v>
      </c>
      <c r="I197" s="29">
        <v>547631</v>
      </c>
      <c r="J197" s="29">
        <v>102886</v>
      </c>
      <c r="K197" s="29">
        <v>5189</v>
      </c>
      <c r="L197" s="29">
        <v>1275869</v>
      </c>
      <c r="M197" s="29">
        <v>0</v>
      </c>
      <c r="N197" s="29">
        <v>537073</v>
      </c>
      <c r="O197" s="29">
        <v>16889297</v>
      </c>
      <c r="P197" s="29">
        <v>283886</v>
      </c>
      <c r="Q197" s="29">
        <v>25571296</v>
      </c>
      <c r="R197" s="29">
        <v>0</v>
      </c>
      <c r="S197" s="29">
        <v>0</v>
      </c>
      <c r="T197" s="29">
        <v>0</v>
      </c>
      <c r="V197">
        <v>15387</v>
      </c>
      <c r="W197" s="26"/>
      <c r="X197" s="17"/>
      <c r="Y197" s="1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</row>
    <row r="198" spans="1:40" ht="12.75">
      <c r="A198">
        <v>209</v>
      </c>
      <c r="B198" s="12" t="s">
        <v>166</v>
      </c>
      <c r="C198">
        <v>8610</v>
      </c>
      <c r="D198">
        <v>2009</v>
      </c>
      <c r="E198" s="31">
        <v>33.43</v>
      </c>
      <c r="F198" s="29">
        <v>0</v>
      </c>
      <c r="G198" s="29">
        <v>2762725</v>
      </c>
      <c r="H198" s="29">
        <v>523644</v>
      </c>
      <c r="I198" s="29">
        <v>984</v>
      </c>
      <c r="J198" s="29">
        <v>-453463</v>
      </c>
      <c r="K198" s="29">
        <v>2820</v>
      </c>
      <c r="L198" s="29">
        <v>2924645</v>
      </c>
      <c r="M198" s="29">
        <v>438742</v>
      </c>
      <c r="N198" s="29">
        <v>470960</v>
      </c>
      <c r="O198" s="29">
        <v>-21538</v>
      </c>
      <c r="P198" s="29">
        <v>60676</v>
      </c>
      <c r="Q198" s="29">
        <v>6588843</v>
      </c>
      <c r="R198" s="29">
        <v>0</v>
      </c>
      <c r="S198" s="29">
        <v>0</v>
      </c>
      <c r="T198" s="29">
        <v>0</v>
      </c>
      <c r="V198">
        <v>1638</v>
      </c>
      <c r="W198" s="26"/>
      <c r="X198" s="17"/>
      <c r="Y198" s="1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</row>
    <row r="199" spans="1:40" ht="12.75">
      <c r="A199">
        <v>904</v>
      </c>
      <c r="B199" t="s">
        <v>71</v>
      </c>
      <c r="C199">
        <v>8610</v>
      </c>
      <c r="D199">
        <v>2009</v>
      </c>
      <c r="E199" s="31">
        <v>39.86000000000001</v>
      </c>
      <c r="F199" s="29">
        <v>0</v>
      </c>
      <c r="G199" s="29">
        <v>3229302</v>
      </c>
      <c r="H199" s="29">
        <v>1271913</v>
      </c>
      <c r="I199" s="29">
        <v>557899</v>
      </c>
      <c r="J199" s="29">
        <v>188005</v>
      </c>
      <c r="K199" s="29">
        <v>23539</v>
      </c>
      <c r="L199" s="29">
        <v>219137</v>
      </c>
      <c r="M199" s="29">
        <v>69820</v>
      </c>
      <c r="N199" s="29">
        <v>49382</v>
      </c>
      <c r="O199" s="29">
        <v>2064022</v>
      </c>
      <c r="P199" s="29">
        <v>0</v>
      </c>
      <c r="Q199" s="29">
        <v>7673019</v>
      </c>
      <c r="R199" s="29">
        <v>0</v>
      </c>
      <c r="S199" s="29">
        <v>0</v>
      </c>
      <c r="T199" s="29">
        <v>0</v>
      </c>
      <c r="V199">
        <v>2056</v>
      </c>
      <c r="W199" s="26"/>
      <c r="X199" s="17"/>
      <c r="Y199" s="1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</row>
    <row r="200" spans="1:40" ht="12.75">
      <c r="A200">
        <v>915</v>
      </c>
      <c r="B200" t="s">
        <v>94</v>
      </c>
      <c r="C200">
        <v>8610</v>
      </c>
      <c r="D200">
        <v>2009</v>
      </c>
      <c r="E200" s="31">
        <v>9.48</v>
      </c>
      <c r="F200" s="29">
        <v>0</v>
      </c>
      <c r="G200" s="29">
        <v>356033</v>
      </c>
      <c r="H200" s="29">
        <v>86217</v>
      </c>
      <c r="I200" s="29">
        <v>3821</v>
      </c>
      <c r="J200" s="29">
        <v>16819</v>
      </c>
      <c r="K200" s="29">
        <v>0</v>
      </c>
      <c r="L200" s="29">
        <v>207712</v>
      </c>
      <c r="M200" s="29">
        <v>0</v>
      </c>
      <c r="N200" s="29">
        <v>61091</v>
      </c>
      <c r="O200" s="29">
        <v>1318932</v>
      </c>
      <c r="P200" s="29">
        <v>-2302</v>
      </c>
      <c r="Q200" s="29">
        <v>2052927</v>
      </c>
      <c r="R200" s="29">
        <v>0</v>
      </c>
      <c r="S200" s="29">
        <v>0</v>
      </c>
      <c r="T200" s="29">
        <v>0</v>
      </c>
      <c r="V200">
        <v>926</v>
      </c>
      <c r="W200" s="26"/>
      <c r="X200" s="17"/>
      <c r="Y200" s="1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</row>
    <row r="201" spans="1:40" ht="12.75">
      <c r="A201">
        <v>919</v>
      </c>
      <c r="B201" t="s">
        <v>165</v>
      </c>
      <c r="C201">
        <v>8610</v>
      </c>
      <c r="D201">
        <v>2009</v>
      </c>
      <c r="E201" s="31">
        <v>8.02</v>
      </c>
      <c r="F201" s="29">
        <v>0</v>
      </c>
      <c r="G201" s="29">
        <v>492930</v>
      </c>
      <c r="H201" s="29">
        <v>80988</v>
      </c>
      <c r="I201" s="29">
        <v>69503</v>
      </c>
      <c r="J201" s="29">
        <v>37627</v>
      </c>
      <c r="K201" s="29">
        <v>562</v>
      </c>
      <c r="L201" s="29">
        <v>7</v>
      </c>
      <c r="M201" s="29">
        <v>259</v>
      </c>
      <c r="N201" s="29">
        <v>59809</v>
      </c>
      <c r="O201" s="29">
        <v>108042</v>
      </c>
      <c r="P201" s="29">
        <v>-6406</v>
      </c>
      <c r="Q201" s="29">
        <v>856133</v>
      </c>
      <c r="R201" s="29">
        <v>0</v>
      </c>
      <c r="S201" s="29">
        <v>0</v>
      </c>
      <c r="T201" s="29">
        <v>0</v>
      </c>
      <c r="V201">
        <v>547</v>
      </c>
      <c r="W201" s="26"/>
      <c r="X201" s="17"/>
      <c r="Y201" s="1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</row>
    <row r="202" spans="1:40" ht="12.75">
      <c r="A202" s="40"/>
      <c r="B202" s="40"/>
      <c r="E202" s="31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18"/>
      <c r="V202"/>
      <c r="W202" s="36"/>
      <c r="X202" s="34"/>
      <c r="Y202" s="35"/>
      <c r="Z202" s="29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</row>
    <row r="203" spans="1:25" ht="12.75">
      <c r="A203" s="40"/>
      <c r="B203" s="23"/>
      <c r="C203" s="23"/>
      <c r="E203" s="31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6"/>
      <c r="V203"/>
      <c r="W203" s="38"/>
      <c r="X203" s="34"/>
      <c r="Y203" s="35"/>
    </row>
    <row r="204" spans="1:22" ht="12.75">
      <c r="A204" s="40"/>
      <c r="B204" s="40"/>
      <c r="C204" s="23"/>
      <c r="E204" s="31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3"/>
      <c r="V204"/>
    </row>
    <row r="205" spans="1:22" ht="12.75">
      <c r="A205" s="40"/>
      <c r="B205" s="40"/>
      <c r="C205" s="28"/>
      <c r="E205" s="24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V205"/>
    </row>
    <row r="206" spans="1:22" ht="12.75">
      <c r="A206" s="19"/>
      <c r="B206" s="28"/>
      <c r="C206" s="30"/>
      <c r="D206"/>
      <c r="E206" s="39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44"/>
    </row>
    <row r="207" spans="1:22" ht="12.75">
      <c r="A207" s="20"/>
      <c r="C207" s="32"/>
      <c r="D207"/>
      <c r="E207" s="39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44"/>
    </row>
    <row r="208" spans="5:22" ht="12.75">
      <c r="E208" s="39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44"/>
    </row>
    <row r="209" spans="1:20" ht="12.75">
      <c r="A209" s="20"/>
      <c r="C209" s="32"/>
      <c r="D209"/>
      <c r="E209" s="31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</row>
    <row r="210" spans="3:20" ht="12.75">
      <c r="C210" s="32"/>
      <c r="D210"/>
      <c r="E210" s="31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</row>
    <row r="211" spans="1:20" ht="12.75">
      <c r="A211" s="20"/>
      <c r="C211" s="32"/>
      <c r="D211"/>
      <c r="E211" s="31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</row>
    <row r="212" spans="1:20" ht="12.75">
      <c r="A212" s="20"/>
      <c r="C212" s="32"/>
      <c r="D212"/>
      <c r="E212" s="31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</row>
    <row r="213" spans="1:20" ht="12.75">
      <c r="A213" s="20"/>
      <c r="C213" s="32"/>
      <c r="D213"/>
      <c r="E213" s="31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</row>
    <row r="214" spans="1:20" ht="12.75">
      <c r="A214" s="20"/>
      <c r="C214" s="32"/>
      <c r="D214"/>
      <c r="E214" s="31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</row>
    <row r="215" spans="1:20" ht="12.75">
      <c r="A215" s="20"/>
      <c r="C215" s="32"/>
      <c r="D215"/>
      <c r="E215" s="31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</row>
    <row r="216" spans="1:20" ht="12.75">
      <c r="A216" s="20"/>
      <c r="C216" s="32"/>
      <c r="D216"/>
      <c r="E216" s="31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</row>
    <row r="217" spans="1:20" ht="12.75">
      <c r="A217" s="20"/>
      <c r="C217" s="32"/>
      <c r="D217"/>
      <c r="E217" s="31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</row>
    <row r="218" spans="1:20" ht="12.75">
      <c r="A218" s="20"/>
      <c r="C218" s="32"/>
      <c r="D218"/>
      <c r="E218" s="31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</row>
    <row r="219" spans="1:20" ht="12.75">
      <c r="A219" s="20"/>
      <c r="C219" s="32"/>
      <c r="D219"/>
      <c r="E219" s="31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</row>
    <row r="221" spans="1:20" ht="12.75">
      <c r="A221" s="20"/>
      <c r="C221" s="32"/>
      <c r="D221"/>
      <c r="E221" s="31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</row>
    <row r="222" spans="1:20" ht="12.75">
      <c r="A222" s="20"/>
      <c r="C222" s="32"/>
      <c r="D222"/>
      <c r="E222" s="31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</row>
    <row r="224" spans="1:20" ht="12.75">
      <c r="A224" s="20"/>
      <c r="C224" s="32"/>
      <c r="D224"/>
      <c r="E224" s="31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</row>
    <row r="225" spans="1:20" ht="12.75">
      <c r="A225" s="20"/>
      <c r="C225" s="32"/>
      <c r="D225"/>
      <c r="E225" s="31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</row>
    <row r="226" spans="1:20" ht="12.75">
      <c r="A226" s="20"/>
      <c r="C226" s="32"/>
      <c r="D226"/>
      <c r="E226" s="31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</row>
    <row r="227" spans="1:20" ht="12.75">
      <c r="A227" s="20"/>
      <c r="C227" s="32"/>
      <c r="D227"/>
      <c r="E227" s="31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</row>
    <row r="228" spans="1:20" ht="12.75">
      <c r="A228" s="20"/>
      <c r="C228" s="32"/>
      <c r="D228"/>
      <c r="E228" s="31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</row>
    <row r="229" spans="1:20" ht="12.75">
      <c r="A229" s="20"/>
      <c r="C229" s="32"/>
      <c r="D229"/>
      <c r="E229" s="31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</row>
    <row r="230" spans="1:20" ht="12.75">
      <c r="A230" s="20"/>
      <c r="C230" s="32"/>
      <c r="D230"/>
      <c r="E230" s="31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</row>
    <row r="232" spans="1:20" ht="12.75">
      <c r="A232" s="20"/>
      <c r="C232" s="32"/>
      <c r="D232"/>
      <c r="E232" s="31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</row>
    <row r="233" spans="1:3" ht="12.75">
      <c r="A233" s="20"/>
      <c r="C233" s="32"/>
    </row>
    <row r="234" spans="1:20" ht="12.75">
      <c r="A234" s="20"/>
      <c r="C234" s="32"/>
      <c r="D234"/>
      <c r="E234" s="31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</row>
    <row r="235" spans="1:20" ht="12.75">
      <c r="A235" s="20"/>
      <c r="C235" s="32"/>
      <c r="D235"/>
      <c r="E235" s="31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</row>
    <row r="236" spans="1:20" ht="12.75">
      <c r="A236" s="20"/>
      <c r="C236" s="32"/>
      <c r="D236"/>
      <c r="E236" s="31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</row>
    <row r="237" spans="1:20" ht="12.75">
      <c r="A237" s="20"/>
      <c r="C237" s="32"/>
      <c r="D237"/>
      <c r="E237" s="31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</row>
    <row r="238" spans="3:20" ht="12.75">
      <c r="C238" s="32"/>
      <c r="D238"/>
      <c r="E238" s="31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</row>
    <row r="239" spans="1:20" ht="12.75">
      <c r="A239" s="20"/>
      <c r="C239" s="32"/>
      <c r="D239"/>
      <c r="E239" s="31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</row>
    <row r="240" spans="1:20" ht="12.75">
      <c r="A240" s="20"/>
      <c r="C240" s="32"/>
      <c r="D240"/>
      <c r="E240" s="31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</row>
    <row r="241" spans="1:20" ht="12.75">
      <c r="A241" s="20"/>
      <c r="C241" s="32"/>
      <c r="D241"/>
      <c r="E241" s="31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</row>
    <row r="242" spans="1:20" ht="12.75">
      <c r="A242" s="20"/>
      <c r="C242" s="32"/>
      <c r="D242"/>
      <c r="E242" s="31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</row>
    <row r="243" spans="1:20" ht="12.75">
      <c r="A243" s="20"/>
      <c r="C243" s="32"/>
      <c r="D243"/>
      <c r="E243" s="31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</row>
    <row r="244" spans="1:20" ht="12.75">
      <c r="A244" s="20"/>
      <c r="C244" s="32"/>
      <c r="D244"/>
      <c r="E244" s="31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</row>
    <row r="245" spans="1:20" ht="12.75">
      <c r="A245" s="20"/>
      <c r="C245" s="32"/>
      <c r="D245"/>
      <c r="E245" s="31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</row>
    <row r="246" spans="1:20" ht="12.75">
      <c r="A246" s="20"/>
      <c r="C246" s="32"/>
      <c r="D246"/>
      <c r="E246" s="31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</row>
    <row r="247" spans="1:20" ht="12.75">
      <c r="A247" s="20"/>
      <c r="C247" s="32"/>
      <c r="D247"/>
      <c r="E247" s="31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</row>
    <row r="248" spans="1:20" ht="12.75">
      <c r="A248" s="20"/>
      <c r="C248" s="32"/>
      <c r="D248"/>
      <c r="E248" s="31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</row>
    <row r="249" spans="1:20" ht="12.75">
      <c r="A249" s="20"/>
      <c r="C249" s="32"/>
      <c r="D249"/>
      <c r="E249" s="31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</row>
    <row r="250" spans="1:20" ht="12.75">
      <c r="A250" s="20"/>
      <c r="C250" s="32"/>
      <c r="D250"/>
      <c r="E250" s="31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</row>
    <row r="251" spans="1:20" ht="12.75">
      <c r="A251" s="20"/>
      <c r="C251" s="32"/>
      <c r="D251"/>
      <c r="E251" s="31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</row>
    <row r="252" spans="1:20" ht="12.75">
      <c r="A252" s="20"/>
      <c r="C252" s="32"/>
      <c r="D252"/>
      <c r="E252" s="31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</row>
    <row r="253" spans="1:20" ht="12.75">
      <c r="A253" s="20"/>
      <c r="C253" s="32"/>
      <c r="D253"/>
      <c r="E253" s="31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</row>
    <row r="254" spans="1:20" ht="12.75">
      <c r="A254" s="20"/>
      <c r="C254" s="32"/>
      <c r="D254"/>
      <c r="E254" s="31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</row>
    <row r="255" spans="1:20" ht="12.75">
      <c r="A255" s="20"/>
      <c r="C255" s="32"/>
      <c r="D255"/>
      <c r="E255" s="31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</row>
    <row r="256" spans="1:20" ht="12.75">
      <c r="A256" s="20"/>
      <c r="C256" s="32"/>
      <c r="D256"/>
      <c r="E256" s="31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</row>
    <row r="257" spans="1:20" ht="12.75">
      <c r="A257" s="20"/>
      <c r="C257" s="32"/>
      <c r="D257"/>
      <c r="E257" s="31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</row>
    <row r="258" spans="1:20" ht="12.75">
      <c r="A258" s="20"/>
      <c r="C258" s="32"/>
      <c r="D258"/>
      <c r="E258" s="31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</row>
    <row r="259" spans="1:3" ht="12.75">
      <c r="A259" s="20"/>
      <c r="C259" s="32"/>
    </row>
    <row r="260" spans="1:20" ht="12.75">
      <c r="A260" s="20"/>
      <c r="C260" s="32"/>
      <c r="D260"/>
      <c r="E260" s="31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</row>
    <row r="261" spans="1:20" ht="12.75">
      <c r="A261" s="20"/>
      <c r="C261" s="32"/>
      <c r="D261"/>
      <c r="E261" s="31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</row>
    <row r="262" spans="1:20" ht="12.75">
      <c r="A262" s="20"/>
      <c r="C262" s="32"/>
      <c r="D262"/>
      <c r="E262" s="31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</row>
    <row r="264" spans="1:20" ht="12.75">
      <c r="A264" s="20"/>
      <c r="C264" s="32"/>
      <c r="D264"/>
      <c r="E264" s="31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</row>
    <row r="265" spans="1:20" ht="12.75">
      <c r="A265" s="20"/>
      <c r="C265" s="32"/>
      <c r="D265"/>
      <c r="E265" s="31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</row>
    <row r="266" spans="1:20" ht="12.75">
      <c r="A266" s="20"/>
      <c r="C266" s="32"/>
      <c r="D266"/>
      <c r="E266" s="31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</row>
    <row r="267" spans="1:20" ht="12.75">
      <c r="A267" s="20"/>
      <c r="C267" s="32"/>
      <c r="D267"/>
      <c r="E267" s="31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</row>
    <row r="268" spans="1:20" ht="12.75">
      <c r="A268" s="20"/>
      <c r="C268" s="32"/>
      <c r="D268"/>
      <c r="E268" s="31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</row>
    <row r="269" spans="1:20" ht="12.75">
      <c r="A269" s="20"/>
      <c r="C269" s="32"/>
      <c r="D269"/>
      <c r="E269" s="31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</row>
    <row r="270" spans="1:20" ht="12.75">
      <c r="A270" s="20"/>
      <c r="C270" s="32"/>
      <c r="D270"/>
      <c r="E270" s="31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</row>
    <row r="272" spans="1:20" ht="12.75">
      <c r="A272" s="20"/>
      <c r="C272" s="32"/>
      <c r="D272"/>
      <c r="E272" s="31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</row>
    <row r="273" spans="1:20" ht="12.75">
      <c r="A273" s="20"/>
      <c r="C273" s="32"/>
      <c r="D273"/>
      <c r="E273" s="31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</row>
    <row r="274" spans="1:20" ht="12.75">
      <c r="A274" s="20"/>
      <c r="C274" s="32"/>
      <c r="D274"/>
      <c r="E274" s="31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</row>
    <row r="275" spans="1:20" ht="12.75">
      <c r="A275" s="20"/>
      <c r="C275" s="32"/>
      <c r="D275"/>
      <c r="E275" s="31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</row>
    <row r="276" spans="1:20" ht="12.75">
      <c r="A276" s="20"/>
      <c r="C276" s="32"/>
      <c r="D276"/>
      <c r="E276" s="31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</row>
    <row r="277" spans="1:20" ht="12.75">
      <c r="A277" s="20"/>
      <c r="C277" s="32"/>
      <c r="D277"/>
      <c r="E277" s="31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</row>
    <row r="278" spans="1:20" ht="12.75">
      <c r="A278" s="20"/>
      <c r="C278" s="32"/>
      <c r="D278"/>
      <c r="E278" s="31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</row>
    <row r="280" spans="1:20" ht="12.75">
      <c r="A280" s="20"/>
      <c r="C280" s="32"/>
      <c r="D280"/>
      <c r="E280" s="31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</row>
    <row r="281" spans="1:20" ht="12.75">
      <c r="A281" s="20"/>
      <c r="C281" s="32"/>
      <c r="D281"/>
      <c r="E281" s="31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</row>
    <row r="282" spans="1:20" ht="12.75">
      <c r="A282" s="20"/>
      <c r="C282" s="32"/>
      <c r="D282"/>
      <c r="E282" s="31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</row>
    <row r="283" spans="1:20" ht="12.75">
      <c r="A283" s="20"/>
      <c r="C283" s="32"/>
      <c r="D283"/>
      <c r="E283" s="31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</row>
    <row r="284" spans="1:20" ht="12.75">
      <c r="A284" s="20"/>
      <c r="C284" s="32"/>
      <c r="D284"/>
      <c r="E284" s="31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</row>
    <row r="286" spans="1:20" ht="12.75">
      <c r="A286" s="20"/>
      <c r="C286" s="32"/>
      <c r="D286"/>
      <c r="E286" s="31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</row>
    <row r="287" spans="1:20" ht="12.75">
      <c r="A287" s="20"/>
      <c r="C287" s="32"/>
      <c r="D287"/>
      <c r="E287" s="31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</row>
    <row r="288" spans="1:20" ht="12.75">
      <c r="A288" s="20"/>
      <c r="C288" s="32"/>
      <c r="D288"/>
      <c r="E288" s="31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</row>
    <row r="289" spans="1:20" ht="12.75">
      <c r="A289" s="20"/>
      <c r="C289" s="32"/>
      <c r="D289"/>
      <c r="E289" s="31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</row>
    <row r="290" spans="1:20" ht="12.75">
      <c r="A290" s="20"/>
      <c r="C290" s="32"/>
      <c r="D290"/>
      <c r="E290" s="31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</row>
    <row r="291" spans="1:3" ht="12.75">
      <c r="A291" s="20"/>
      <c r="C291" s="32"/>
    </row>
    <row r="292" spans="1:20" ht="12.75">
      <c r="A292" s="20"/>
      <c r="C292" s="32"/>
      <c r="D292"/>
      <c r="E292" s="31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</row>
    <row r="293" spans="1:20" ht="12.75">
      <c r="A293" s="20"/>
      <c r="C293" s="32"/>
      <c r="D293"/>
      <c r="E293" s="31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</row>
    <row r="294" spans="1:20" ht="12.75">
      <c r="A294" s="20"/>
      <c r="C294" s="32"/>
      <c r="D294"/>
      <c r="E294" s="31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</row>
    <row r="296" spans="1:20" ht="12.75">
      <c r="A296" s="20"/>
      <c r="C296" s="32"/>
      <c r="D296"/>
      <c r="E296" s="31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</row>
    <row r="297" spans="1:20" ht="12.75">
      <c r="A297" s="20"/>
      <c r="C297" s="32"/>
      <c r="D297"/>
      <c r="E297" s="31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</row>
    <row r="298" spans="1:20" ht="12.75">
      <c r="A298" s="20"/>
      <c r="C298" s="32"/>
      <c r="D298"/>
      <c r="E298" s="31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</row>
    <row r="299" spans="1:20" ht="12.75">
      <c r="A299" s="20"/>
      <c r="C299" s="32"/>
      <c r="D299"/>
      <c r="E299" s="31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2" sqref="B2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5" width="6.875" style="0" bestFit="1" customWidth="1"/>
    <col min="6" max="6" width="8.875" style="0" bestFit="1" customWidth="1"/>
    <col min="7" max="7" width="10.875" style="0" bestFit="1" customWidth="1"/>
    <col min="8" max="8" width="6.875" style="0" bestFit="1" customWidth="1"/>
    <col min="9" max="9" width="8.875" style="0" bestFit="1" customWidth="1"/>
    <col min="10" max="10" width="2.625" style="0" customWidth="1"/>
    <col min="11" max="11" width="8.125" style="0" bestFit="1" customWidth="1"/>
  </cols>
  <sheetData>
    <row r="1" spans="1:10" ht="12">
      <c r="A1" s="6" t="s">
        <v>5</v>
      </c>
      <c r="B1" s="5"/>
      <c r="C1" s="5"/>
      <c r="D1" s="5"/>
      <c r="E1" s="5"/>
      <c r="F1" s="6"/>
      <c r="G1" s="5"/>
      <c r="H1" s="5"/>
      <c r="I1" s="5"/>
      <c r="J1" s="5"/>
    </row>
    <row r="2" spans="1:11" ht="12">
      <c r="A2" s="1"/>
      <c r="F2" s="1"/>
      <c r="K2" s="4" t="s">
        <v>43</v>
      </c>
    </row>
    <row r="3" spans="4:11" ht="12">
      <c r="D3" s="2"/>
      <c r="F3" s="1"/>
      <c r="K3">
        <v>488</v>
      </c>
    </row>
    <row r="4" spans="1:10" ht="12">
      <c r="A4" s="6" t="s">
        <v>30</v>
      </c>
      <c r="B4" s="6"/>
      <c r="C4" s="6"/>
      <c r="D4" s="7"/>
      <c r="E4" s="6"/>
      <c r="F4" s="5"/>
      <c r="G4" s="5"/>
      <c r="H4" s="5"/>
      <c r="I4" s="5"/>
      <c r="J4" s="5"/>
    </row>
    <row r="5" spans="1:10" ht="12">
      <c r="A5" s="6" t="s">
        <v>32</v>
      </c>
      <c r="B5" s="6"/>
      <c r="C5" s="6"/>
      <c r="D5" s="6"/>
      <c r="E5" s="5"/>
      <c r="F5" s="5"/>
      <c r="G5" s="5"/>
      <c r="H5" s="5"/>
      <c r="I5" s="5"/>
      <c r="J5" s="5"/>
    </row>
    <row r="7" spans="5:9" ht="12">
      <c r="E7" s="33">
        <f>Administration!D5</f>
        <v>2008</v>
      </c>
      <c r="F7" s="4">
        <f>+E7</f>
        <v>2008</v>
      </c>
      <c r="H7" s="3">
        <f>+F7+1</f>
        <v>2009</v>
      </c>
      <c r="I7" s="4">
        <f>+H7</f>
        <v>2009</v>
      </c>
    </row>
    <row r="8" spans="1:11" ht="12">
      <c r="A8" s="4"/>
      <c r="B8" s="4"/>
      <c r="C8" s="4"/>
      <c r="F8" s="3" t="s">
        <v>2</v>
      </c>
      <c r="I8" s="3" t="s">
        <v>2</v>
      </c>
      <c r="J8" s="3"/>
      <c r="K8" s="4" t="s">
        <v>45</v>
      </c>
    </row>
    <row r="9" spans="1:11" ht="12">
      <c r="A9" s="4"/>
      <c r="B9" s="4" t="s">
        <v>41</v>
      </c>
      <c r="C9" s="4" t="s">
        <v>42</v>
      </c>
      <c r="D9" s="3" t="s">
        <v>6</v>
      </c>
      <c r="E9" s="3" t="s">
        <v>4</v>
      </c>
      <c r="F9" s="3" t="s">
        <v>4</v>
      </c>
      <c r="G9" s="3" t="s">
        <v>6</v>
      </c>
      <c r="H9" s="3" t="s">
        <v>4</v>
      </c>
      <c r="I9" s="3" t="s">
        <v>4</v>
      </c>
      <c r="J9" s="3"/>
      <c r="K9" s="4" t="s">
        <v>46</v>
      </c>
    </row>
    <row r="10" spans="2:11" ht="12">
      <c r="B10">
        <f>+Administration!A5</f>
        <v>1</v>
      </c>
      <c r="C10" t="str">
        <f>+Administration!B5</f>
        <v>SWEDISH HEALTH SERVICES</v>
      </c>
      <c r="D10" s="9">
        <f>ROUND(+Administration!G5,0)</f>
        <v>33271389</v>
      </c>
      <c r="E10" s="9">
        <f>ROUND(+Administration!V5,0)</f>
        <v>64206</v>
      </c>
      <c r="F10" s="10">
        <f>IF(D10=0,"",IF(E10=0,"",ROUND(D10/E10,2)))</f>
        <v>518.2</v>
      </c>
      <c r="G10" s="9">
        <f>ROUND(+Administration!G105,0)</f>
        <v>36625277</v>
      </c>
      <c r="H10" s="9">
        <f>ROUND(+Administration!V105,0)</f>
        <v>65434</v>
      </c>
      <c r="I10" s="10">
        <f>IF(G10=0,"",IF(H10=0,"",ROUND(G10/H10,2)))</f>
        <v>559.73</v>
      </c>
      <c r="J10" s="10"/>
      <c r="K10" s="11">
        <f>IF(D10=0,"",IF(E10=0,"",IF(G10=0,"",IF(H10=0,"",ROUND(I10/F10-1,4)))))</f>
        <v>0.0801</v>
      </c>
    </row>
    <row r="11" spans="2:11" ht="12">
      <c r="B11">
        <f>+Administration!A6</f>
        <v>3</v>
      </c>
      <c r="C11" t="str">
        <f>+Administration!B6</f>
        <v>SWEDISH MEDICAL CENTER CHERRY HILL</v>
      </c>
      <c r="D11" s="9">
        <f>ROUND(+Administration!G6,0)</f>
        <v>12787604</v>
      </c>
      <c r="E11" s="9">
        <f>ROUND(+Administration!V6,0)</f>
        <v>25431</v>
      </c>
      <c r="F11" s="10">
        <f aca="true" t="shared" si="0" ref="F11:F74">IF(D11=0,"",IF(E11=0,"",ROUND(D11/E11,2)))</f>
        <v>502.84</v>
      </c>
      <c r="G11" s="9">
        <f>ROUND(+Administration!G106,0)</f>
        <v>12988075</v>
      </c>
      <c r="H11" s="9">
        <f>ROUND(+Administration!V106,0)</f>
        <v>27098</v>
      </c>
      <c r="I11" s="10">
        <f aca="true" t="shared" si="1" ref="I11:I74">IF(G11=0,"",IF(H11=0,"",ROUND(G11/H11,2)))</f>
        <v>479.3</v>
      </c>
      <c r="J11" s="10"/>
      <c r="K11" s="11">
        <f aca="true" t="shared" si="2" ref="K11:K74">IF(D11=0,"",IF(E11=0,"",IF(G11=0,"",IF(H11=0,"",ROUND(I11/F11-1,4)))))</f>
        <v>-0.0468</v>
      </c>
    </row>
    <row r="12" spans="2:11" ht="12">
      <c r="B12">
        <f>+Administration!A7</f>
        <v>8</v>
      </c>
      <c r="C12" t="str">
        <f>+Administration!B7</f>
        <v>KLICKITAT VALLEY HOSPITAL</v>
      </c>
      <c r="D12" s="9">
        <f>ROUND(+Administration!G7,0)</f>
        <v>584257</v>
      </c>
      <c r="E12" s="9">
        <f>ROUND(+Administration!V7,0)</f>
        <v>1629</v>
      </c>
      <c r="F12" s="10">
        <f t="shared" si="0"/>
        <v>358.66</v>
      </c>
      <c r="G12" s="9">
        <f>ROUND(+Administration!G107,0)</f>
        <v>682421</v>
      </c>
      <c r="H12" s="9">
        <f>ROUND(+Administration!V107,0)</f>
        <v>1645</v>
      </c>
      <c r="I12" s="10">
        <f t="shared" si="1"/>
        <v>414.85</v>
      </c>
      <c r="J12" s="10"/>
      <c r="K12" s="11">
        <f t="shared" si="2"/>
        <v>0.1567</v>
      </c>
    </row>
    <row r="13" spans="2:11" ht="12">
      <c r="B13">
        <f>+Administration!A8</f>
        <v>10</v>
      </c>
      <c r="C13" t="str">
        <f>+Administration!B8</f>
        <v>VIRGINIA MASON MEDICAL CENTER</v>
      </c>
      <c r="D13" s="9">
        <f>ROUND(+Administration!G8,0)</f>
        <v>28388559</v>
      </c>
      <c r="E13" s="9">
        <f>ROUND(+Administration!V8,0)</f>
        <v>76904</v>
      </c>
      <c r="F13" s="10">
        <f t="shared" si="0"/>
        <v>369.14</v>
      </c>
      <c r="G13" s="9">
        <f>ROUND(+Administration!G108,0)</f>
        <v>32605332</v>
      </c>
      <c r="H13" s="9">
        <f>ROUND(+Administration!V108,0)</f>
        <v>79237</v>
      </c>
      <c r="I13" s="10">
        <f t="shared" si="1"/>
        <v>411.49</v>
      </c>
      <c r="J13" s="10"/>
      <c r="K13" s="11">
        <f t="shared" si="2"/>
        <v>0.1147</v>
      </c>
    </row>
    <row r="14" spans="2:11" ht="12">
      <c r="B14">
        <f>+Administration!A9</f>
        <v>14</v>
      </c>
      <c r="C14" t="str">
        <f>+Administration!B9</f>
        <v>SEATTLE CHILDRENS HOSPITAL</v>
      </c>
      <c r="D14" s="9">
        <f>ROUND(+Administration!G9,0)</f>
        <v>43076767</v>
      </c>
      <c r="E14" s="9">
        <f>ROUND(+Administration!V9,0)</f>
        <v>26512</v>
      </c>
      <c r="F14" s="10">
        <f t="shared" si="0"/>
        <v>1624.8</v>
      </c>
      <c r="G14" s="9">
        <f>ROUND(+Administration!G109,0)</f>
        <v>55831500</v>
      </c>
      <c r="H14" s="9">
        <f>ROUND(+Administration!V109,0)</f>
        <v>28361</v>
      </c>
      <c r="I14" s="10">
        <f t="shared" si="1"/>
        <v>1968.6</v>
      </c>
      <c r="J14" s="10"/>
      <c r="K14" s="11">
        <f t="shared" si="2"/>
        <v>0.2116</v>
      </c>
    </row>
    <row r="15" spans="2:11" ht="12">
      <c r="B15">
        <f>+Administration!A10</f>
        <v>20</v>
      </c>
      <c r="C15" t="str">
        <f>+Administration!B10</f>
        <v>GROUP HEALTH CENTRAL</v>
      </c>
      <c r="D15" s="9">
        <f>ROUND(+Administration!G10,0)</f>
        <v>0</v>
      </c>
      <c r="E15" s="9">
        <f>ROUND(+Administration!V10,0)</f>
        <v>1208</v>
      </c>
      <c r="F15" s="10">
        <f t="shared" si="0"/>
      </c>
      <c r="G15" s="9">
        <f>ROUND(+Administration!G110,0)</f>
        <v>1226061</v>
      </c>
      <c r="H15" s="9">
        <f>ROUND(+Administration!V110,0)</f>
        <v>1122</v>
      </c>
      <c r="I15" s="10">
        <f t="shared" si="1"/>
        <v>1092.75</v>
      </c>
      <c r="J15" s="10"/>
      <c r="K15" s="11">
        <f t="shared" si="2"/>
      </c>
    </row>
    <row r="16" spans="2:11" ht="12">
      <c r="B16">
        <f>+Administration!A11</f>
        <v>21</v>
      </c>
      <c r="C16" t="str">
        <f>+Administration!B11</f>
        <v>NEWPORT COMMUNITY HOSPITAL</v>
      </c>
      <c r="D16" s="9">
        <f>ROUND(+Administration!G11,0)</f>
        <v>873422</v>
      </c>
      <c r="E16" s="9">
        <f>ROUND(+Administration!V11,0)</f>
        <v>2926</v>
      </c>
      <c r="F16" s="10">
        <f t="shared" si="0"/>
        <v>298.5</v>
      </c>
      <c r="G16" s="9">
        <f>ROUND(+Administration!G111,0)</f>
        <v>798319</v>
      </c>
      <c r="H16" s="9">
        <f>ROUND(+Administration!V111,0)</f>
        <v>2664</v>
      </c>
      <c r="I16" s="10">
        <f t="shared" si="1"/>
        <v>299.67</v>
      </c>
      <c r="J16" s="10"/>
      <c r="K16" s="11">
        <f t="shared" si="2"/>
        <v>0.0039</v>
      </c>
    </row>
    <row r="17" spans="2:11" ht="12">
      <c r="B17">
        <f>+Administration!A12</f>
        <v>22</v>
      </c>
      <c r="C17" t="str">
        <f>+Administration!B12</f>
        <v>LOURDES MEDICAL CENTER</v>
      </c>
      <c r="D17" s="9">
        <f>ROUND(+Administration!G12,0)</f>
        <v>1462446</v>
      </c>
      <c r="E17" s="9">
        <f>ROUND(+Administration!V12,0)</f>
        <v>4975</v>
      </c>
      <c r="F17" s="10">
        <f t="shared" si="0"/>
        <v>293.96</v>
      </c>
      <c r="G17" s="9">
        <f>ROUND(+Administration!G112,0)</f>
        <v>1493825</v>
      </c>
      <c r="H17" s="9">
        <f>ROUND(+Administration!V112,0)</f>
        <v>4807</v>
      </c>
      <c r="I17" s="10">
        <f t="shared" si="1"/>
        <v>310.76</v>
      </c>
      <c r="J17" s="10"/>
      <c r="K17" s="11">
        <f t="shared" si="2"/>
        <v>0.0572</v>
      </c>
    </row>
    <row r="18" spans="2:11" ht="12">
      <c r="B18">
        <f>+Administration!A13</f>
        <v>23</v>
      </c>
      <c r="C18" t="str">
        <f>+Administration!B13</f>
        <v>OKANOGAN-DOUGLAS DISTRICT HOSPITAL</v>
      </c>
      <c r="D18" s="9">
        <f>ROUND(+Administration!G13,0)</f>
        <v>921309</v>
      </c>
      <c r="E18" s="9">
        <f>ROUND(+Administration!V13,0)</f>
        <v>1506</v>
      </c>
      <c r="F18" s="10">
        <f t="shared" si="0"/>
        <v>611.76</v>
      </c>
      <c r="G18" s="9">
        <f>ROUND(+Administration!G113,0)</f>
        <v>939776</v>
      </c>
      <c r="H18" s="9">
        <f>ROUND(+Administration!V113,0)</f>
        <v>1454</v>
      </c>
      <c r="I18" s="10">
        <f t="shared" si="1"/>
        <v>646.34</v>
      </c>
      <c r="J18" s="10"/>
      <c r="K18" s="11">
        <f t="shared" si="2"/>
        <v>0.0565</v>
      </c>
    </row>
    <row r="19" spans="2:11" ht="12">
      <c r="B19">
        <f>+Administration!A14</f>
        <v>26</v>
      </c>
      <c r="C19" t="str">
        <f>+Administration!B14</f>
        <v>PEACEHEALTH SAINT JOHN MEDICAL CENTER</v>
      </c>
      <c r="D19" s="9">
        <f>ROUND(+Administration!G14,0)</f>
        <v>11710201</v>
      </c>
      <c r="E19" s="9">
        <f>ROUND(+Administration!V14,0)</f>
        <v>23290</v>
      </c>
      <c r="F19" s="10">
        <f t="shared" si="0"/>
        <v>502.8</v>
      </c>
      <c r="G19" s="9">
        <f>ROUND(+Administration!G114,0)</f>
        <v>11350564</v>
      </c>
      <c r="H19" s="9">
        <f>ROUND(+Administration!V114,0)</f>
        <v>24570</v>
      </c>
      <c r="I19" s="10">
        <f t="shared" si="1"/>
        <v>461.97</v>
      </c>
      <c r="J19" s="10"/>
      <c r="K19" s="11">
        <f t="shared" si="2"/>
        <v>-0.0812</v>
      </c>
    </row>
    <row r="20" spans="2:11" ht="12">
      <c r="B20">
        <f>+Administration!A15</f>
        <v>29</v>
      </c>
      <c r="C20" t="str">
        <f>+Administration!B15</f>
        <v>HARBORVIEW MEDICAL CENTER</v>
      </c>
      <c r="D20" s="9">
        <f>ROUND(+Administration!G15,0)</f>
        <v>42370063</v>
      </c>
      <c r="E20" s="9">
        <f>ROUND(+Administration!V15,0)</f>
        <v>43532</v>
      </c>
      <c r="F20" s="10">
        <f t="shared" si="0"/>
        <v>973.31</v>
      </c>
      <c r="G20" s="9">
        <f>ROUND(+Administration!G115,0)</f>
        <v>45132498</v>
      </c>
      <c r="H20" s="9">
        <f>ROUND(+Administration!V115,0)</f>
        <v>43020</v>
      </c>
      <c r="I20" s="10">
        <f t="shared" si="1"/>
        <v>1049.11</v>
      </c>
      <c r="J20" s="10"/>
      <c r="K20" s="11">
        <f t="shared" si="2"/>
        <v>0.0779</v>
      </c>
    </row>
    <row r="21" spans="2:11" ht="12">
      <c r="B21">
        <f>+Administration!A16</f>
        <v>32</v>
      </c>
      <c r="C21" t="str">
        <f>+Administration!B16</f>
        <v>SAINT JOSEPH MEDICAL CENTER</v>
      </c>
      <c r="D21" s="9">
        <f>ROUND(+Administration!G16,0)</f>
        <v>16007239</v>
      </c>
      <c r="E21" s="9">
        <f>ROUND(+Administration!V16,0)</f>
        <v>46717</v>
      </c>
      <c r="F21" s="10">
        <f t="shared" si="0"/>
        <v>342.64</v>
      </c>
      <c r="G21" s="9">
        <f>ROUND(+Administration!G116,0)</f>
        <v>18735186</v>
      </c>
      <c r="H21" s="9">
        <f>ROUND(+Administration!V116,0)</f>
        <v>43072</v>
      </c>
      <c r="I21" s="10">
        <f t="shared" si="1"/>
        <v>434.97</v>
      </c>
      <c r="J21" s="10"/>
      <c r="K21" s="11">
        <f t="shared" si="2"/>
        <v>0.2695</v>
      </c>
    </row>
    <row r="22" spans="2:11" ht="12">
      <c r="B22">
        <f>+Administration!A17</f>
        <v>35</v>
      </c>
      <c r="C22" t="str">
        <f>+Administration!B17</f>
        <v>ENUMCLAW REGIONAL HOSPITAL</v>
      </c>
      <c r="D22" s="9">
        <f>ROUND(+Administration!G17,0)</f>
        <v>1870380</v>
      </c>
      <c r="E22" s="9">
        <f>ROUND(+Administration!V17,0)</f>
        <v>3584</v>
      </c>
      <c r="F22" s="10">
        <f t="shared" si="0"/>
        <v>521.87</v>
      </c>
      <c r="G22" s="9">
        <f>ROUND(+Administration!G117,0)</f>
        <v>2418785</v>
      </c>
      <c r="H22" s="9">
        <f>ROUND(+Administration!V117,0)</f>
        <v>3826</v>
      </c>
      <c r="I22" s="10">
        <f t="shared" si="1"/>
        <v>632.2</v>
      </c>
      <c r="J22" s="10"/>
      <c r="K22" s="11">
        <f t="shared" si="2"/>
        <v>0.2114</v>
      </c>
    </row>
    <row r="23" spans="2:11" ht="12">
      <c r="B23">
        <f>+Administration!A18</f>
        <v>37</v>
      </c>
      <c r="C23" t="str">
        <f>+Administration!B18</f>
        <v>DEACONESS MEDICAL CENTER</v>
      </c>
      <c r="D23" s="9">
        <f>ROUND(+Administration!G18,0)</f>
        <v>3852396</v>
      </c>
      <c r="E23" s="9">
        <f>ROUND(+Administration!V18,0)</f>
        <v>18891</v>
      </c>
      <c r="F23" s="10">
        <f t="shared" si="0"/>
        <v>203.93</v>
      </c>
      <c r="G23" s="9">
        <f>ROUND(+Administration!G118,0)</f>
        <v>8279431</v>
      </c>
      <c r="H23" s="9">
        <f>ROUND(+Administration!V118,0)</f>
        <v>24058</v>
      </c>
      <c r="I23" s="10">
        <f t="shared" si="1"/>
        <v>344.14</v>
      </c>
      <c r="J23" s="10"/>
      <c r="K23" s="11">
        <f t="shared" si="2"/>
        <v>0.6875</v>
      </c>
    </row>
    <row r="24" spans="2:11" ht="12">
      <c r="B24">
        <f>+Administration!A19</f>
        <v>38</v>
      </c>
      <c r="C24" t="str">
        <f>+Administration!B19</f>
        <v>OLYMPIC MEDICAL CENTER</v>
      </c>
      <c r="D24" s="9">
        <f>ROUND(+Administration!G19,0)</f>
        <v>5444037</v>
      </c>
      <c r="E24" s="9">
        <f>ROUND(+Administration!V19,0)</f>
        <v>13147</v>
      </c>
      <c r="F24" s="10">
        <f t="shared" si="0"/>
        <v>414.09</v>
      </c>
      <c r="G24" s="9">
        <f>ROUND(+Administration!G119,0)</f>
        <v>4333061</v>
      </c>
      <c r="H24" s="9">
        <f>ROUND(+Administration!V119,0)</f>
        <v>13521</v>
      </c>
      <c r="I24" s="10">
        <f t="shared" si="1"/>
        <v>320.47</v>
      </c>
      <c r="J24" s="10"/>
      <c r="K24" s="11">
        <f t="shared" si="2"/>
        <v>-0.2261</v>
      </c>
    </row>
    <row r="25" spans="2:11" ht="12">
      <c r="B25">
        <f>+Administration!A20</f>
        <v>39</v>
      </c>
      <c r="C25" t="str">
        <f>+Administration!B20</f>
        <v>KENNEWICK GENERAL HOSPITAL</v>
      </c>
      <c r="D25" s="9">
        <f>ROUND(+Administration!G20,0)</f>
        <v>4400783</v>
      </c>
      <c r="E25" s="9">
        <f>ROUND(+Administration!V20,0)</f>
        <v>11240</v>
      </c>
      <c r="F25" s="10">
        <f t="shared" si="0"/>
        <v>391.53</v>
      </c>
      <c r="G25" s="9">
        <f>ROUND(+Administration!G120,0)</f>
        <v>4209272</v>
      </c>
      <c r="H25" s="9">
        <f>ROUND(+Administration!V120,0)</f>
        <v>11618</v>
      </c>
      <c r="I25" s="10">
        <f t="shared" si="1"/>
        <v>362.31</v>
      </c>
      <c r="J25" s="10"/>
      <c r="K25" s="11">
        <f t="shared" si="2"/>
        <v>-0.0746</v>
      </c>
    </row>
    <row r="26" spans="2:11" ht="12">
      <c r="B26">
        <f>+Administration!A21</f>
        <v>43</v>
      </c>
      <c r="C26" t="str">
        <f>+Administration!B21</f>
        <v>WALLA WALLA GENERAL HOSPITAL</v>
      </c>
      <c r="D26" s="9">
        <f>ROUND(+Administration!G21,0)</f>
        <v>2857610</v>
      </c>
      <c r="E26" s="9">
        <f>ROUND(+Administration!V21,0)</f>
        <v>3984</v>
      </c>
      <c r="F26" s="10">
        <f t="shared" si="0"/>
        <v>717.27</v>
      </c>
      <c r="G26" s="9">
        <f>ROUND(+Administration!G121,0)</f>
        <v>2815404</v>
      </c>
      <c r="H26" s="9">
        <f>ROUND(+Administration!V121,0)</f>
        <v>4221</v>
      </c>
      <c r="I26" s="10">
        <f t="shared" si="1"/>
        <v>667</v>
      </c>
      <c r="J26" s="10"/>
      <c r="K26" s="11">
        <f t="shared" si="2"/>
        <v>-0.0701</v>
      </c>
    </row>
    <row r="27" spans="2:11" ht="12">
      <c r="B27">
        <f>+Administration!A22</f>
        <v>45</v>
      </c>
      <c r="C27" t="str">
        <f>+Administration!B22</f>
        <v>COLUMBIA BASIN HOSPITAL</v>
      </c>
      <c r="D27" s="9">
        <f>ROUND(+Administration!G22,0)</f>
        <v>609364</v>
      </c>
      <c r="E27" s="9">
        <f>ROUND(+Administration!V22,0)</f>
        <v>1214</v>
      </c>
      <c r="F27" s="10">
        <f t="shared" si="0"/>
        <v>501.95</v>
      </c>
      <c r="G27" s="9">
        <f>ROUND(+Administration!G122,0)</f>
        <v>617852</v>
      </c>
      <c r="H27" s="9">
        <f>ROUND(+Administration!V122,0)</f>
        <v>1212</v>
      </c>
      <c r="I27" s="10">
        <f t="shared" si="1"/>
        <v>509.78</v>
      </c>
      <c r="J27" s="10"/>
      <c r="K27" s="11">
        <f t="shared" si="2"/>
        <v>0.0156</v>
      </c>
    </row>
    <row r="28" spans="2:11" ht="12">
      <c r="B28">
        <f>+Administration!A23</f>
        <v>46</v>
      </c>
      <c r="C28" t="str">
        <f>+Administration!B23</f>
        <v>PROSSER MEMORIAL HOSPITAL</v>
      </c>
      <c r="D28" s="9">
        <f>ROUND(+Administration!G23,0)</f>
        <v>862888</v>
      </c>
      <c r="E28" s="9">
        <f>ROUND(+Administration!V23,0)</f>
        <v>0</v>
      </c>
      <c r="F28" s="10">
        <f t="shared" si="0"/>
      </c>
      <c r="G28" s="9">
        <f>ROUND(+Administration!G123,0)</f>
        <v>1204578</v>
      </c>
      <c r="H28" s="9">
        <f>ROUND(+Administration!V123,0)</f>
        <v>1940</v>
      </c>
      <c r="I28" s="10">
        <f t="shared" si="1"/>
        <v>620.92</v>
      </c>
      <c r="J28" s="10"/>
      <c r="K28" s="11">
        <f t="shared" si="2"/>
      </c>
    </row>
    <row r="29" spans="2:11" ht="12">
      <c r="B29">
        <f>+Administration!A24</f>
        <v>50</v>
      </c>
      <c r="C29" t="str">
        <f>+Administration!B24</f>
        <v>PROVIDENCE SAINT MARY MEDICAL CENTER</v>
      </c>
      <c r="D29" s="9">
        <f>ROUND(+Administration!G24,0)</f>
        <v>17398561</v>
      </c>
      <c r="E29" s="9">
        <f>ROUND(+Administration!V24,0)</f>
        <v>13790</v>
      </c>
      <c r="F29" s="10">
        <f t="shared" si="0"/>
        <v>1261.68</v>
      </c>
      <c r="G29" s="9">
        <f>ROUND(+Administration!G124,0)</f>
        <v>10581733</v>
      </c>
      <c r="H29" s="9">
        <f>ROUND(+Administration!V124,0)</f>
        <v>13198</v>
      </c>
      <c r="I29" s="10">
        <f t="shared" si="1"/>
        <v>801.77</v>
      </c>
      <c r="J29" s="10"/>
      <c r="K29" s="11">
        <f t="shared" si="2"/>
        <v>-0.3645</v>
      </c>
    </row>
    <row r="30" spans="2:11" ht="12">
      <c r="B30">
        <f>+Administration!A25</f>
        <v>54</v>
      </c>
      <c r="C30" t="str">
        <f>+Administration!B25</f>
        <v>FORKS COMMUNITY HOSPITAL</v>
      </c>
      <c r="D30" s="9">
        <f>ROUND(+Administration!G25,0)</f>
        <v>946228</v>
      </c>
      <c r="E30" s="9">
        <f>ROUND(+Administration!V25,0)</f>
        <v>2268</v>
      </c>
      <c r="F30" s="10">
        <f t="shared" si="0"/>
        <v>417.21</v>
      </c>
      <c r="G30" s="9">
        <f>ROUND(+Administration!G125,0)</f>
        <v>933167</v>
      </c>
      <c r="H30" s="9">
        <f>ROUND(+Administration!V125,0)</f>
        <v>1817</v>
      </c>
      <c r="I30" s="10">
        <f t="shared" si="1"/>
        <v>513.58</v>
      </c>
      <c r="J30" s="10"/>
      <c r="K30" s="11">
        <f t="shared" si="2"/>
        <v>0.231</v>
      </c>
    </row>
    <row r="31" spans="2:11" ht="12">
      <c r="B31">
        <f>+Administration!A26</f>
        <v>56</v>
      </c>
      <c r="C31" t="str">
        <f>+Administration!B26</f>
        <v>WILLAPA HARBOR HOSPITAL</v>
      </c>
      <c r="D31" s="9">
        <f>ROUND(+Administration!G26,0)</f>
        <v>862278</v>
      </c>
      <c r="E31" s="9">
        <f>ROUND(+Administration!V26,0)</f>
        <v>1630</v>
      </c>
      <c r="F31" s="10">
        <f t="shared" si="0"/>
        <v>529</v>
      </c>
      <c r="G31" s="9">
        <f>ROUND(+Administration!G126,0)</f>
        <v>965964</v>
      </c>
      <c r="H31" s="9">
        <f>ROUND(+Administration!V126,0)</f>
        <v>1521</v>
      </c>
      <c r="I31" s="10">
        <f t="shared" si="1"/>
        <v>635.08</v>
      </c>
      <c r="J31" s="10"/>
      <c r="K31" s="11">
        <f t="shared" si="2"/>
        <v>0.2005</v>
      </c>
    </row>
    <row r="32" spans="2:11" ht="12">
      <c r="B32">
        <f>+Administration!A27</f>
        <v>58</v>
      </c>
      <c r="C32" t="str">
        <f>+Administration!B27</f>
        <v>YAKIMA VALLEY MEMORIAL HOSPITAL</v>
      </c>
      <c r="D32" s="9">
        <f>ROUND(+Administration!G27,0)</f>
        <v>12689716</v>
      </c>
      <c r="E32" s="9">
        <f>ROUND(+Administration!V27,0)</f>
        <v>31658</v>
      </c>
      <c r="F32" s="10">
        <f t="shared" si="0"/>
        <v>400.84</v>
      </c>
      <c r="G32" s="9">
        <f>ROUND(+Administration!G127,0)</f>
        <v>13245429</v>
      </c>
      <c r="H32" s="9">
        <f>ROUND(+Administration!V127,0)</f>
        <v>33827</v>
      </c>
      <c r="I32" s="10">
        <f t="shared" si="1"/>
        <v>391.56</v>
      </c>
      <c r="J32" s="10"/>
      <c r="K32" s="11">
        <f t="shared" si="2"/>
        <v>-0.0232</v>
      </c>
    </row>
    <row r="33" spans="2:11" ht="12">
      <c r="B33">
        <f>+Administration!A28</f>
        <v>63</v>
      </c>
      <c r="C33" t="str">
        <f>+Administration!B28</f>
        <v>GRAYS HARBOR COMMUNITY HOSPITAL</v>
      </c>
      <c r="D33" s="9">
        <f>ROUND(+Administration!G28,0)</f>
        <v>4556043</v>
      </c>
      <c r="E33" s="9">
        <f>ROUND(+Administration!V28,0)</f>
        <v>11731</v>
      </c>
      <c r="F33" s="10">
        <f t="shared" si="0"/>
        <v>388.38</v>
      </c>
      <c r="G33" s="9">
        <f>ROUND(+Administration!G128,0)</f>
        <v>4912015</v>
      </c>
      <c r="H33" s="9">
        <f>ROUND(+Administration!V128,0)</f>
        <v>12132</v>
      </c>
      <c r="I33" s="10">
        <f t="shared" si="1"/>
        <v>404.88</v>
      </c>
      <c r="J33" s="10"/>
      <c r="K33" s="11">
        <f t="shared" si="2"/>
        <v>0.0425</v>
      </c>
    </row>
    <row r="34" spans="2:11" ht="12">
      <c r="B34">
        <f>+Administration!A29</f>
        <v>78</v>
      </c>
      <c r="C34" t="str">
        <f>+Administration!B29</f>
        <v>SAMARITAN HOSPITAL</v>
      </c>
      <c r="D34" s="9">
        <f>ROUND(+Administration!G29,0)</f>
        <v>3537564</v>
      </c>
      <c r="E34" s="9">
        <f>ROUND(+Administration!V29,0)</f>
        <v>6208</v>
      </c>
      <c r="F34" s="10">
        <f t="shared" si="0"/>
        <v>569.84</v>
      </c>
      <c r="G34" s="9">
        <f>ROUND(+Administration!G129,0)</f>
        <v>3723531</v>
      </c>
      <c r="H34" s="9">
        <f>ROUND(+Administration!V129,0)</f>
        <v>6490</v>
      </c>
      <c r="I34" s="10">
        <f t="shared" si="1"/>
        <v>573.73</v>
      </c>
      <c r="J34" s="10"/>
      <c r="K34" s="11">
        <f t="shared" si="2"/>
        <v>0.0068</v>
      </c>
    </row>
    <row r="35" spans="2:11" ht="12">
      <c r="B35">
        <f>+Administration!A30</f>
        <v>79</v>
      </c>
      <c r="C35" t="str">
        <f>+Administration!B30</f>
        <v>OCEAN BEACH HOSPITAL</v>
      </c>
      <c r="D35" s="9">
        <f>ROUND(+Administration!G30,0)</f>
        <v>1520673</v>
      </c>
      <c r="E35" s="9">
        <f>ROUND(+Administration!V30,0)</f>
        <v>1836</v>
      </c>
      <c r="F35" s="10">
        <f t="shared" si="0"/>
        <v>828.25</v>
      </c>
      <c r="G35" s="9">
        <f>ROUND(+Administration!G130,0)</f>
        <v>1631195</v>
      </c>
      <c r="H35" s="9">
        <f>ROUND(+Administration!V130,0)</f>
        <v>1549</v>
      </c>
      <c r="I35" s="10">
        <f t="shared" si="1"/>
        <v>1053.06</v>
      </c>
      <c r="J35" s="10"/>
      <c r="K35" s="11">
        <f t="shared" si="2"/>
        <v>0.2714</v>
      </c>
    </row>
    <row r="36" spans="2:11" ht="12">
      <c r="B36">
        <f>+Administration!A31</f>
        <v>80</v>
      </c>
      <c r="C36" t="str">
        <f>+Administration!B31</f>
        <v>ODESSA MEMORIAL HOSPITAL</v>
      </c>
      <c r="D36" s="9">
        <f>ROUND(+Administration!G31,0)</f>
        <v>362869</v>
      </c>
      <c r="E36" s="9">
        <f>ROUND(+Administration!V31,0)</f>
        <v>252</v>
      </c>
      <c r="F36" s="10">
        <f t="shared" si="0"/>
        <v>1439.96</v>
      </c>
      <c r="G36" s="9">
        <f>ROUND(+Administration!G131,0)</f>
        <v>400650</v>
      </c>
      <c r="H36" s="9">
        <f>ROUND(+Administration!V131,0)</f>
        <v>237</v>
      </c>
      <c r="I36" s="10">
        <f t="shared" si="1"/>
        <v>1690.51</v>
      </c>
      <c r="J36" s="10"/>
      <c r="K36" s="11">
        <f t="shared" si="2"/>
        <v>0.174</v>
      </c>
    </row>
    <row r="37" spans="2:11" ht="12">
      <c r="B37">
        <f>+Administration!A32</f>
        <v>81</v>
      </c>
      <c r="C37" t="str">
        <f>+Administration!B32</f>
        <v>GOOD SAMARITAN HOSPITAL</v>
      </c>
      <c r="D37" s="9">
        <f>ROUND(+Administration!G32,0)</f>
        <v>15521266</v>
      </c>
      <c r="E37" s="9">
        <f>ROUND(+Administration!V32,0)</f>
        <v>22063</v>
      </c>
      <c r="F37" s="10">
        <f t="shared" si="0"/>
        <v>703.5</v>
      </c>
      <c r="G37" s="9">
        <f>ROUND(+Administration!G132,0)</f>
        <v>17355533</v>
      </c>
      <c r="H37" s="9">
        <f>ROUND(+Administration!V132,0)</f>
        <v>21554</v>
      </c>
      <c r="I37" s="10">
        <f t="shared" si="1"/>
        <v>805.21</v>
      </c>
      <c r="J37" s="10"/>
      <c r="K37" s="11">
        <f t="shared" si="2"/>
        <v>0.1446</v>
      </c>
    </row>
    <row r="38" spans="2:11" ht="12">
      <c r="B38">
        <f>+Administration!A33</f>
        <v>82</v>
      </c>
      <c r="C38" t="str">
        <f>+Administration!B33</f>
        <v>GARFIELD COUNTY MEMORIAL HOSPITAL</v>
      </c>
      <c r="D38" s="9">
        <f>ROUND(+Administration!G33,0)</f>
        <v>306285</v>
      </c>
      <c r="E38" s="9">
        <f>ROUND(+Administration!V33,0)</f>
        <v>224</v>
      </c>
      <c r="F38" s="10">
        <f t="shared" si="0"/>
        <v>1367.34</v>
      </c>
      <c r="G38" s="9">
        <f>ROUND(+Administration!G133,0)</f>
        <v>425155</v>
      </c>
      <c r="H38" s="9">
        <f>ROUND(+Administration!V133,0)</f>
        <v>509</v>
      </c>
      <c r="I38" s="10">
        <f t="shared" si="1"/>
        <v>835.28</v>
      </c>
      <c r="J38" s="10"/>
      <c r="K38" s="11">
        <f t="shared" si="2"/>
        <v>-0.3891</v>
      </c>
    </row>
    <row r="39" spans="2:11" ht="12">
      <c r="B39">
        <f>+Administration!A34</f>
        <v>84</v>
      </c>
      <c r="C39" t="str">
        <f>+Administration!B34</f>
        <v>PROVIDENCE REGIONAL MEDICAL CENTER EVERETT</v>
      </c>
      <c r="D39" s="9">
        <f>ROUND(+Administration!G34,0)</f>
        <v>16860824</v>
      </c>
      <c r="E39" s="9">
        <f>ROUND(+Administration!V34,0)</f>
        <v>47661</v>
      </c>
      <c r="F39" s="10">
        <f t="shared" si="0"/>
        <v>353.77</v>
      </c>
      <c r="G39" s="9">
        <f>ROUND(+Administration!G134,0)</f>
        <v>18981840</v>
      </c>
      <c r="H39" s="9">
        <f>ROUND(+Administration!V134,0)</f>
        <v>52314</v>
      </c>
      <c r="I39" s="10">
        <f t="shared" si="1"/>
        <v>362.84</v>
      </c>
      <c r="J39" s="10"/>
      <c r="K39" s="11">
        <f t="shared" si="2"/>
        <v>0.0256</v>
      </c>
    </row>
    <row r="40" spans="2:11" ht="12">
      <c r="B40">
        <f>+Administration!A35</f>
        <v>85</v>
      </c>
      <c r="C40" t="str">
        <f>+Administration!B35</f>
        <v>JEFFERSON HEALTHCARE HOSPITAL</v>
      </c>
      <c r="D40" s="9">
        <f>ROUND(+Administration!G35,0)</f>
        <v>3108979</v>
      </c>
      <c r="E40" s="9">
        <f>ROUND(+Administration!V35,0)</f>
        <v>4378</v>
      </c>
      <c r="F40" s="10">
        <f t="shared" si="0"/>
        <v>710.14</v>
      </c>
      <c r="G40" s="9">
        <f>ROUND(+Administration!G135,0)</f>
        <v>3379156</v>
      </c>
      <c r="H40" s="9">
        <f>ROUND(+Administration!V135,0)</f>
        <v>4690</v>
      </c>
      <c r="I40" s="10">
        <f t="shared" si="1"/>
        <v>720.5</v>
      </c>
      <c r="J40" s="10"/>
      <c r="K40" s="11">
        <f t="shared" si="2"/>
        <v>0.0146</v>
      </c>
    </row>
    <row r="41" spans="2:11" ht="12">
      <c r="B41">
        <f>+Administration!A36</f>
        <v>96</v>
      </c>
      <c r="C41" t="str">
        <f>+Administration!B36</f>
        <v>SKYLINE HOSPITAL</v>
      </c>
      <c r="D41" s="9">
        <f>ROUND(+Administration!G36,0)</f>
        <v>892981</v>
      </c>
      <c r="E41" s="9">
        <f>ROUND(+Administration!V36,0)</f>
        <v>1264</v>
      </c>
      <c r="F41" s="10">
        <f t="shared" si="0"/>
        <v>706.47</v>
      </c>
      <c r="G41" s="9">
        <f>ROUND(+Administration!G136,0)</f>
        <v>1048757</v>
      </c>
      <c r="H41" s="9">
        <f>ROUND(+Administration!V136,0)</f>
        <v>1369</v>
      </c>
      <c r="I41" s="10">
        <f t="shared" si="1"/>
        <v>766.08</v>
      </c>
      <c r="J41" s="10"/>
      <c r="K41" s="11">
        <f t="shared" si="2"/>
        <v>0.0844</v>
      </c>
    </row>
    <row r="42" spans="2:11" ht="12">
      <c r="B42">
        <f>+Administration!A37</f>
        <v>102</v>
      </c>
      <c r="C42" t="str">
        <f>+Administration!B37</f>
        <v>YAKIMA REGIONAL MEDICAL AND CARDIAC CENTER</v>
      </c>
      <c r="D42" s="9">
        <f>ROUND(+Administration!G37,0)</f>
        <v>3921045</v>
      </c>
      <c r="E42" s="9">
        <f>ROUND(+Administration!V37,0)</f>
        <v>13168</v>
      </c>
      <c r="F42" s="10">
        <f t="shared" si="0"/>
        <v>297.77</v>
      </c>
      <c r="G42" s="9">
        <f>ROUND(+Administration!G137,0)</f>
        <v>4423490</v>
      </c>
      <c r="H42" s="9">
        <f>ROUND(+Administration!V137,0)</f>
        <v>12871</v>
      </c>
      <c r="I42" s="10">
        <f t="shared" si="1"/>
        <v>343.68</v>
      </c>
      <c r="J42" s="10"/>
      <c r="K42" s="11">
        <f t="shared" si="2"/>
        <v>0.1542</v>
      </c>
    </row>
    <row r="43" spans="2:11" ht="12">
      <c r="B43">
        <f>+Administration!A38</f>
        <v>104</v>
      </c>
      <c r="C43" t="str">
        <f>+Administration!B38</f>
        <v>VALLEY GENERAL HOSPITAL</v>
      </c>
      <c r="D43" s="9">
        <f>ROUND(+Administration!G38,0)</f>
        <v>2828373</v>
      </c>
      <c r="E43" s="9">
        <f>ROUND(+Administration!V38,0)</f>
        <v>5790</v>
      </c>
      <c r="F43" s="10">
        <f t="shared" si="0"/>
        <v>488.49</v>
      </c>
      <c r="G43" s="9">
        <f>ROUND(+Administration!G138,0)</f>
        <v>2834622</v>
      </c>
      <c r="H43" s="9">
        <f>ROUND(+Administration!V138,0)</f>
        <v>5972</v>
      </c>
      <c r="I43" s="10">
        <f t="shared" si="1"/>
        <v>474.65</v>
      </c>
      <c r="J43" s="10"/>
      <c r="K43" s="11">
        <f t="shared" si="2"/>
        <v>-0.0283</v>
      </c>
    </row>
    <row r="44" spans="2:11" ht="12">
      <c r="B44">
        <f>+Administration!A39</f>
        <v>106</v>
      </c>
      <c r="C44" t="str">
        <f>+Administration!B39</f>
        <v>CASCADE VALLEY HOSPITAL</v>
      </c>
      <c r="D44" s="9">
        <f>ROUND(+Administration!G39,0)</f>
        <v>3127691</v>
      </c>
      <c r="E44" s="9">
        <f>ROUND(+Administration!V39,0)</f>
        <v>4926</v>
      </c>
      <c r="F44" s="10">
        <f t="shared" si="0"/>
        <v>634.94</v>
      </c>
      <c r="G44" s="9">
        <f>ROUND(+Administration!G139,0)</f>
        <v>3279883</v>
      </c>
      <c r="H44" s="9">
        <f>ROUND(+Administration!V139,0)</f>
        <v>4607</v>
      </c>
      <c r="I44" s="10">
        <f t="shared" si="1"/>
        <v>711.93</v>
      </c>
      <c r="J44" s="10"/>
      <c r="K44" s="11">
        <f t="shared" si="2"/>
        <v>0.1213</v>
      </c>
    </row>
    <row r="45" spans="2:11" ht="12">
      <c r="B45">
        <f>+Administration!A40</f>
        <v>107</v>
      </c>
      <c r="C45" t="str">
        <f>+Administration!B40</f>
        <v>NORTH VALLEY HOSPITAL</v>
      </c>
      <c r="D45" s="9">
        <f>ROUND(+Administration!G40,0)</f>
        <v>689306</v>
      </c>
      <c r="E45" s="9">
        <f>ROUND(+Administration!V40,0)</f>
        <v>2275</v>
      </c>
      <c r="F45" s="10">
        <f t="shared" si="0"/>
        <v>302.99</v>
      </c>
      <c r="G45" s="9">
        <f>ROUND(+Administration!G140,0)</f>
        <v>719515</v>
      </c>
      <c r="H45" s="9">
        <f>ROUND(+Administration!V140,0)</f>
        <v>2016</v>
      </c>
      <c r="I45" s="10">
        <f t="shared" si="1"/>
        <v>356.9</v>
      </c>
      <c r="J45" s="10"/>
      <c r="K45" s="11">
        <f t="shared" si="2"/>
        <v>0.1779</v>
      </c>
    </row>
    <row r="46" spans="2:11" ht="12">
      <c r="B46">
        <f>+Administration!A41</f>
        <v>108</v>
      </c>
      <c r="C46" t="str">
        <f>+Administration!B41</f>
        <v>TRI-STATE MEMORIAL HOSPITAL</v>
      </c>
      <c r="D46" s="9">
        <f>ROUND(+Administration!G41,0)</f>
        <v>1490299</v>
      </c>
      <c r="E46" s="9">
        <f>ROUND(+Administration!V41,0)</f>
        <v>5384</v>
      </c>
      <c r="F46" s="10">
        <f t="shared" si="0"/>
        <v>276.8</v>
      </c>
      <c r="G46" s="9">
        <f>ROUND(+Administration!G141,0)</f>
        <v>0</v>
      </c>
      <c r="H46" s="9">
        <f>ROUND(+Administration!V141,0)</f>
        <v>0</v>
      </c>
      <c r="I46" s="10">
        <f t="shared" si="1"/>
      </c>
      <c r="J46" s="10"/>
      <c r="K46" s="11">
        <f t="shared" si="2"/>
      </c>
    </row>
    <row r="47" spans="2:11" ht="12">
      <c r="B47">
        <f>+Administration!A42</f>
        <v>111</v>
      </c>
      <c r="C47" t="str">
        <f>+Administration!B42</f>
        <v>EAST ADAMS RURAL HOSPITAL</v>
      </c>
      <c r="D47" s="9">
        <f>ROUND(+Administration!G42,0)</f>
        <v>297082</v>
      </c>
      <c r="E47" s="9">
        <f>ROUND(+Administration!V42,0)</f>
        <v>521</v>
      </c>
      <c r="F47" s="10">
        <f t="shared" si="0"/>
        <v>570.21</v>
      </c>
      <c r="G47" s="9">
        <f>ROUND(+Administration!G142,0)</f>
        <v>319757</v>
      </c>
      <c r="H47" s="9">
        <f>ROUND(+Administration!V142,0)</f>
        <v>588</v>
      </c>
      <c r="I47" s="10">
        <f t="shared" si="1"/>
        <v>543.8</v>
      </c>
      <c r="J47" s="10"/>
      <c r="K47" s="11">
        <f t="shared" si="2"/>
        <v>-0.0463</v>
      </c>
    </row>
    <row r="48" spans="2:11" ht="12">
      <c r="B48">
        <f>+Administration!A43</f>
        <v>125</v>
      </c>
      <c r="C48" t="str">
        <f>+Administration!B43</f>
        <v>OTHELLO COMMUNITY HOSPITAL</v>
      </c>
      <c r="D48" s="9">
        <f>ROUND(+Administration!G43,0)</f>
        <v>834789</v>
      </c>
      <c r="E48" s="9">
        <f>ROUND(+Administration!V43,0)</f>
        <v>1899</v>
      </c>
      <c r="F48" s="10">
        <f t="shared" si="0"/>
        <v>439.59</v>
      </c>
      <c r="G48" s="9">
        <f>ROUND(+Administration!G143,0)</f>
        <v>914780</v>
      </c>
      <c r="H48" s="9">
        <f>ROUND(+Administration!V143,0)</f>
        <v>1895</v>
      </c>
      <c r="I48" s="10">
        <f t="shared" si="1"/>
        <v>482.73</v>
      </c>
      <c r="J48" s="10"/>
      <c r="K48" s="11">
        <f t="shared" si="2"/>
        <v>0.0981</v>
      </c>
    </row>
    <row r="49" spans="2:11" ht="12">
      <c r="B49">
        <f>+Administration!A44</f>
        <v>126</v>
      </c>
      <c r="C49" t="str">
        <f>+Administration!B44</f>
        <v>HIGHLINE MEDICAL CENTER</v>
      </c>
      <c r="D49" s="9">
        <f>ROUND(+Administration!G44,0)</f>
        <v>7850781</v>
      </c>
      <c r="E49" s="9">
        <f>ROUND(+Administration!V44,0)</f>
        <v>20908</v>
      </c>
      <c r="F49" s="10">
        <f t="shared" si="0"/>
        <v>375.49</v>
      </c>
      <c r="G49" s="9">
        <f>ROUND(+Administration!G144,0)</f>
        <v>7068462</v>
      </c>
      <c r="H49" s="9">
        <f>ROUND(+Administration!V144,0)</f>
        <v>21534</v>
      </c>
      <c r="I49" s="10">
        <f t="shared" si="1"/>
        <v>328.25</v>
      </c>
      <c r="J49" s="10"/>
      <c r="K49" s="11">
        <f t="shared" si="2"/>
        <v>-0.1258</v>
      </c>
    </row>
    <row r="50" spans="2:11" ht="12">
      <c r="B50">
        <f>+Administration!A45</f>
        <v>128</v>
      </c>
      <c r="C50" t="str">
        <f>+Administration!B45</f>
        <v>UNIVERSITY OF WASHINGTON MEDICAL CENTER</v>
      </c>
      <c r="D50" s="9">
        <f>ROUND(+Administration!G45,0)</f>
        <v>27500809</v>
      </c>
      <c r="E50" s="9">
        <f>ROUND(+Administration!V45,0)</f>
        <v>48016</v>
      </c>
      <c r="F50" s="10">
        <f t="shared" si="0"/>
        <v>572.74</v>
      </c>
      <c r="G50" s="9">
        <f>ROUND(+Administration!G145,0)</f>
        <v>28368263</v>
      </c>
      <c r="H50" s="9">
        <f>ROUND(+Administration!V145,0)</f>
        <v>48950</v>
      </c>
      <c r="I50" s="10">
        <f t="shared" si="1"/>
        <v>579.54</v>
      </c>
      <c r="J50" s="10"/>
      <c r="K50" s="11">
        <f t="shared" si="2"/>
        <v>0.0119</v>
      </c>
    </row>
    <row r="51" spans="2:11" ht="12">
      <c r="B51">
        <f>+Administration!A46</f>
        <v>129</v>
      </c>
      <c r="C51" t="str">
        <f>+Administration!B46</f>
        <v>QUINCY VALLEY MEDICAL CENTER</v>
      </c>
      <c r="D51" s="9">
        <f>ROUND(+Administration!G46,0)</f>
        <v>973910</v>
      </c>
      <c r="E51" s="9">
        <f>ROUND(+Administration!V46,0)</f>
        <v>501</v>
      </c>
      <c r="F51" s="10">
        <f t="shared" si="0"/>
        <v>1943.93</v>
      </c>
      <c r="G51" s="9">
        <f>ROUND(+Administration!G146,0)</f>
        <v>1071681</v>
      </c>
      <c r="H51" s="9">
        <f>ROUND(+Administration!V146,0)</f>
        <v>591</v>
      </c>
      <c r="I51" s="10">
        <f t="shared" si="1"/>
        <v>1813.34</v>
      </c>
      <c r="J51" s="10"/>
      <c r="K51" s="11">
        <f t="shared" si="2"/>
        <v>-0.0672</v>
      </c>
    </row>
    <row r="52" spans="2:11" ht="12">
      <c r="B52">
        <f>+Administration!A47</f>
        <v>130</v>
      </c>
      <c r="C52" t="str">
        <f>+Administration!B47</f>
        <v>NORTHWEST HOSPITAL &amp; MEDICAL CENTER</v>
      </c>
      <c r="D52" s="9">
        <f>ROUND(+Administration!G47,0)</f>
        <v>9396656</v>
      </c>
      <c r="E52" s="9">
        <f>ROUND(+Administration!V47,0)</f>
        <v>23626</v>
      </c>
      <c r="F52" s="10">
        <f t="shared" si="0"/>
        <v>397.73</v>
      </c>
      <c r="G52" s="9">
        <f>ROUND(+Administration!G147,0)</f>
        <v>9471917</v>
      </c>
      <c r="H52" s="9">
        <f>ROUND(+Administration!V147,0)</f>
        <v>24107</v>
      </c>
      <c r="I52" s="10">
        <f t="shared" si="1"/>
        <v>392.91</v>
      </c>
      <c r="J52" s="10"/>
      <c r="K52" s="11">
        <f t="shared" si="2"/>
        <v>-0.0121</v>
      </c>
    </row>
    <row r="53" spans="2:11" ht="12">
      <c r="B53">
        <f>+Administration!A48</f>
        <v>131</v>
      </c>
      <c r="C53" t="str">
        <f>+Administration!B48</f>
        <v>OVERLAKE HOSPITAL MEDICAL CENTER</v>
      </c>
      <c r="D53" s="9">
        <f>ROUND(+Administration!G48,0)</f>
        <v>17358905</v>
      </c>
      <c r="E53" s="9">
        <f>ROUND(+Administration!V48,0)</f>
        <v>36964</v>
      </c>
      <c r="F53" s="10">
        <f t="shared" si="0"/>
        <v>469.62</v>
      </c>
      <c r="G53" s="9">
        <f>ROUND(+Administration!G148,0)</f>
        <v>19559801</v>
      </c>
      <c r="H53" s="9">
        <f>ROUND(+Administration!V148,0)</f>
        <v>40193</v>
      </c>
      <c r="I53" s="10">
        <f t="shared" si="1"/>
        <v>486.65</v>
      </c>
      <c r="J53" s="10"/>
      <c r="K53" s="11">
        <f t="shared" si="2"/>
        <v>0.0363</v>
      </c>
    </row>
    <row r="54" spans="2:11" ht="12">
      <c r="B54">
        <f>+Administration!A49</f>
        <v>132</v>
      </c>
      <c r="C54" t="str">
        <f>+Administration!B49</f>
        <v>SAINT CLARE HOSPITAL</v>
      </c>
      <c r="D54" s="9">
        <f>ROUND(+Administration!G49,0)</f>
        <v>4393754</v>
      </c>
      <c r="E54" s="9">
        <f>ROUND(+Administration!V49,0)</f>
        <v>11965</v>
      </c>
      <c r="F54" s="10">
        <f t="shared" si="0"/>
        <v>367.22</v>
      </c>
      <c r="G54" s="9">
        <f>ROUND(+Administration!G149,0)</f>
        <v>4696980</v>
      </c>
      <c r="H54" s="9">
        <f>ROUND(+Administration!V149,0)</f>
        <v>12684</v>
      </c>
      <c r="I54" s="10">
        <f t="shared" si="1"/>
        <v>370.31</v>
      </c>
      <c r="J54" s="10"/>
      <c r="K54" s="11">
        <f t="shared" si="2"/>
        <v>0.0084</v>
      </c>
    </row>
    <row r="55" spans="2:11" ht="12">
      <c r="B55">
        <f>+Administration!A50</f>
        <v>134</v>
      </c>
      <c r="C55" t="str">
        <f>+Administration!B50</f>
        <v>ISLAND HOSPITAL</v>
      </c>
      <c r="D55" s="9">
        <f>ROUND(+Administration!G50,0)</f>
        <v>2434195</v>
      </c>
      <c r="E55" s="9">
        <f>ROUND(+Administration!V50,0)</f>
        <v>7752</v>
      </c>
      <c r="F55" s="10">
        <f t="shared" si="0"/>
        <v>314.01</v>
      </c>
      <c r="G55" s="9">
        <f>ROUND(+Administration!G150,0)</f>
        <v>2454366</v>
      </c>
      <c r="H55" s="9">
        <f>ROUND(+Administration!V150,0)</f>
        <v>8079</v>
      </c>
      <c r="I55" s="10">
        <f t="shared" si="1"/>
        <v>303.8</v>
      </c>
      <c r="J55" s="10"/>
      <c r="K55" s="11">
        <f t="shared" si="2"/>
        <v>-0.0325</v>
      </c>
    </row>
    <row r="56" spans="2:11" ht="12">
      <c r="B56">
        <f>+Administration!A51</f>
        <v>137</v>
      </c>
      <c r="C56" t="str">
        <f>+Administration!B51</f>
        <v>LINCOLN HOSPITAL</v>
      </c>
      <c r="D56" s="9">
        <f>ROUND(+Administration!G51,0)</f>
        <v>653036</v>
      </c>
      <c r="E56" s="9">
        <f>ROUND(+Administration!V51,0)</f>
        <v>289</v>
      </c>
      <c r="F56" s="10">
        <f t="shared" si="0"/>
        <v>2259.64</v>
      </c>
      <c r="G56" s="9">
        <f>ROUND(+Administration!G151,0)</f>
        <v>711919</v>
      </c>
      <c r="H56" s="9">
        <f>ROUND(+Administration!V151,0)</f>
        <v>1252</v>
      </c>
      <c r="I56" s="10">
        <f t="shared" si="1"/>
        <v>568.63</v>
      </c>
      <c r="J56" s="10"/>
      <c r="K56" s="11">
        <f t="shared" si="2"/>
        <v>-0.7484</v>
      </c>
    </row>
    <row r="57" spans="2:11" ht="12">
      <c r="B57">
        <f>+Administration!A52</f>
        <v>138</v>
      </c>
      <c r="C57" t="str">
        <f>+Administration!B52</f>
        <v>STEVENS HOSPITAL</v>
      </c>
      <c r="D57" s="9">
        <f>ROUND(+Administration!G52,0)</f>
        <v>8463302</v>
      </c>
      <c r="E57" s="9">
        <f>ROUND(+Administration!V52,0)</f>
        <v>15861</v>
      </c>
      <c r="F57" s="10">
        <f t="shared" si="0"/>
        <v>533.59</v>
      </c>
      <c r="G57" s="9">
        <f>ROUND(+Administration!G152,0)</f>
        <v>8434255</v>
      </c>
      <c r="H57" s="9">
        <f>ROUND(+Administration!V152,0)</f>
        <v>15975</v>
      </c>
      <c r="I57" s="10">
        <f t="shared" si="1"/>
        <v>527.97</v>
      </c>
      <c r="J57" s="10"/>
      <c r="K57" s="11">
        <f t="shared" si="2"/>
        <v>-0.0105</v>
      </c>
    </row>
    <row r="58" spans="2:11" ht="12">
      <c r="B58">
        <f>+Administration!A53</f>
        <v>139</v>
      </c>
      <c r="C58" t="str">
        <f>+Administration!B53</f>
        <v>PROVIDENCE HOLY FAMILY HOSPITAL</v>
      </c>
      <c r="D58" s="9">
        <f>ROUND(+Administration!G53,0)</f>
        <v>7229298</v>
      </c>
      <c r="E58" s="9">
        <f>ROUND(+Administration!V53,0)</f>
        <v>21255</v>
      </c>
      <c r="F58" s="10">
        <f t="shared" si="0"/>
        <v>340.12</v>
      </c>
      <c r="G58" s="9">
        <f>ROUND(+Administration!G153,0)</f>
        <v>6940817</v>
      </c>
      <c r="H58" s="9">
        <f>ROUND(+Administration!V153,0)</f>
        <v>22355</v>
      </c>
      <c r="I58" s="10">
        <f t="shared" si="1"/>
        <v>310.48</v>
      </c>
      <c r="J58" s="10"/>
      <c r="K58" s="11">
        <f t="shared" si="2"/>
        <v>-0.0871</v>
      </c>
    </row>
    <row r="59" spans="2:11" ht="12">
      <c r="B59">
        <f>+Administration!A54</f>
        <v>140</v>
      </c>
      <c r="C59" t="str">
        <f>+Administration!B54</f>
        <v>KITTITAS VALLEY HOSPITAL</v>
      </c>
      <c r="D59" s="9">
        <f>ROUND(+Administration!G54,0)</f>
        <v>2150251</v>
      </c>
      <c r="E59" s="9">
        <f>ROUND(+Administration!V54,0)</f>
        <v>4055</v>
      </c>
      <c r="F59" s="10">
        <f t="shared" si="0"/>
        <v>530.27</v>
      </c>
      <c r="G59" s="9">
        <f>ROUND(+Administration!G154,0)</f>
        <v>2333889</v>
      </c>
      <c r="H59" s="9">
        <f>ROUND(+Administration!V154,0)</f>
        <v>4400</v>
      </c>
      <c r="I59" s="10">
        <f t="shared" si="1"/>
        <v>530.43</v>
      </c>
      <c r="J59" s="10"/>
      <c r="K59" s="11">
        <f t="shared" si="2"/>
        <v>0.0003</v>
      </c>
    </row>
    <row r="60" spans="2:11" ht="12">
      <c r="B60">
        <f>+Administration!A55</f>
        <v>141</v>
      </c>
      <c r="C60" t="str">
        <f>+Administration!B55</f>
        <v>DAYTON GENERAL HOSPITAL</v>
      </c>
      <c r="D60" s="9">
        <f>ROUND(+Administration!G55,0)</f>
        <v>370093</v>
      </c>
      <c r="E60" s="9">
        <f>ROUND(+Administration!V55,0)</f>
        <v>494</v>
      </c>
      <c r="F60" s="10">
        <f t="shared" si="0"/>
        <v>749.18</v>
      </c>
      <c r="G60" s="9">
        <f>ROUND(+Administration!G155,0)</f>
        <v>371601</v>
      </c>
      <c r="H60" s="9">
        <f>ROUND(+Administration!V155,0)</f>
        <v>0</v>
      </c>
      <c r="I60" s="10">
        <f t="shared" si="1"/>
      </c>
      <c r="J60" s="10"/>
      <c r="K60" s="11">
        <f t="shared" si="2"/>
      </c>
    </row>
    <row r="61" spans="2:11" ht="12">
      <c r="B61">
        <f>+Administration!A56</f>
        <v>142</v>
      </c>
      <c r="C61" t="str">
        <f>+Administration!B56</f>
        <v>HARRISON MEDICAL CENTER</v>
      </c>
      <c r="D61" s="9">
        <f>ROUND(+Administration!G56,0)</f>
        <v>10851661</v>
      </c>
      <c r="E61" s="9">
        <f>ROUND(+Administration!V56,0)</f>
        <v>28659</v>
      </c>
      <c r="F61" s="10">
        <f t="shared" si="0"/>
        <v>378.65</v>
      </c>
      <c r="G61" s="9">
        <f>ROUND(+Administration!G156,0)</f>
        <v>12218976</v>
      </c>
      <c r="H61" s="9">
        <f>ROUND(+Administration!V156,0)</f>
        <v>28694</v>
      </c>
      <c r="I61" s="10">
        <f t="shared" si="1"/>
        <v>425.84</v>
      </c>
      <c r="J61" s="10"/>
      <c r="K61" s="11">
        <f t="shared" si="2"/>
        <v>0.1246</v>
      </c>
    </row>
    <row r="62" spans="2:11" ht="12">
      <c r="B62">
        <f>+Administration!A57</f>
        <v>145</v>
      </c>
      <c r="C62" t="str">
        <f>+Administration!B57</f>
        <v>PEACEHEALTH SAINT JOSEPH HOSPITAL</v>
      </c>
      <c r="D62" s="9">
        <f>ROUND(+Administration!G57,0)</f>
        <v>16711726</v>
      </c>
      <c r="E62" s="9">
        <f>ROUND(+Administration!V57,0)</f>
        <v>30005</v>
      </c>
      <c r="F62" s="10">
        <f t="shared" si="0"/>
        <v>556.96</v>
      </c>
      <c r="G62" s="9">
        <f>ROUND(+Administration!G157,0)</f>
        <v>20265561</v>
      </c>
      <c r="H62" s="9">
        <f>ROUND(+Administration!V157,0)</f>
        <v>32043</v>
      </c>
      <c r="I62" s="10">
        <f t="shared" si="1"/>
        <v>632.45</v>
      </c>
      <c r="J62" s="10"/>
      <c r="K62" s="11">
        <f t="shared" si="2"/>
        <v>0.1355</v>
      </c>
    </row>
    <row r="63" spans="2:11" ht="12">
      <c r="B63">
        <f>+Administration!A58</f>
        <v>147</v>
      </c>
      <c r="C63" t="str">
        <f>+Administration!B58</f>
        <v>MID VALLEY HOSPITAL</v>
      </c>
      <c r="D63" s="9">
        <f>ROUND(+Administration!G58,0)</f>
        <v>1027400</v>
      </c>
      <c r="E63" s="9">
        <f>ROUND(+Administration!V58,0)</f>
        <v>3063</v>
      </c>
      <c r="F63" s="10">
        <f t="shared" si="0"/>
        <v>335.42</v>
      </c>
      <c r="G63" s="9">
        <f>ROUND(+Administration!G158,0)</f>
        <v>1106498</v>
      </c>
      <c r="H63" s="9">
        <f>ROUND(+Administration!V158,0)</f>
        <v>3023</v>
      </c>
      <c r="I63" s="10">
        <f t="shared" si="1"/>
        <v>366.03</v>
      </c>
      <c r="J63" s="10"/>
      <c r="K63" s="11">
        <f t="shared" si="2"/>
        <v>0.0913</v>
      </c>
    </row>
    <row r="64" spans="2:11" ht="12">
      <c r="B64">
        <f>+Administration!A59</f>
        <v>148</v>
      </c>
      <c r="C64" t="str">
        <f>+Administration!B59</f>
        <v>KINDRED HOSPITAL - SEATTLE</v>
      </c>
      <c r="D64" s="9">
        <f>ROUND(+Administration!G59,0)</f>
        <v>1858052</v>
      </c>
      <c r="E64" s="9">
        <f>ROUND(+Administration!V59,0)</f>
        <v>897</v>
      </c>
      <c r="F64" s="10">
        <f t="shared" si="0"/>
        <v>2071.41</v>
      </c>
      <c r="G64" s="9">
        <f>ROUND(+Administration!G159,0)</f>
        <v>2003851</v>
      </c>
      <c r="H64" s="9">
        <f>ROUND(+Administration!V159,0)</f>
        <v>937</v>
      </c>
      <c r="I64" s="10">
        <f t="shared" si="1"/>
        <v>2138.58</v>
      </c>
      <c r="J64" s="10"/>
      <c r="K64" s="11">
        <f t="shared" si="2"/>
        <v>0.0324</v>
      </c>
    </row>
    <row r="65" spans="2:11" ht="12">
      <c r="B65">
        <f>+Administration!A60</f>
        <v>150</v>
      </c>
      <c r="C65" t="str">
        <f>+Administration!B60</f>
        <v>COULEE COMMUNITY HOSPITAL</v>
      </c>
      <c r="D65" s="9">
        <f>ROUND(+Administration!G60,0)</f>
        <v>979347</v>
      </c>
      <c r="E65" s="9">
        <f>ROUND(+Administration!V60,0)</f>
        <v>1330</v>
      </c>
      <c r="F65" s="10">
        <f t="shared" si="0"/>
        <v>736.35</v>
      </c>
      <c r="G65" s="9">
        <f>ROUND(+Administration!G160,0)</f>
        <v>991139</v>
      </c>
      <c r="H65" s="9">
        <f>ROUND(+Administration!V160,0)</f>
        <v>2219</v>
      </c>
      <c r="I65" s="10">
        <f t="shared" si="1"/>
        <v>446.66</v>
      </c>
      <c r="J65" s="10"/>
      <c r="K65" s="11">
        <f t="shared" si="2"/>
        <v>-0.3934</v>
      </c>
    </row>
    <row r="66" spans="2:11" ht="12">
      <c r="B66">
        <f>+Administration!A61</f>
        <v>152</v>
      </c>
      <c r="C66" t="str">
        <f>+Administration!B61</f>
        <v>MASON GENERAL HOSPITAL</v>
      </c>
      <c r="D66" s="9">
        <f>ROUND(+Administration!G61,0)</f>
        <v>3394022</v>
      </c>
      <c r="E66" s="9">
        <f>ROUND(+Administration!V61,0)</f>
        <v>4449</v>
      </c>
      <c r="F66" s="10">
        <f t="shared" si="0"/>
        <v>762.87</v>
      </c>
      <c r="G66" s="9">
        <f>ROUND(+Administration!G161,0)</f>
        <v>3898241</v>
      </c>
      <c r="H66" s="9">
        <f>ROUND(+Administration!V161,0)</f>
        <v>4267</v>
      </c>
      <c r="I66" s="10">
        <f t="shared" si="1"/>
        <v>913.58</v>
      </c>
      <c r="J66" s="10"/>
      <c r="K66" s="11">
        <f t="shared" si="2"/>
        <v>0.1976</v>
      </c>
    </row>
    <row r="67" spans="2:11" ht="12">
      <c r="B67">
        <f>+Administration!A62</f>
        <v>153</v>
      </c>
      <c r="C67" t="str">
        <f>+Administration!B62</f>
        <v>WHITMAN HOSPITAL AND MEDICAL CENTER</v>
      </c>
      <c r="D67" s="9">
        <f>ROUND(+Administration!G62,0)</f>
        <v>778439</v>
      </c>
      <c r="E67" s="9">
        <f>ROUND(+Administration!V62,0)</f>
        <v>1717</v>
      </c>
      <c r="F67" s="10">
        <f t="shared" si="0"/>
        <v>453.37</v>
      </c>
      <c r="G67" s="9">
        <f>ROUND(+Administration!G162,0)</f>
        <v>854631</v>
      </c>
      <c r="H67" s="9">
        <f>ROUND(+Administration!V162,0)</f>
        <v>1813</v>
      </c>
      <c r="I67" s="10">
        <f t="shared" si="1"/>
        <v>471.39</v>
      </c>
      <c r="J67" s="10"/>
      <c r="K67" s="11">
        <f t="shared" si="2"/>
        <v>0.0397</v>
      </c>
    </row>
    <row r="68" spans="2:11" ht="12">
      <c r="B68">
        <f>+Administration!A63</f>
        <v>155</v>
      </c>
      <c r="C68" t="str">
        <f>+Administration!B63</f>
        <v>VALLEY MEDICAL CENTER</v>
      </c>
      <c r="D68" s="9">
        <f>ROUND(+Administration!G63,0)</f>
        <v>13146180</v>
      </c>
      <c r="E68" s="9">
        <f>ROUND(+Administration!V63,0)</f>
        <v>34477</v>
      </c>
      <c r="F68" s="10">
        <f t="shared" si="0"/>
        <v>381.3</v>
      </c>
      <c r="G68" s="9">
        <f>ROUND(+Administration!G163,0)</f>
        <v>15879965</v>
      </c>
      <c r="H68" s="9">
        <f>ROUND(+Administration!V163,0)</f>
        <v>34729</v>
      </c>
      <c r="I68" s="10">
        <f t="shared" si="1"/>
        <v>457.25</v>
      </c>
      <c r="J68" s="10"/>
      <c r="K68" s="11">
        <f t="shared" si="2"/>
        <v>0.1992</v>
      </c>
    </row>
    <row r="69" spans="2:11" ht="12">
      <c r="B69">
        <f>+Administration!A64</f>
        <v>156</v>
      </c>
      <c r="C69" t="str">
        <f>+Administration!B64</f>
        <v>WHIDBEY GENERAL HOSPITAL</v>
      </c>
      <c r="D69" s="9">
        <f>ROUND(+Administration!G64,0)</f>
        <v>4241272</v>
      </c>
      <c r="E69" s="9">
        <f>ROUND(+Administration!V64,0)</f>
        <v>7230</v>
      </c>
      <c r="F69" s="10">
        <f t="shared" si="0"/>
        <v>586.62</v>
      </c>
      <c r="G69" s="9">
        <f>ROUND(+Administration!G164,0)</f>
        <v>4497746</v>
      </c>
      <c r="H69" s="9">
        <f>ROUND(+Administration!V164,0)</f>
        <v>6463</v>
      </c>
      <c r="I69" s="10">
        <f t="shared" si="1"/>
        <v>695.92</v>
      </c>
      <c r="J69" s="10"/>
      <c r="K69" s="11">
        <f t="shared" si="2"/>
        <v>0.1863</v>
      </c>
    </row>
    <row r="70" spans="2:11" ht="12">
      <c r="B70">
        <f>+Administration!A65</f>
        <v>157</v>
      </c>
      <c r="C70" t="str">
        <f>+Administration!B65</f>
        <v>SAINT LUKES REHABILIATION INSTITUTE</v>
      </c>
      <c r="D70" s="9">
        <f>ROUND(+Administration!G65,0)</f>
        <v>2502938</v>
      </c>
      <c r="E70" s="9">
        <f>ROUND(+Administration!V65,0)</f>
        <v>2799</v>
      </c>
      <c r="F70" s="10">
        <f t="shared" si="0"/>
        <v>894.23</v>
      </c>
      <c r="G70" s="9">
        <f>ROUND(+Administration!G165,0)</f>
        <v>2520015</v>
      </c>
      <c r="H70" s="9">
        <f>ROUND(+Administration!V165,0)</f>
        <v>2947</v>
      </c>
      <c r="I70" s="10">
        <f t="shared" si="1"/>
        <v>855.11</v>
      </c>
      <c r="J70" s="10"/>
      <c r="K70" s="11">
        <f t="shared" si="2"/>
        <v>-0.0437</v>
      </c>
    </row>
    <row r="71" spans="2:11" ht="12">
      <c r="B71">
        <f>+Administration!A66</f>
        <v>158</v>
      </c>
      <c r="C71" t="str">
        <f>+Administration!B66</f>
        <v>CASCADE MEDICAL CENTER</v>
      </c>
      <c r="D71" s="9">
        <f>ROUND(+Administration!G66,0)</f>
        <v>634048</v>
      </c>
      <c r="E71" s="9">
        <f>ROUND(+Administration!V66,0)</f>
        <v>1358</v>
      </c>
      <c r="F71" s="10">
        <f t="shared" si="0"/>
        <v>466.9</v>
      </c>
      <c r="G71" s="9">
        <f>ROUND(+Administration!G166,0)</f>
        <v>667129</v>
      </c>
      <c r="H71" s="9">
        <f>ROUND(+Administration!V166,0)</f>
        <v>614</v>
      </c>
      <c r="I71" s="10">
        <f t="shared" si="1"/>
        <v>1086.53</v>
      </c>
      <c r="J71" s="10"/>
      <c r="K71" s="11">
        <f t="shared" si="2"/>
        <v>1.3271</v>
      </c>
    </row>
    <row r="72" spans="2:11" ht="12">
      <c r="B72">
        <f>+Administration!A67</f>
        <v>159</v>
      </c>
      <c r="C72" t="str">
        <f>+Administration!B67</f>
        <v>PROVIDENCE SAINT PETER HOSPITAL</v>
      </c>
      <c r="D72" s="9">
        <f>ROUND(+Administration!G67,0)</f>
        <v>14222859</v>
      </c>
      <c r="E72" s="9">
        <f>ROUND(+Administration!V67,0)</f>
        <v>33572</v>
      </c>
      <c r="F72" s="10">
        <f t="shared" si="0"/>
        <v>423.65</v>
      </c>
      <c r="G72" s="9">
        <f>ROUND(+Administration!G167,0)</f>
        <v>16700194</v>
      </c>
      <c r="H72" s="9">
        <f>ROUND(+Administration!V167,0)</f>
        <v>34768</v>
      </c>
      <c r="I72" s="10">
        <f t="shared" si="1"/>
        <v>480.33</v>
      </c>
      <c r="J72" s="10"/>
      <c r="K72" s="11">
        <f t="shared" si="2"/>
        <v>0.1338</v>
      </c>
    </row>
    <row r="73" spans="2:11" ht="12">
      <c r="B73">
        <f>+Administration!A68</f>
        <v>161</v>
      </c>
      <c r="C73" t="str">
        <f>+Administration!B68</f>
        <v>KADLEC REGIONAL MEDICAL CENTER</v>
      </c>
      <c r="D73" s="9">
        <f>ROUND(+Administration!G68,0)</f>
        <v>8743556</v>
      </c>
      <c r="E73" s="9">
        <f>ROUND(+Administration!V68,0)</f>
        <v>27113</v>
      </c>
      <c r="F73" s="10">
        <f t="shared" si="0"/>
        <v>322.49</v>
      </c>
      <c r="G73" s="9">
        <f>ROUND(+Administration!G168,0)</f>
        <v>11552564</v>
      </c>
      <c r="H73" s="9">
        <f>ROUND(+Administration!V168,0)</f>
        <v>28692</v>
      </c>
      <c r="I73" s="10">
        <f t="shared" si="1"/>
        <v>402.64</v>
      </c>
      <c r="J73" s="10"/>
      <c r="K73" s="11">
        <f t="shared" si="2"/>
        <v>0.2485</v>
      </c>
    </row>
    <row r="74" spans="2:11" ht="12">
      <c r="B74">
        <f>+Administration!A69</f>
        <v>162</v>
      </c>
      <c r="C74" t="str">
        <f>+Administration!B69</f>
        <v>PROVIDENCE SACRED HEART MEDICAL CENTER</v>
      </c>
      <c r="D74" s="9">
        <f>ROUND(+Administration!G69,0)</f>
        <v>19537083</v>
      </c>
      <c r="E74" s="9">
        <f>ROUND(+Administration!V69,0)</f>
        <v>59724</v>
      </c>
      <c r="F74" s="10">
        <f t="shared" si="0"/>
        <v>327.12</v>
      </c>
      <c r="G74" s="9">
        <f>ROUND(+Administration!G169,0)</f>
        <v>25524431</v>
      </c>
      <c r="H74" s="9">
        <f>ROUND(+Administration!V169,0)</f>
        <v>64334</v>
      </c>
      <c r="I74" s="10">
        <f t="shared" si="1"/>
        <v>396.75</v>
      </c>
      <c r="J74" s="10"/>
      <c r="K74" s="11">
        <f t="shared" si="2"/>
        <v>0.2129</v>
      </c>
    </row>
    <row r="75" spans="2:11" ht="12">
      <c r="B75">
        <f>+Administration!A70</f>
        <v>164</v>
      </c>
      <c r="C75" t="str">
        <f>+Administration!B70</f>
        <v>EVERGREEN HOSPITAL MEDICAL CENTER</v>
      </c>
      <c r="D75" s="9">
        <f>ROUND(+Administration!G70,0)</f>
        <v>19171787</v>
      </c>
      <c r="E75" s="9">
        <f>ROUND(+Administration!V70,0)</f>
        <v>31048</v>
      </c>
      <c r="F75" s="10">
        <f aca="true" t="shared" si="3" ref="F75:F106">IF(D75=0,"",IF(E75=0,"",ROUND(D75/E75,2)))</f>
        <v>617.49</v>
      </c>
      <c r="G75" s="9">
        <f>ROUND(+Administration!G170,0)</f>
        <v>21810833</v>
      </c>
      <c r="H75" s="9">
        <f>ROUND(+Administration!V170,0)</f>
        <v>31549</v>
      </c>
      <c r="I75" s="10">
        <f aca="true" t="shared" si="4" ref="I75:I106">IF(G75=0,"",IF(H75=0,"",ROUND(G75/H75,2)))</f>
        <v>691.33</v>
      </c>
      <c r="J75" s="10"/>
      <c r="K75" s="11">
        <f aca="true" t="shared" si="5" ref="K75:K106">IF(D75=0,"",IF(E75=0,"",IF(G75=0,"",IF(H75=0,"",ROUND(I75/F75-1,4)))))</f>
        <v>0.1196</v>
      </c>
    </row>
    <row r="76" spans="2:11" ht="12">
      <c r="B76">
        <f>+Administration!A71</f>
        <v>165</v>
      </c>
      <c r="C76" t="str">
        <f>+Administration!B71</f>
        <v>LAKE CHELAN COMMUNITY HOSPITAL</v>
      </c>
      <c r="D76" s="9">
        <f>ROUND(+Administration!G71,0)</f>
        <v>1651150</v>
      </c>
      <c r="E76" s="9">
        <f>ROUND(+Administration!V71,0)</f>
        <v>1459</v>
      </c>
      <c r="F76" s="10">
        <f t="shared" si="3"/>
        <v>1131.7</v>
      </c>
      <c r="G76" s="9">
        <f>ROUND(+Administration!G171,0)</f>
        <v>2006106</v>
      </c>
      <c r="H76" s="9">
        <f>ROUND(+Administration!V171,0)</f>
        <v>1701</v>
      </c>
      <c r="I76" s="10">
        <f t="shared" si="4"/>
        <v>1179.37</v>
      </c>
      <c r="J76" s="10"/>
      <c r="K76" s="11">
        <f t="shared" si="5"/>
        <v>0.0421</v>
      </c>
    </row>
    <row r="77" spans="2:11" ht="12">
      <c r="B77">
        <f>+Administration!A72</f>
        <v>167</v>
      </c>
      <c r="C77" t="str">
        <f>+Administration!B72</f>
        <v>FERRY COUNTY MEMORIAL HOSPITAL</v>
      </c>
      <c r="D77" s="9">
        <f>ROUND(+Administration!G72,0)</f>
        <v>1451407</v>
      </c>
      <c r="E77" s="9">
        <f>ROUND(+Administration!V72,0)</f>
        <v>560</v>
      </c>
      <c r="F77" s="10">
        <f t="shared" si="3"/>
        <v>2591.8</v>
      </c>
      <c r="G77" s="9">
        <f>ROUND(+Administration!G172,0)</f>
        <v>1637308</v>
      </c>
      <c r="H77" s="9">
        <f>ROUND(+Administration!V172,0)</f>
        <v>595</v>
      </c>
      <c r="I77" s="10">
        <f t="shared" si="4"/>
        <v>2751.78</v>
      </c>
      <c r="J77" s="10"/>
      <c r="K77" s="11">
        <f t="shared" si="5"/>
        <v>0.0617</v>
      </c>
    </row>
    <row r="78" spans="2:11" ht="12">
      <c r="B78">
        <f>+Administration!A73</f>
        <v>168</v>
      </c>
      <c r="C78" t="str">
        <f>+Administration!B73</f>
        <v>CENTRAL WASHINGTON HOSPITAL</v>
      </c>
      <c r="D78" s="9">
        <f>ROUND(+Administration!G73,0)</f>
        <v>9815387</v>
      </c>
      <c r="E78" s="9">
        <f>ROUND(+Administration!V73,0)</f>
        <v>18831</v>
      </c>
      <c r="F78" s="10">
        <f t="shared" si="3"/>
        <v>521.24</v>
      </c>
      <c r="G78" s="9">
        <f>ROUND(+Administration!G173,0)</f>
        <v>10647383</v>
      </c>
      <c r="H78" s="9">
        <f>ROUND(+Administration!V173,0)</f>
        <v>17915</v>
      </c>
      <c r="I78" s="10">
        <f t="shared" si="4"/>
        <v>594.33</v>
      </c>
      <c r="J78" s="10"/>
      <c r="K78" s="11">
        <f t="shared" si="5"/>
        <v>0.1402</v>
      </c>
    </row>
    <row r="79" spans="2:11" ht="12">
      <c r="B79">
        <f>+Administration!A74</f>
        <v>169</v>
      </c>
      <c r="C79" t="str">
        <f>+Administration!B74</f>
        <v>GROUP HEALTH EASTSIDE</v>
      </c>
      <c r="D79" s="9">
        <f>ROUND(+Administration!G74,0)</f>
        <v>0</v>
      </c>
      <c r="E79" s="9">
        <f>ROUND(+Administration!V74,0)</f>
        <v>1590</v>
      </c>
      <c r="F79" s="10">
        <f t="shared" si="3"/>
      </c>
      <c r="G79" s="9">
        <f>ROUND(+Administration!G174,0)</f>
        <v>0</v>
      </c>
      <c r="H79" s="9">
        <f>ROUND(+Administration!V174,0)</f>
        <v>0</v>
      </c>
      <c r="I79" s="10">
        <f t="shared" si="4"/>
      </c>
      <c r="J79" s="10"/>
      <c r="K79" s="11">
        <f t="shared" si="5"/>
      </c>
    </row>
    <row r="80" spans="2:11" ht="12">
      <c r="B80">
        <f>+Administration!A75</f>
        <v>170</v>
      </c>
      <c r="C80" t="str">
        <f>+Administration!B75</f>
        <v>SOUTHWEST WASHINGTON MEDICAL CENTER</v>
      </c>
      <c r="D80" s="9">
        <f>ROUND(+Administration!G75,0)</f>
        <v>20705414</v>
      </c>
      <c r="E80" s="9">
        <f>ROUND(+Administration!V75,0)</f>
        <v>44834</v>
      </c>
      <c r="F80" s="10">
        <f t="shared" si="3"/>
        <v>461.82</v>
      </c>
      <c r="G80" s="9">
        <f>ROUND(+Administration!G175,0)</f>
        <v>23002177</v>
      </c>
      <c r="H80" s="9">
        <f>ROUND(+Administration!V175,0)</f>
        <v>49418</v>
      </c>
      <c r="I80" s="10">
        <f t="shared" si="4"/>
        <v>465.46</v>
      </c>
      <c r="J80" s="10"/>
      <c r="K80" s="11">
        <f t="shared" si="5"/>
        <v>0.0079</v>
      </c>
    </row>
    <row r="81" spans="2:11" ht="12">
      <c r="B81">
        <f>+Administration!A76</f>
        <v>172</v>
      </c>
      <c r="C81" t="str">
        <f>+Administration!B76</f>
        <v>PULLMAN REGIONAL HOSPITAL</v>
      </c>
      <c r="D81" s="9">
        <f>ROUND(+Administration!G76,0)</f>
        <v>2602521</v>
      </c>
      <c r="E81" s="9">
        <f>ROUND(+Administration!V76,0)</f>
        <v>3616</v>
      </c>
      <c r="F81" s="10">
        <f t="shared" si="3"/>
        <v>719.72</v>
      </c>
      <c r="G81" s="9">
        <f>ROUND(+Administration!G176,0)</f>
        <v>2485314</v>
      </c>
      <c r="H81" s="9">
        <f>ROUND(+Administration!V176,0)</f>
        <v>3480</v>
      </c>
      <c r="I81" s="10">
        <f t="shared" si="4"/>
        <v>714.17</v>
      </c>
      <c r="J81" s="10"/>
      <c r="K81" s="11">
        <f t="shared" si="5"/>
        <v>-0.0077</v>
      </c>
    </row>
    <row r="82" spans="2:11" ht="12">
      <c r="B82">
        <f>+Administration!A77</f>
        <v>173</v>
      </c>
      <c r="C82" t="str">
        <f>+Administration!B77</f>
        <v>MORTON GENERAL HOSPITAL</v>
      </c>
      <c r="D82" s="9">
        <f>ROUND(+Administration!G77,0)</f>
        <v>723345</v>
      </c>
      <c r="E82" s="9">
        <f>ROUND(+Administration!V77,0)</f>
        <v>1442</v>
      </c>
      <c r="F82" s="10">
        <f t="shared" si="3"/>
        <v>501.63</v>
      </c>
      <c r="G82" s="9">
        <f>ROUND(+Administration!G177,0)</f>
        <v>781412</v>
      </c>
      <c r="H82" s="9">
        <f>ROUND(+Administration!V177,0)</f>
        <v>1566</v>
      </c>
      <c r="I82" s="10">
        <f t="shared" si="4"/>
        <v>498.99</v>
      </c>
      <c r="J82" s="10"/>
      <c r="K82" s="11">
        <f t="shared" si="5"/>
        <v>-0.0053</v>
      </c>
    </row>
    <row r="83" spans="2:11" ht="12">
      <c r="B83">
        <f>+Administration!A78</f>
        <v>175</v>
      </c>
      <c r="C83" t="str">
        <f>+Administration!B78</f>
        <v>MARY BRIDGE CHILDRENS HEALTH CENTER</v>
      </c>
      <c r="D83" s="9">
        <f>ROUND(+Administration!G78,0)</f>
        <v>7732088</v>
      </c>
      <c r="E83" s="9">
        <f>ROUND(+Administration!V78,0)</f>
        <v>9049</v>
      </c>
      <c r="F83" s="10">
        <f t="shared" si="3"/>
        <v>854.47</v>
      </c>
      <c r="G83" s="9">
        <f>ROUND(+Administration!G178,0)</f>
        <v>8610949</v>
      </c>
      <c r="H83" s="9">
        <f>ROUND(+Administration!V178,0)</f>
        <v>8663</v>
      </c>
      <c r="I83" s="10">
        <f t="shared" si="4"/>
        <v>993.99</v>
      </c>
      <c r="J83" s="10"/>
      <c r="K83" s="11">
        <f t="shared" si="5"/>
        <v>0.1633</v>
      </c>
    </row>
    <row r="84" spans="2:11" ht="12">
      <c r="B84">
        <f>+Administration!A79</f>
        <v>176</v>
      </c>
      <c r="C84" t="str">
        <f>+Administration!B79</f>
        <v>TACOMA GENERAL ALLENMORE HOSPITAL</v>
      </c>
      <c r="D84" s="9">
        <f>ROUND(+Administration!G79,0)</f>
        <v>25400430</v>
      </c>
      <c r="E84" s="9">
        <f>ROUND(+Administration!V79,0)</f>
        <v>44461</v>
      </c>
      <c r="F84" s="10">
        <f t="shared" si="3"/>
        <v>571.3</v>
      </c>
      <c r="G84" s="9">
        <f>ROUND(+Administration!G179,0)</f>
        <v>28253723</v>
      </c>
      <c r="H84" s="9">
        <f>ROUND(+Administration!V179,0)</f>
        <v>43169</v>
      </c>
      <c r="I84" s="10">
        <f t="shared" si="4"/>
        <v>654.49</v>
      </c>
      <c r="J84" s="10"/>
      <c r="K84" s="11">
        <f t="shared" si="5"/>
        <v>0.1456</v>
      </c>
    </row>
    <row r="85" spans="2:11" ht="12">
      <c r="B85">
        <f>+Administration!A80</f>
        <v>178</v>
      </c>
      <c r="C85" t="str">
        <f>+Administration!B80</f>
        <v>DEER PARK HOSPITAL</v>
      </c>
      <c r="D85" s="9">
        <f>ROUND(+Administration!G80,0)</f>
        <v>79035</v>
      </c>
      <c r="E85" s="9">
        <f>ROUND(+Administration!V80,0)</f>
        <v>77</v>
      </c>
      <c r="F85" s="10">
        <f t="shared" si="3"/>
        <v>1026.43</v>
      </c>
      <c r="G85" s="9">
        <f>ROUND(+Administration!G180,0)</f>
        <v>0</v>
      </c>
      <c r="H85" s="9">
        <f>ROUND(+Administration!V180,0)</f>
        <v>0</v>
      </c>
      <c r="I85" s="10">
        <f t="shared" si="4"/>
      </c>
      <c r="J85" s="10"/>
      <c r="K85" s="11">
        <f t="shared" si="5"/>
      </c>
    </row>
    <row r="86" spans="2:11" ht="12">
      <c r="B86">
        <f>+Administration!A81</f>
        <v>180</v>
      </c>
      <c r="C86" t="str">
        <f>+Administration!B81</f>
        <v>VALLEY HOSPITAL AND MEDICAL CENTER</v>
      </c>
      <c r="D86" s="9">
        <f>ROUND(+Administration!G81,0)</f>
        <v>1460963</v>
      </c>
      <c r="E86" s="9">
        <f>ROUND(+Administration!V81,0)</f>
        <v>6682</v>
      </c>
      <c r="F86" s="10">
        <f t="shared" si="3"/>
        <v>218.64</v>
      </c>
      <c r="G86" s="9">
        <f>ROUND(+Administration!G181,0)</f>
        <v>4080411</v>
      </c>
      <c r="H86" s="9">
        <f>ROUND(+Administration!V181,0)</f>
        <v>9834</v>
      </c>
      <c r="I86" s="10">
        <f t="shared" si="4"/>
        <v>414.93</v>
      </c>
      <c r="J86" s="10"/>
      <c r="K86" s="11">
        <f t="shared" si="5"/>
        <v>0.8978</v>
      </c>
    </row>
    <row r="87" spans="2:11" ht="12">
      <c r="B87">
        <f>+Administration!A82</f>
        <v>183</v>
      </c>
      <c r="C87" t="str">
        <f>+Administration!B82</f>
        <v>AUBURN REGIONAL MEDICAL CENTER</v>
      </c>
      <c r="D87" s="9">
        <f>ROUND(+Administration!G82,0)</f>
        <v>3496778</v>
      </c>
      <c r="E87" s="9">
        <f>ROUND(+Administration!V82,0)</f>
        <v>13816</v>
      </c>
      <c r="F87" s="10">
        <f t="shared" si="3"/>
        <v>253.1</v>
      </c>
      <c r="G87" s="9">
        <f>ROUND(+Administration!G182,0)</f>
        <v>4503214</v>
      </c>
      <c r="H87" s="9">
        <f>ROUND(+Administration!V182,0)</f>
        <v>12971</v>
      </c>
      <c r="I87" s="10">
        <f t="shared" si="4"/>
        <v>347.18</v>
      </c>
      <c r="J87" s="10"/>
      <c r="K87" s="11">
        <f t="shared" si="5"/>
        <v>0.3717</v>
      </c>
    </row>
    <row r="88" spans="2:11" ht="12">
      <c r="B88">
        <f>+Administration!A83</f>
        <v>186</v>
      </c>
      <c r="C88" t="str">
        <f>+Administration!B83</f>
        <v>MARK REED HOSPITAL</v>
      </c>
      <c r="D88" s="9">
        <f>ROUND(+Administration!G83,0)</f>
        <v>702081</v>
      </c>
      <c r="E88" s="9">
        <f>ROUND(+Administration!V83,0)</f>
        <v>1135</v>
      </c>
      <c r="F88" s="10">
        <f t="shared" si="3"/>
        <v>618.57</v>
      </c>
      <c r="G88" s="9">
        <f>ROUND(+Administration!G183,0)</f>
        <v>911469</v>
      </c>
      <c r="H88" s="9">
        <f>ROUND(+Administration!V183,0)</f>
        <v>669</v>
      </c>
      <c r="I88" s="10">
        <f t="shared" si="4"/>
        <v>1362.43</v>
      </c>
      <c r="J88" s="10"/>
      <c r="K88" s="11">
        <f t="shared" si="5"/>
        <v>1.2025</v>
      </c>
    </row>
    <row r="89" spans="2:11" ht="12">
      <c r="B89">
        <f>+Administration!A84</f>
        <v>191</v>
      </c>
      <c r="C89" t="str">
        <f>+Administration!B84</f>
        <v>PROVIDENCE CENTRALIA HOSPITAL</v>
      </c>
      <c r="D89" s="9">
        <f>ROUND(+Administration!G84,0)</f>
        <v>3448130</v>
      </c>
      <c r="E89" s="9">
        <f>ROUND(+Administration!V84,0)</f>
        <v>11160</v>
      </c>
      <c r="F89" s="10">
        <f t="shared" si="3"/>
        <v>308.97</v>
      </c>
      <c r="G89" s="9">
        <f>ROUND(+Administration!G184,0)</f>
        <v>4012626</v>
      </c>
      <c r="H89" s="9">
        <f>ROUND(+Administration!V184,0)</f>
        <v>10112</v>
      </c>
      <c r="I89" s="10">
        <f t="shared" si="4"/>
        <v>396.82</v>
      </c>
      <c r="J89" s="10"/>
      <c r="K89" s="11">
        <f t="shared" si="5"/>
        <v>0.2843</v>
      </c>
    </row>
    <row r="90" spans="2:11" ht="12">
      <c r="B90">
        <f>+Administration!A85</f>
        <v>193</v>
      </c>
      <c r="C90" t="str">
        <f>+Administration!B85</f>
        <v>PROVIDENCE MOUNT CARMEL HOSPITAL</v>
      </c>
      <c r="D90" s="9">
        <f>ROUND(+Administration!G85,0)</f>
        <v>2177862</v>
      </c>
      <c r="E90" s="9">
        <f>ROUND(+Administration!V85,0)</f>
        <v>3267</v>
      </c>
      <c r="F90" s="10">
        <f t="shared" si="3"/>
        <v>666.62</v>
      </c>
      <c r="G90" s="9">
        <f>ROUND(+Administration!G185,0)</f>
        <v>1901260</v>
      </c>
      <c r="H90" s="9">
        <f>ROUND(+Administration!V185,0)</f>
        <v>3245</v>
      </c>
      <c r="I90" s="10">
        <f t="shared" si="4"/>
        <v>585.9</v>
      </c>
      <c r="J90" s="10"/>
      <c r="K90" s="11">
        <f t="shared" si="5"/>
        <v>-0.1211</v>
      </c>
    </row>
    <row r="91" spans="2:11" ht="12">
      <c r="B91">
        <f>+Administration!A86</f>
        <v>194</v>
      </c>
      <c r="C91" t="str">
        <f>+Administration!B86</f>
        <v>PROVIDENCE SAINT JOSEPHS HOSPITAL</v>
      </c>
      <c r="D91" s="9">
        <f>ROUND(+Administration!G86,0)</f>
        <v>1387230</v>
      </c>
      <c r="E91" s="9">
        <f>ROUND(+Administration!V86,0)</f>
        <v>1530</v>
      </c>
      <c r="F91" s="10">
        <f t="shared" si="3"/>
        <v>906.69</v>
      </c>
      <c r="G91" s="9">
        <f>ROUND(+Administration!G186,0)</f>
        <v>1672922</v>
      </c>
      <c r="H91" s="9">
        <f>ROUND(+Administration!V186,0)</f>
        <v>1130</v>
      </c>
      <c r="I91" s="10">
        <f t="shared" si="4"/>
        <v>1480.46</v>
      </c>
      <c r="J91" s="10"/>
      <c r="K91" s="11">
        <f t="shared" si="5"/>
        <v>0.6328</v>
      </c>
    </row>
    <row r="92" spans="2:11" ht="12">
      <c r="B92">
        <f>+Administration!A87</f>
        <v>195</v>
      </c>
      <c r="C92" t="str">
        <f>+Administration!B87</f>
        <v>SNOQUALMIE VALLEY HOSPITAL</v>
      </c>
      <c r="D92" s="9">
        <f>ROUND(+Administration!G87,0)</f>
        <v>1250392</v>
      </c>
      <c r="E92" s="9">
        <f>ROUND(+Administration!V87,0)</f>
        <v>1252</v>
      </c>
      <c r="F92" s="10">
        <f t="shared" si="3"/>
        <v>998.72</v>
      </c>
      <c r="G92" s="9">
        <f>ROUND(+Administration!G187,0)</f>
        <v>1558593</v>
      </c>
      <c r="H92" s="9">
        <f>ROUND(+Administration!V187,0)</f>
        <v>505</v>
      </c>
      <c r="I92" s="10">
        <f t="shared" si="4"/>
        <v>3086.32</v>
      </c>
      <c r="J92" s="10"/>
      <c r="K92" s="11">
        <f t="shared" si="5"/>
        <v>2.0903</v>
      </c>
    </row>
    <row r="93" spans="2:11" ht="12">
      <c r="B93">
        <f>+Administration!A88</f>
        <v>197</v>
      </c>
      <c r="C93" t="str">
        <f>+Administration!B88</f>
        <v>CAPITAL MEDICAL CENTER</v>
      </c>
      <c r="D93" s="9">
        <f>ROUND(+Administration!G88,0)</f>
        <v>3080037</v>
      </c>
      <c r="E93" s="9">
        <f>ROUND(+Administration!V88,0)</f>
        <v>7450</v>
      </c>
      <c r="F93" s="10">
        <f t="shared" si="3"/>
        <v>413.43</v>
      </c>
      <c r="G93" s="9">
        <f>ROUND(+Administration!G188,0)</f>
        <v>3468440</v>
      </c>
      <c r="H93" s="9">
        <f>ROUND(+Administration!V188,0)</f>
        <v>8572</v>
      </c>
      <c r="I93" s="10">
        <f t="shared" si="4"/>
        <v>404.62</v>
      </c>
      <c r="J93" s="10"/>
      <c r="K93" s="11">
        <f t="shared" si="5"/>
        <v>-0.0213</v>
      </c>
    </row>
    <row r="94" spans="2:11" ht="12">
      <c r="B94">
        <f>+Administration!A89</f>
        <v>198</v>
      </c>
      <c r="C94" t="str">
        <f>+Administration!B89</f>
        <v>SUNNYSIDE COMMUNITY HOSPITAL</v>
      </c>
      <c r="D94" s="9">
        <f>ROUND(+Administration!G89,0)</f>
        <v>1877594</v>
      </c>
      <c r="E94" s="9">
        <f>ROUND(+Administration!V89,0)</f>
        <v>3954</v>
      </c>
      <c r="F94" s="10">
        <f t="shared" si="3"/>
        <v>474.86</v>
      </c>
      <c r="G94" s="9">
        <f>ROUND(+Administration!G189,0)</f>
        <v>1839517</v>
      </c>
      <c r="H94" s="9">
        <f>ROUND(+Administration!V189,0)</f>
        <v>4341</v>
      </c>
      <c r="I94" s="10">
        <f t="shared" si="4"/>
        <v>423.75</v>
      </c>
      <c r="J94" s="10"/>
      <c r="K94" s="11">
        <f t="shared" si="5"/>
        <v>-0.1076</v>
      </c>
    </row>
    <row r="95" spans="2:11" ht="12">
      <c r="B95">
        <f>+Administration!A90</f>
        <v>199</v>
      </c>
      <c r="C95" t="str">
        <f>+Administration!B90</f>
        <v>TOPPENISH COMMUNITY HOSPITAL</v>
      </c>
      <c r="D95" s="9">
        <f>ROUND(+Administration!G90,0)</f>
        <v>556568</v>
      </c>
      <c r="E95" s="9">
        <f>ROUND(+Administration!V90,0)</f>
        <v>3331</v>
      </c>
      <c r="F95" s="10">
        <f t="shared" si="3"/>
        <v>167.09</v>
      </c>
      <c r="G95" s="9">
        <f>ROUND(+Administration!G190,0)</f>
        <v>1268133</v>
      </c>
      <c r="H95" s="9">
        <f>ROUND(+Administration!V190,0)</f>
        <v>3487</v>
      </c>
      <c r="I95" s="10">
        <f t="shared" si="4"/>
        <v>363.67</v>
      </c>
      <c r="J95" s="10"/>
      <c r="K95" s="11">
        <f t="shared" si="5"/>
        <v>1.1765</v>
      </c>
    </row>
    <row r="96" spans="2:11" ht="12">
      <c r="B96">
        <f>+Administration!A91</f>
        <v>201</v>
      </c>
      <c r="C96" t="str">
        <f>+Administration!B91</f>
        <v>SAINT FRANCIS COMMUNITY HOSPITAL</v>
      </c>
      <c r="D96" s="9">
        <f>ROUND(+Administration!G91,0)</f>
        <v>6296624</v>
      </c>
      <c r="E96" s="9">
        <f>ROUND(+Administration!V91,0)</f>
        <v>15555</v>
      </c>
      <c r="F96" s="10">
        <f t="shared" si="3"/>
        <v>404.8</v>
      </c>
      <c r="G96" s="9">
        <f>ROUND(+Administration!G191,0)</f>
        <v>6986947</v>
      </c>
      <c r="H96" s="9">
        <f>ROUND(+Administration!V191,0)</f>
        <v>16257</v>
      </c>
      <c r="I96" s="10">
        <f t="shared" si="4"/>
        <v>429.78</v>
      </c>
      <c r="J96" s="10"/>
      <c r="K96" s="11">
        <f t="shared" si="5"/>
        <v>0.0617</v>
      </c>
    </row>
    <row r="97" spans="2:11" ht="12">
      <c r="B97">
        <f>+Administration!A92</f>
        <v>202</v>
      </c>
      <c r="C97" t="str">
        <f>+Administration!B92</f>
        <v>REGIONAL HOSP. FOR RESP. &amp; COMPLEX CARE</v>
      </c>
      <c r="D97" s="9">
        <f>ROUND(+Administration!G92,0)</f>
        <v>754079</v>
      </c>
      <c r="E97" s="9">
        <f>ROUND(+Administration!V92,0)</f>
        <v>776</v>
      </c>
      <c r="F97" s="10">
        <f t="shared" si="3"/>
        <v>971.75</v>
      </c>
      <c r="G97" s="9">
        <f>ROUND(+Administration!G192,0)</f>
        <v>956291</v>
      </c>
      <c r="H97" s="9">
        <f>ROUND(+Administration!V192,0)</f>
        <v>897</v>
      </c>
      <c r="I97" s="10">
        <f t="shared" si="4"/>
        <v>1066.1</v>
      </c>
      <c r="J97" s="10"/>
      <c r="K97" s="11">
        <f t="shared" si="5"/>
        <v>0.0971</v>
      </c>
    </row>
    <row r="98" spans="2:11" ht="12">
      <c r="B98">
        <f>+Administration!A93</f>
        <v>204</v>
      </c>
      <c r="C98" t="str">
        <f>+Administration!B93</f>
        <v>SEATTLE CANCER CARE ALLIANCE</v>
      </c>
      <c r="D98" s="9">
        <f>ROUND(+Administration!G93,0)</f>
        <v>8465768</v>
      </c>
      <c r="E98" s="9">
        <f>ROUND(+Administration!V93,0)</f>
        <v>12695</v>
      </c>
      <c r="F98" s="10">
        <f t="shared" si="3"/>
        <v>666.86</v>
      </c>
      <c r="G98" s="9">
        <f>ROUND(+Administration!G193,0)</f>
        <v>10463596</v>
      </c>
      <c r="H98" s="9">
        <f>ROUND(+Administration!V193,0)</f>
        <v>12672</v>
      </c>
      <c r="I98" s="10">
        <f t="shared" si="4"/>
        <v>825.73</v>
      </c>
      <c r="J98" s="10"/>
      <c r="K98" s="11">
        <f t="shared" si="5"/>
        <v>0.2382</v>
      </c>
    </row>
    <row r="99" spans="2:11" ht="12">
      <c r="B99">
        <f>+Administration!A94</f>
        <v>205</v>
      </c>
      <c r="C99" t="str">
        <f>+Administration!B94</f>
        <v>WENATCHEE VALLEY MEDICAL CENTER</v>
      </c>
      <c r="D99" s="9">
        <f>ROUND(+Administration!G94,0)</f>
        <v>994636</v>
      </c>
      <c r="E99" s="9">
        <f>ROUND(+Administration!V94,0)</f>
        <v>7232</v>
      </c>
      <c r="F99" s="10">
        <f t="shared" si="3"/>
        <v>137.53</v>
      </c>
      <c r="G99" s="9">
        <f>ROUND(+Administration!G194,0)</f>
        <v>1114169</v>
      </c>
      <c r="H99" s="9">
        <f>ROUND(+Administration!V194,0)</f>
        <v>9260</v>
      </c>
      <c r="I99" s="10">
        <f t="shared" si="4"/>
        <v>120.32</v>
      </c>
      <c r="J99" s="10"/>
      <c r="K99" s="11">
        <f t="shared" si="5"/>
        <v>-0.1251</v>
      </c>
    </row>
    <row r="100" spans="2:11" ht="12">
      <c r="B100">
        <f>+Administration!A95</f>
        <v>206</v>
      </c>
      <c r="C100" t="str">
        <f>+Administration!B95</f>
        <v>UNITED GENERAL HOSPITAL</v>
      </c>
      <c r="D100" s="9">
        <f>ROUND(+Administration!G95,0)</f>
        <v>3032883</v>
      </c>
      <c r="E100" s="9">
        <f>ROUND(+Administration!V95,0)</f>
        <v>4763</v>
      </c>
      <c r="F100" s="10">
        <f t="shared" si="3"/>
        <v>636.76</v>
      </c>
      <c r="G100" s="9">
        <f>ROUND(+Administration!G195,0)</f>
        <v>3591911</v>
      </c>
      <c r="H100" s="9">
        <f>ROUND(+Administration!V195,0)</f>
        <v>5095</v>
      </c>
      <c r="I100" s="10">
        <f t="shared" si="4"/>
        <v>704.99</v>
      </c>
      <c r="J100" s="10"/>
      <c r="K100" s="11">
        <f t="shared" si="5"/>
        <v>0.1072</v>
      </c>
    </row>
    <row r="101" spans="2:11" ht="12">
      <c r="B101">
        <f>+Administration!A96</f>
        <v>207</v>
      </c>
      <c r="C101" t="str">
        <f>+Administration!B96</f>
        <v>SKAGIT VALLEY HOSPITAL</v>
      </c>
      <c r="D101" s="9">
        <f>ROUND(+Administration!G96,0)</f>
        <v>7973542</v>
      </c>
      <c r="E101" s="9">
        <f>ROUND(+Administration!V96,0)</f>
        <v>16033</v>
      </c>
      <c r="F101" s="10">
        <f t="shared" si="3"/>
        <v>497.32</v>
      </c>
      <c r="G101" s="9">
        <f>ROUND(+Administration!G196,0)</f>
        <v>8173250</v>
      </c>
      <c r="H101" s="9">
        <f>ROUND(+Administration!V196,0)</f>
        <v>15909</v>
      </c>
      <c r="I101" s="10">
        <f t="shared" si="4"/>
        <v>513.75</v>
      </c>
      <c r="J101" s="10"/>
      <c r="K101" s="11">
        <f t="shared" si="5"/>
        <v>0.033</v>
      </c>
    </row>
    <row r="102" spans="2:11" ht="12">
      <c r="B102">
        <f>+Administration!A97</f>
        <v>208</v>
      </c>
      <c r="C102" t="str">
        <f>+Administration!B97</f>
        <v>LEGACY SALMON CREEK HOSPITAL</v>
      </c>
      <c r="D102" s="9">
        <f>ROUND(+Administration!G97,0)</f>
        <v>3847213</v>
      </c>
      <c r="E102" s="9">
        <f>ROUND(+Administration!V97,0)</f>
        <v>13830</v>
      </c>
      <c r="F102" s="10">
        <f t="shared" si="3"/>
        <v>278.18</v>
      </c>
      <c r="G102" s="9">
        <f>ROUND(+Administration!G197,0)</f>
        <v>5255322</v>
      </c>
      <c r="H102" s="9">
        <f>ROUND(+Administration!V197,0)</f>
        <v>15387</v>
      </c>
      <c r="I102" s="10">
        <f t="shared" si="4"/>
        <v>341.54</v>
      </c>
      <c r="J102" s="10"/>
      <c r="K102" s="11">
        <f t="shared" si="5"/>
        <v>0.2278</v>
      </c>
    </row>
    <row r="103" spans="2:11" ht="12">
      <c r="B103">
        <f>+Administration!A98</f>
        <v>209</v>
      </c>
      <c r="C103" t="str">
        <f>+Administration!B98</f>
        <v>SAINT ANTHONY HOSPITAL</v>
      </c>
      <c r="D103" s="9">
        <f>ROUND(+Administration!G98,0)</f>
        <v>0</v>
      </c>
      <c r="E103" s="9">
        <f>ROUND(+Administration!V98,0)</f>
        <v>0</v>
      </c>
      <c r="F103" s="10">
        <f t="shared" si="3"/>
      </c>
      <c r="G103" s="9">
        <f>ROUND(+Administration!G198,0)</f>
        <v>2762725</v>
      </c>
      <c r="H103" s="9">
        <f>ROUND(+Administration!V198,0)</f>
        <v>1638</v>
      </c>
      <c r="I103" s="10">
        <f t="shared" si="4"/>
        <v>1686.65</v>
      </c>
      <c r="J103" s="10"/>
      <c r="K103" s="11">
        <f t="shared" si="5"/>
      </c>
    </row>
    <row r="104" spans="2:11" ht="12">
      <c r="B104">
        <f>+Administration!A99</f>
        <v>904</v>
      </c>
      <c r="C104" t="str">
        <f>+Administration!B99</f>
        <v>BHC FAIRFAX HOSPITAL</v>
      </c>
      <c r="D104" s="9">
        <f>ROUND(+Administration!G99,0)</f>
        <v>3070356</v>
      </c>
      <c r="E104" s="9">
        <f>ROUND(+Administration!V99,0)</f>
        <v>2105</v>
      </c>
      <c r="F104" s="10">
        <f t="shared" si="3"/>
        <v>1458.6</v>
      </c>
      <c r="G104" s="9">
        <f>ROUND(+Administration!G199,0)</f>
        <v>3229302</v>
      </c>
      <c r="H104" s="9">
        <f>ROUND(+Administration!V199,0)</f>
        <v>2056</v>
      </c>
      <c r="I104" s="10">
        <f t="shared" si="4"/>
        <v>1570.67</v>
      </c>
      <c r="J104" s="10"/>
      <c r="K104" s="11">
        <f t="shared" si="5"/>
        <v>0.0768</v>
      </c>
    </row>
    <row r="105" spans="2:11" ht="12">
      <c r="B105">
        <f>+Administration!A100</f>
        <v>915</v>
      </c>
      <c r="C105" t="str">
        <f>+Administration!B100</f>
        <v>LOURDES COUNSELING CENTER</v>
      </c>
      <c r="D105" s="9">
        <f>ROUND(+Administration!G100,0)</f>
        <v>124962</v>
      </c>
      <c r="E105" s="9">
        <f>ROUND(+Administration!V100,0)</f>
        <v>981</v>
      </c>
      <c r="F105" s="10">
        <f t="shared" si="3"/>
        <v>127.38</v>
      </c>
      <c r="G105" s="9">
        <f>ROUND(+Administration!G200,0)</f>
        <v>356033</v>
      </c>
      <c r="H105" s="9">
        <f>ROUND(+Administration!V200,0)</f>
        <v>926</v>
      </c>
      <c r="I105" s="10">
        <f t="shared" si="4"/>
        <v>384.48</v>
      </c>
      <c r="J105" s="10"/>
      <c r="K105" s="11">
        <f t="shared" si="5"/>
        <v>2.0184</v>
      </c>
    </row>
    <row r="106" spans="2:11" ht="12">
      <c r="B106">
        <f>+Administration!A101</f>
        <v>919</v>
      </c>
      <c r="C106" t="str">
        <f>+Administration!B101</f>
        <v>NAVOS</v>
      </c>
      <c r="D106" s="9">
        <f>ROUND(+Administration!G101,0)</f>
        <v>469382</v>
      </c>
      <c r="E106" s="9">
        <f>ROUND(+Administration!V101,0)</f>
        <v>567</v>
      </c>
      <c r="F106" s="10">
        <f t="shared" si="3"/>
        <v>827.83</v>
      </c>
      <c r="G106" s="9">
        <f>ROUND(+Administration!G201,0)</f>
        <v>492930</v>
      </c>
      <c r="H106" s="9">
        <f>ROUND(+Administration!V201,0)</f>
        <v>547</v>
      </c>
      <c r="I106" s="10">
        <f t="shared" si="4"/>
        <v>901.15</v>
      </c>
      <c r="J106" s="10"/>
      <c r="K106" s="11">
        <f t="shared" si="5"/>
        <v>0.0886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C10" sqref="C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125" style="0" bestFit="1" customWidth="1"/>
    <col min="5" max="5" width="6.875" style="0" bestFit="1" customWidth="1"/>
    <col min="6" max="6" width="8.875" style="0" bestFit="1" customWidth="1"/>
    <col min="7" max="7" width="10.125" style="0" bestFit="1" customWidth="1"/>
    <col min="8" max="9" width="6.875" style="0" bestFit="1" customWidth="1"/>
    <col min="10" max="10" width="2.625" style="0" customWidth="1"/>
  </cols>
  <sheetData>
    <row r="1" spans="1:10" ht="12">
      <c r="A1" s="6" t="s">
        <v>7</v>
      </c>
      <c r="B1" s="5"/>
      <c r="C1" s="5"/>
      <c r="D1" s="5"/>
      <c r="E1" s="5"/>
      <c r="F1" s="6"/>
      <c r="G1" s="5"/>
      <c r="H1" s="5"/>
      <c r="I1" s="5"/>
      <c r="J1" s="5"/>
    </row>
    <row r="2" spans="1:11" ht="12">
      <c r="A2" s="1"/>
      <c r="F2" s="1"/>
      <c r="K2" s="4" t="s">
        <v>43</v>
      </c>
    </row>
    <row r="3" spans="4:11" ht="12">
      <c r="D3" s="2"/>
      <c r="F3" s="1"/>
      <c r="K3">
        <v>490</v>
      </c>
    </row>
    <row r="4" spans="1:10" ht="12">
      <c r="A4" s="6" t="s">
        <v>30</v>
      </c>
      <c r="B4" s="6"/>
      <c r="C4" s="6"/>
      <c r="D4" s="7"/>
      <c r="E4" s="6"/>
      <c r="F4" s="5"/>
      <c r="G4" s="5"/>
      <c r="H4" s="5"/>
      <c r="I4" s="5"/>
      <c r="J4" s="5"/>
    </row>
    <row r="5" spans="1:10" ht="12">
      <c r="A5" s="6" t="s">
        <v>33</v>
      </c>
      <c r="B5" s="6"/>
      <c r="C5" s="6"/>
      <c r="D5" s="6"/>
      <c r="E5" s="5"/>
      <c r="F5" s="5"/>
      <c r="G5" s="5"/>
      <c r="H5" s="5"/>
      <c r="I5" s="5"/>
      <c r="J5" s="5"/>
    </row>
    <row r="7" spans="5:9" ht="12">
      <c r="E7" s="33">
        <f>Administration!D5</f>
        <v>2008</v>
      </c>
      <c r="F7" s="4">
        <f>+E7</f>
        <v>2008</v>
      </c>
      <c r="H7" s="3">
        <f>+F7+1</f>
        <v>2009</v>
      </c>
      <c r="I7" s="4">
        <f>+H7</f>
        <v>2009</v>
      </c>
    </row>
    <row r="8" spans="1:11" ht="12">
      <c r="A8" s="4"/>
      <c r="B8" s="4"/>
      <c r="C8" s="4"/>
      <c r="D8" s="3" t="s">
        <v>8</v>
      </c>
      <c r="F8" s="3" t="s">
        <v>2</v>
      </c>
      <c r="G8" s="3" t="s">
        <v>8</v>
      </c>
      <c r="I8" s="3" t="s">
        <v>2</v>
      </c>
      <c r="J8" s="3"/>
      <c r="K8" s="4" t="s">
        <v>45</v>
      </c>
    </row>
    <row r="9" spans="1:11" ht="12">
      <c r="A9" s="4"/>
      <c r="B9" s="4" t="s">
        <v>41</v>
      </c>
      <c r="C9" s="4" t="s">
        <v>42</v>
      </c>
      <c r="D9" s="3" t="s">
        <v>9</v>
      </c>
      <c r="E9" s="3" t="s">
        <v>4</v>
      </c>
      <c r="F9" s="3" t="s">
        <v>4</v>
      </c>
      <c r="G9" s="3" t="s">
        <v>9</v>
      </c>
      <c r="H9" s="3" t="s">
        <v>4</v>
      </c>
      <c r="I9" s="3" t="s">
        <v>4</v>
      </c>
      <c r="J9" s="3"/>
      <c r="K9" s="4" t="s">
        <v>46</v>
      </c>
    </row>
    <row r="10" spans="2:11" ht="12">
      <c r="B10">
        <f>+Administration!A5</f>
        <v>1</v>
      </c>
      <c r="C10" t="str">
        <f>+Administration!B5</f>
        <v>SWEDISH HEALTH SERVICES</v>
      </c>
      <c r="D10" s="9">
        <f>ROUND(+Administration!H5,0)</f>
        <v>9800578</v>
      </c>
      <c r="E10" s="9">
        <f>ROUND(+Administration!V5,0)</f>
        <v>64206</v>
      </c>
      <c r="F10" s="10">
        <f>IF(D10=0,"",IF(E10=0,"",ROUND(D10/E10,2)))</f>
        <v>152.64</v>
      </c>
      <c r="G10" s="9">
        <f>ROUND(+Administration!H105,0)</f>
        <v>15089163</v>
      </c>
      <c r="H10" s="9">
        <f>ROUND(+Administration!V105,0)</f>
        <v>65434</v>
      </c>
      <c r="I10" s="10">
        <f>IF(G10=0,"",IF(H10=0,"",ROUND(G10/H10,2)))</f>
        <v>230.6</v>
      </c>
      <c r="J10" s="10"/>
      <c r="K10" s="11">
        <f>IF(D10=0,"",IF(E10=0,"",IF(G10=0,"",IF(H10=0,"",ROUND(I10/F10-1,4)))))</f>
        <v>0.5107</v>
      </c>
    </row>
    <row r="11" spans="2:11" ht="12">
      <c r="B11">
        <f>+Administration!A6</f>
        <v>3</v>
      </c>
      <c r="C11" t="str">
        <f>+Administration!B6</f>
        <v>SWEDISH MEDICAL CENTER CHERRY HILL</v>
      </c>
      <c r="D11" s="9">
        <f>ROUND(+Administration!H6,0)</f>
        <v>3542974</v>
      </c>
      <c r="E11" s="9">
        <f>ROUND(+Administration!V6,0)</f>
        <v>25431</v>
      </c>
      <c r="F11" s="10">
        <f aca="true" t="shared" si="0" ref="F11:F74">IF(D11=0,"",IF(E11=0,"",ROUND(D11/E11,2)))</f>
        <v>139.32</v>
      </c>
      <c r="G11" s="9">
        <f>ROUND(+Administration!H106,0)</f>
        <v>5143298</v>
      </c>
      <c r="H11" s="9">
        <f>ROUND(+Administration!V106,0)</f>
        <v>27098</v>
      </c>
      <c r="I11" s="10">
        <f aca="true" t="shared" si="1" ref="I11:I74">IF(G11=0,"",IF(H11=0,"",ROUND(G11/H11,2)))</f>
        <v>189.8</v>
      </c>
      <c r="J11" s="10"/>
      <c r="K11" s="11">
        <f aca="true" t="shared" si="2" ref="K11:K74">IF(D11=0,"",IF(E11=0,"",IF(G11=0,"",IF(H11=0,"",ROUND(I11/F11-1,4)))))</f>
        <v>0.3623</v>
      </c>
    </row>
    <row r="12" spans="2:11" ht="12">
      <c r="B12">
        <f>+Administration!A7</f>
        <v>8</v>
      </c>
      <c r="C12" t="str">
        <f>+Administration!B7</f>
        <v>KLICKITAT VALLEY HOSPITAL</v>
      </c>
      <c r="D12" s="9">
        <f>ROUND(+Administration!H7,0)</f>
        <v>315116</v>
      </c>
      <c r="E12" s="9">
        <f>ROUND(+Administration!V7,0)</f>
        <v>1629</v>
      </c>
      <c r="F12" s="10">
        <f t="shared" si="0"/>
        <v>193.44</v>
      </c>
      <c r="G12" s="9">
        <f>ROUND(+Administration!H107,0)</f>
        <v>527549</v>
      </c>
      <c r="H12" s="9">
        <f>ROUND(+Administration!V107,0)</f>
        <v>1645</v>
      </c>
      <c r="I12" s="10">
        <f t="shared" si="1"/>
        <v>320.7</v>
      </c>
      <c r="J12" s="10"/>
      <c r="K12" s="11">
        <f t="shared" si="2"/>
        <v>0.6579</v>
      </c>
    </row>
    <row r="13" spans="2:11" ht="12">
      <c r="B13">
        <f>+Administration!A8</f>
        <v>10</v>
      </c>
      <c r="C13" t="str">
        <f>+Administration!B8</f>
        <v>VIRGINIA MASON MEDICAL CENTER</v>
      </c>
      <c r="D13" s="9">
        <f>ROUND(+Administration!H8,0)</f>
        <v>1497051</v>
      </c>
      <c r="E13" s="9">
        <f>ROUND(+Administration!V8,0)</f>
        <v>76904</v>
      </c>
      <c r="F13" s="10">
        <f t="shared" si="0"/>
        <v>19.47</v>
      </c>
      <c r="G13" s="9">
        <f>ROUND(+Administration!H108,0)</f>
        <v>2180454</v>
      </c>
      <c r="H13" s="9">
        <f>ROUND(+Administration!V108,0)</f>
        <v>79237</v>
      </c>
      <c r="I13" s="10">
        <f t="shared" si="1"/>
        <v>27.52</v>
      </c>
      <c r="J13" s="10"/>
      <c r="K13" s="11">
        <f t="shared" si="2"/>
        <v>0.4135</v>
      </c>
    </row>
    <row r="14" spans="2:11" ht="12">
      <c r="B14">
        <f>+Administration!A9</f>
        <v>14</v>
      </c>
      <c r="C14" t="str">
        <f>+Administration!B9</f>
        <v>SEATTLE CHILDRENS HOSPITAL</v>
      </c>
      <c r="D14" s="9">
        <f>ROUND(+Administration!H9,0)</f>
        <v>12054780</v>
      </c>
      <c r="E14" s="9">
        <f>ROUND(+Administration!V9,0)</f>
        <v>26512</v>
      </c>
      <c r="F14" s="10">
        <f t="shared" si="0"/>
        <v>454.69</v>
      </c>
      <c r="G14" s="9">
        <f>ROUND(+Administration!H109,0)</f>
        <v>15776811</v>
      </c>
      <c r="H14" s="9">
        <f>ROUND(+Administration!V109,0)</f>
        <v>28361</v>
      </c>
      <c r="I14" s="10">
        <f t="shared" si="1"/>
        <v>556.29</v>
      </c>
      <c r="J14" s="10"/>
      <c r="K14" s="11">
        <f t="shared" si="2"/>
        <v>0.2234</v>
      </c>
    </row>
    <row r="15" spans="2:11" ht="12">
      <c r="B15">
        <f>+Administration!A10</f>
        <v>20</v>
      </c>
      <c r="C15" t="str">
        <f>+Administration!B10</f>
        <v>GROUP HEALTH CENTRAL</v>
      </c>
      <c r="D15" s="9">
        <f>ROUND(+Administration!H10,0)</f>
        <v>0</v>
      </c>
      <c r="E15" s="9">
        <f>ROUND(+Administration!V10,0)</f>
        <v>1208</v>
      </c>
      <c r="F15" s="10">
        <f t="shared" si="0"/>
      </c>
      <c r="G15" s="9">
        <f>ROUND(+Administration!H110,0)</f>
        <v>497400</v>
      </c>
      <c r="H15" s="9">
        <f>ROUND(+Administration!V110,0)</f>
        <v>1122</v>
      </c>
      <c r="I15" s="10">
        <f t="shared" si="1"/>
        <v>443.32</v>
      </c>
      <c r="J15" s="10"/>
      <c r="K15" s="11">
        <f t="shared" si="2"/>
      </c>
    </row>
    <row r="16" spans="2:11" ht="12">
      <c r="B16">
        <f>+Administration!A11</f>
        <v>21</v>
      </c>
      <c r="C16" t="str">
        <f>+Administration!B11</f>
        <v>NEWPORT COMMUNITY HOSPITAL</v>
      </c>
      <c r="D16" s="9">
        <f>ROUND(+Administration!H11,0)</f>
        <v>236010</v>
      </c>
      <c r="E16" s="9">
        <f>ROUND(+Administration!V11,0)</f>
        <v>2926</v>
      </c>
      <c r="F16" s="10">
        <f t="shared" si="0"/>
        <v>80.66</v>
      </c>
      <c r="G16" s="9">
        <f>ROUND(+Administration!H111,0)</f>
        <v>213983</v>
      </c>
      <c r="H16" s="9">
        <f>ROUND(+Administration!V111,0)</f>
        <v>2664</v>
      </c>
      <c r="I16" s="10">
        <f t="shared" si="1"/>
        <v>80.32</v>
      </c>
      <c r="J16" s="10"/>
      <c r="K16" s="11">
        <f t="shared" si="2"/>
        <v>-0.0042</v>
      </c>
    </row>
    <row r="17" spans="2:11" ht="12">
      <c r="B17">
        <f>+Administration!A12</f>
        <v>22</v>
      </c>
      <c r="C17" t="str">
        <f>+Administration!B12</f>
        <v>LOURDES MEDICAL CENTER</v>
      </c>
      <c r="D17" s="9">
        <f>ROUND(+Administration!H12,0)</f>
        <v>371075</v>
      </c>
      <c r="E17" s="9">
        <f>ROUND(+Administration!V12,0)</f>
        <v>4975</v>
      </c>
      <c r="F17" s="10">
        <f t="shared" si="0"/>
        <v>74.59</v>
      </c>
      <c r="G17" s="9">
        <f>ROUND(+Administration!H112,0)</f>
        <v>410172</v>
      </c>
      <c r="H17" s="9">
        <f>ROUND(+Administration!V112,0)</f>
        <v>4807</v>
      </c>
      <c r="I17" s="10">
        <f t="shared" si="1"/>
        <v>85.33</v>
      </c>
      <c r="J17" s="10"/>
      <c r="K17" s="11">
        <f t="shared" si="2"/>
        <v>0.144</v>
      </c>
    </row>
    <row r="18" spans="2:11" ht="12">
      <c r="B18">
        <f>+Administration!A13</f>
        <v>23</v>
      </c>
      <c r="C18" t="str">
        <f>+Administration!B13</f>
        <v>OKANOGAN-DOUGLAS DISTRICT HOSPITAL</v>
      </c>
      <c r="D18" s="9">
        <f>ROUND(+Administration!H13,0)</f>
        <v>201757</v>
      </c>
      <c r="E18" s="9">
        <f>ROUND(+Administration!V13,0)</f>
        <v>1506</v>
      </c>
      <c r="F18" s="10">
        <f t="shared" si="0"/>
        <v>133.97</v>
      </c>
      <c r="G18" s="9">
        <f>ROUND(+Administration!H113,0)</f>
        <v>220491</v>
      </c>
      <c r="H18" s="9">
        <f>ROUND(+Administration!V113,0)</f>
        <v>1454</v>
      </c>
      <c r="I18" s="10">
        <f t="shared" si="1"/>
        <v>151.64</v>
      </c>
      <c r="J18" s="10"/>
      <c r="K18" s="11">
        <f t="shared" si="2"/>
        <v>0.1319</v>
      </c>
    </row>
    <row r="19" spans="2:11" ht="12">
      <c r="B19">
        <f>+Administration!A14</f>
        <v>26</v>
      </c>
      <c r="C19" t="str">
        <f>+Administration!B14</f>
        <v>PEACEHEALTH SAINT JOHN MEDICAL CENTER</v>
      </c>
      <c r="D19" s="9">
        <f>ROUND(+Administration!H14,0)</f>
        <v>2475395</v>
      </c>
      <c r="E19" s="9">
        <f>ROUND(+Administration!V14,0)</f>
        <v>23290</v>
      </c>
      <c r="F19" s="10">
        <f t="shared" si="0"/>
        <v>106.29</v>
      </c>
      <c r="G19" s="9">
        <f>ROUND(+Administration!H114,0)</f>
        <v>2688259</v>
      </c>
      <c r="H19" s="9">
        <f>ROUND(+Administration!V114,0)</f>
        <v>24570</v>
      </c>
      <c r="I19" s="10">
        <f t="shared" si="1"/>
        <v>109.41</v>
      </c>
      <c r="J19" s="10"/>
      <c r="K19" s="11">
        <f t="shared" si="2"/>
        <v>0.0294</v>
      </c>
    </row>
    <row r="20" spans="2:11" ht="12">
      <c r="B20">
        <f>+Administration!A15</f>
        <v>29</v>
      </c>
      <c r="C20" t="str">
        <f>+Administration!B15</f>
        <v>HARBORVIEW MEDICAL CENTER</v>
      </c>
      <c r="D20" s="9">
        <f>ROUND(+Administration!H15,0)</f>
        <v>10676941</v>
      </c>
      <c r="E20" s="9">
        <f>ROUND(+Administration!V15,0)</f>
        <v>43532</v>
      </c>
      <c r="F20" s="10">
        <f t="shared" si="0"/>
        <v>245.27</v>
      </c>
      <c r="G20" s="9">
        <f>ROUND(+Administration!H115,0)</f>
        <v>10636348</v>
      </c>
      <c r="H20" s="9">
        <f>ROUND(+Administration!V115,0)</f>
        <v>43020</v>
      </c>
      <c r="I20" s="10">
        <f t="shared" si="1"/>
        <v>247.24</v>
      </c>
      <c r="J20" s="10"/>
      <c r="K20" s="11">
        <f t="shared" si="2"/>
        <v>0.008</v>
      </c>
    </row>
    <row r="21" spans="2:11" ht="12">
      <c r="B21">
        <f>+Administration!A16</f>
        <v>32</v>
      </c>
      <c r="C21" t="str">
        <f>+Administration!B16</f>
        <v>SAINT JOSEPH MEDICAL CENTER</v>
      </c>
      <c r="D21" s="9">
        <f>ROUND(+Administration!H16,0)</f>
        <v>3140073</v>
      </c>
      <c r="E21" s="9">
        <f>ROUND(+Administration!V16,0)</f>
        <v>46717</v>
      </c>
      <c r="F21" s="10">
        <f t="shared" si="0"/>
        <v>67.21</v>
      </c>
      <c r="G21" s="9">
        <f>ROUND(+Administration!H116,0)</f>
        <v>4385648</v>
      </c>
      <c r="H21" s="9">
        <f>ROUND(+Administration!V116,0)</f>
        <v>43072</v>
      </c>
      <c r="I21" s="10">
        <f t="shared" si="1"/>
        <v>101.82</v>
      </c>
      <c r="J21" s="10"/>
      <c r="K21" s="11">
        <f t="shared" si="2"/>
        <v>0.515</v>
      </c>
    </row>
    <row r="22" spans="2:11" ht="12">
      <c r="B22">
        <f>+Administration!A17</f>
        <v>35</v>
      </c>
      <c r="C22" t="str">
        <f>+Administration!B17</f>
        <v>ENUMCLAW REGIONAL HOSPITAL</v>
      </c>
      <c r="D22" s="9">
        <f>ROUND(+Administration!H17,0)</f>
        <v>408666</v>
      </c>
      <c r="E22" s="9">
        <f>ROUND(+Administration!V17,0)</f>
        <v>3584</v>
      </c>
      <c r="F22" s="10">
        <f t="shared" si="0"/>
        <v>114.03</v>
      </c>
      <c r="G22" s="9">
        <f>ROUND(+Administration!H117,0)</f>
        <v>485738</v>
      </c>
      <c r="H22" s="9">
        <f>ROUND(+Administration!V117,0)</f>
        <v>3826</v>
      </c>
      <c r="I22" s="10">
        <f t="shared" si="1"/>
        <v>126.96</v>
      </c>
      <c r="J22" s="10"/>
      <c r="K22" s="11">
        <f t="shared" si="2"/>
        <v>0.1134</v>
      </c>
    </row>
    <row r="23" spans="2:11" ht="12">
      <c r="B23">
        <f>+Administration!A18</f>
        <v>37</v>
      </c>
      <c r="C23" t="str">
        <f>+Administration!B18</f>
        <v>DEACONESS MEDICAL CENTER</v>
      </c>
      <c r="D23" s="9">
        <f>ROUND(+Administration!H18,0)</f>
        <v>909983</v>
      </c>
      <c r="E23" s="9">
        <f>ROUND(+Administration!V18,0)</f>
        <v>18891</v>
      </c>
      <c r="F23" s="10">
        <f t="shared" si="0"/>
        <v>48.17</v>
      </c>
      <c r="G23" s="9">
        <f>ROUND(+Administration!H118,0)</f>
        <v>1991112</v>
      </c>
      <c r="H23" s="9">
        <f>ROUND(+Administration!V118,0)</f>
        <v>24058</v>
      </c>
      <c r="I23" s="10">
        <f t="shared" si="1"/>
        <v>82.76</v>
      </c>
      <c r="J23" s="10"/>
      <c r="K23" s="11">
        <f t="shared" si="2"/>
        <v>0.7181</v>
      </c>
    </row>
    <row r="24" spans="2:11" ht="12">
      <c r="B24">
        <f>+Administration!A19</f>
        <v>38</v>
      </c>
      <c r="C24" t="str">
        <f>+Administration!B19</f>
        <v>OLYMPIC MEDICAL CENTER</v>
      </c>
      <c r="D24" s="9">
        <f>ROUND(+Administration!H19,0)</f>
        <v>1551542</v>
      </c>
      <c r="E24" s="9">
        <f>ROUND(+Administration!V19,0)</f>
        <v>13147</v>
      </c>
      <c r="F24" s="10">
        <f t="shared" si="0"/>
        <v>118.01</v>
      </c>
      <c r="G24" s="9">
        <f>ROUND(+Administration!H119,0)</f>
        <v>1260124</v>
      </c>
      <c r="H24" s="9">
        <f>ROUND(+Administration!V119,0)</f>
        <v>13521</v>
      </c>
      <c r="I24" s="10">
        <f t="shared" si="1"/>
        <v>93.2</v>
      </c>
      <c r="J24" s="10"/>
      <c r="K24" s="11">
        <f t="shared" si="2"/>
        <v>-0.2102</v>
      </c>
    </row>
    <row r="25" spans="2:11" ht="12">
      <c r="B25">
        <f>+Administration!A20</f>
        <v>39</v>
      </c>
      <c r="C25" t="str">
        <f>+Administration!B20</f>
        <v>KENNEWICK GENERAL HOSPITAL</v>
      </c>
      <c r="D25" s="9">
        <f>ROUND(+Administration!H20,0)</f>
        <v>1060863</v>
      </c>
      <c r="E25" s="9">
        <f>ROUND(+Administration!V20,0)</f>
        <v>11240</v>
      </c>
      <c r="F25" s="10">
        <f t="shared" si="0"/>
        <v>94.38</v>
      </c>
      <c r="G25" s="9">
        <f>ROUND(+Administration!H120,0)</f>
        <v>686520</v>
      </c>
      <c r="H25" s="9">
        <f>ROUND(+Administration!V120,0)</f>
        <v>11618</v>
      </c>
      <c r="I25" s="10">
        <f t="shared" si="1"/>
        <v>59.09</v>
      </c>
      <c r="J25" s="10"/>
      <c r="K25" s="11">
        <f t="shared" si="2"/>
        <v>-0.3739</v>
      </c>
    </row>
    <row r="26" spans="2:11" ht="12">
      <c r="B26">
        <f>+Administration!A21</f>
        <v>43</v>
      </c>
      <c r="C26" t="str">
        <f>+Administration!B21</f>
        <v>WALLA WALLA GENERAL HOSPITAL</v>
      </c>
      <c r="D26" s="9">
        <f>ROUND(+Administration!H21,0)</f>
        <v>1024977</v>
      </c>
      <c r="E26" s="9">
        <f>ROUND(+Administration!V21,0)</f>
        <v>3984</v>
      </c>
      <c r="F26" s="10">
        <f t="shared" si="0"/>
        <v>257.27</v>
      </c>
      <c r="G26" s="9">
        <f>ROUND(+Administration!H121,0)</f>
        <v>1201270</v>
      </c>
      <c r="H26" s="9">
        <f>ROUND(+Administration!V121,0)</f>
        <v>4221</v>
      </c>
      <c r="I26" s="10">
        <f t="shared" si="1"/>
        <v>284.59</v>
      </c>
      <c r="J26" s="10"/>
      <c r="K26" s="11">
        <f t="shared" si="2"/>
        <v>0.1062</v>
      </c>
    </row>
    <row r="27" spans="2:11" ht="12">
      <c r="B27">
        <f>+Administration!A22</f>
        <v>45</v>
      </c>
      <c r="C27" t="str">
        <f>+Administration!B22</f>
        <v>COLUMBIA BASIN HOSPITAL</v>
      </c>
      <c r="D27" s="9">
        <f>ROUND(+Administration!H22,0)</f>
        <v>140279</v>
      </c>
      <c r="E27" s="9">
        <f>ROUND(+Administration!V22,0)</f>
        <v>1214</v>
      </c>
      <c r="F27" s="10">
        <f t="shared" si="0"/>
        <v>115.55</v>
      </c>
      <c r="G27" s="9">
        <f>ROUND(+Administration!H122,0)</f>
        <v>136311</v>
      </c>
      <c r="H27" s="9">
        <f>ROUND(+Administration!V122,0)</f>
        <v>1212</v>
      </c>
      <c r="I27" s="10">
        <f t="shared" si="1"/>
        <v>112.47</v>
      </c>
      <c r="J27" s="10"/>
      <c r="K27" s="11">
        <f t="shared" si="2"/>
        <v>-0.0267</v>
      </c>
    </row>
    <row r="28" spans="2:11" ht="12">
      <c r="B28">
        <f>+Administration!A23</f>
        <v>46</v>
      </c>
      <c r="C28" t="str">
        <f>+Administration!B23</f>
        <v>PROSSER MEMORIAL HOSPITAL</v>
      </c>
      <c r="D28" s="9">
        <f>ROUND(+Administration!H23,0)</f>
        <v>169102</v>
      </c>
      <c r="E28" s="9">
        <f>ROUND(+Administration!V23,0)</f>
        <v>0</v>
      </c>
      <c r="F28" s="10">
        <f t="shared" si="0"/>
      </c>
      <c r="G28" s="9">
        <f>ROUND(+Administration!H123,0)</f>
        <v>235862</v>
      </c>
      <c r="H28" s="9">
        <f>ROUND(+Administration!V123,0)</f>
        <v>1940</v>
      </c>
      <c r="I28" s="10">
        <f t="shared" si="1"/>
        <v>121.58</v>
      </c>
      <c r="J28" s="10"/>
      <c r="K28" s="11">
        <f t="shared" si="2"/>
      </c>
    </row>
    <row r="29" spans="2:11" ht="12">
      <c r="B29">
        <f>+Administration!A24</f>
        <v>50</v>
      </c>
      <c r="C29" t="str">
        <f>+Administration!B24</f>
        <v>PROVIDENCE SAINT MARY MEDICAL CENTER</v>
      </c>
      <c r="D29" s="9">
        <f>ROUND(+Administration!H24,0)</f>
        <v>4201956</v>
      </c>
      <c r="E29" s="9">
        <f>ROUND(+Administration!V24,0)</f>
        <v>13790</v>
      </c>
      <c r="F29" s="10">
        <f t="shared" si="0"/>
        <v>304.71</v>
      </c>
      <c r="G29" s="9">
        <f>ROUND(+Administration!H124,0)</f>
        <v>14103541</v>
      </c>
      <c r="H29" s="9">
        <f>ROUND(+Administration!V124,0)</f>
        <v>13198</v>
      </c>
      <c r="I29" s="10">
        <f t="shared" si="1"/>
        <v>1068.61</v>
      </c>
      <c r="J29" s="10"/>
      <c r="K29" s="11">
        <f t="shared" si="2"/>
        <v>2.507</v>
      </c>
    </row>
    <row r="30" spans="2:11" ht="12">
      <c r="B30">
        <f>+Administration!A25</f>
        <v>54</v>
      </c>
      <c r="C30" t="str">
        <f>+Administration!B25</f>
        <v>FORKS COMMUNITY HOSPITAL</v>
      </c>
      <c r="D30" s="9">
        <f>ROUND(+Administration!H25,0)</f>
        <v>267569</v>
      </c>
      <c r="E30" s="9">
        <f>ROUND(+Administration!V25,0)</f>
        <v>2268</v>
      </c>
      <c r="F30" s="10">
        <f t="shared" si="0"/>
        <v>117.98</v>
      </c>
      <c r="G30" s="9">
        <f>ROUND(+Administration!H125,0)</f>
        <v>284753</v>
      </c>
      <c r="H30" s="9">
        <f>ROUND(+Administration!V125,0)</f>
        <v>1817</v>
      </c>
      <c r="I30" s="10">
        <f t="shared" si="1"/>
        <v>156.72</v>
      </c>
      <c r="J30" s="10"/>
      <c r="K30" s="11">
        <f t="shared" si="2"/>
        <v>0.3284</v>
      </c>
    </row>
    <row r="31" spans="2:11" ht="12">
      <c r="B31">
        <f>+Administration!A26</f>
        <v>56</v>
      </c>
      <c r="C31" t="str">
        <f>+Administration!B26</f>
        <v>WILLAPA HARBOR HOSPITAL</v>
      </c>
      <c r="D31" s="9">
        <f>ROUND(+Administration!H26,0)</f>
        <v>227520</v>
      </c>
      <c r="E31" s="9">
        <f>ROUND(+Administration!V26,0)</f>
        <v>1630</v>
      </c>
      <c r="F31" s="10">
        <f t="shared" si="0"/>
        <v>139.58</v>
      </c>
      <c r="G31" s="9">
        <f>ROUND(+Administration!H126,0)</f>
        <v>273375</v>
      </c>
      <c r="H31" s="9">
        <f>ROUND(+Administration!V126,0)</f>
        <v>1521</v>
      </c>
      <c r="I31" s="10">
        <f t="shared" si="1"/>
        <v>179.73</v>
      </c>
      <c r="J31" s="10"/>
      <c r="K31" s="11">
        <f t="shared" si="2"/>
        <v>0.2876</v>
      </c>
    </row>
    <row r="32" spans="2:11" ht="12">
      <c r="B32">
        <f>+Administration!A27</f>
        <v>58</v>
      </c>
      <c r="C32" t="str">
        <f>+Administration!B27</f>
        <v>YAKIMA VALLEY MEMORIAL HOSPITAL</v>
      </c>
      <c r="D32" s="9">
        <f>ROUND(+Administration!H27,0)</f>
        <v>3371743</v>
      </c>
      <c r="E32" s="9">
        <f>ROUND(+Administration!V27,0)</f>
        <v>31658</v>
      </c>
      <c r="F32" s="10">
        <f t="shared" si="0"/>
        <v>106.51</v>
      </c>
      <c r="G32" s="9">
        <f>ROUND(+Administration!H127,0)</f>
        <v>3505410</v>
      </c>
      <c r="H32" s="9">
        <f>ROUND(+Administration!V127,0)</f>
        <v>33827</v>
      </c>
      <c r="I32" s="10">
        <f t="shared" si="1"/>
        <v>103.63</v>
      </c>
      <c r="J32" s="10"/>
      <c r="K32" s="11">
        <f t="shared" si="2"/>
        <v>-0.027</v>
      </c>
    </row>
    <row r="33" spans="2:11" ht="12">
      <c r="B33">
        <f>+Administration!A28</f>
        <v>63</v>
      </c>
      <c r="C33" t="str">
        <f>+Administration!B28</f>
        <v>GRAYS HARBOR COMMUNITY HOSPITAL</v>
      </c>
      <c r="D33" s="9">
        <f>ROUND(+Administration!H28,0)</f>
        <v>1759357</v>
      </c>
      <c r="E33" s="9">
        <f>ROUND(+Administration!V28,0)</f>
        <v>11731</v>
      </c>
      <c r="F33" s="10">
        <f t="shared" si="0"/>
        <v>149.98</v>
      </c>
      <c r="G33" s="9">
        <f>ROUND(+Administration!H128,0)</f>
        <v>1634414</v>
      </c>
      <c r="H33" s="9">
        <f>ROUND(+Administration!V128,0)</f>
        <v>12132</v>
      </c>
      <c r="I33" s="10">
        <f t="shared" si="1"/>
        <v>134.72</v>
      </c>
      <c r="J33" s="10"/>
      <c r="K33" s="11">
        <f t="shared" si="2"/>
        <v>-0.1017</v>
      </c>
    </row>
    <row r="34" spans="2:11" ht="12">
      <c r="B34">
        <f>+Administration!A29</f>
        <v>78</v>
      </c>
      <c r="C34" t="str">
        <f>+Administration!B29</f>
        <v>SAMARITAN HOSPITAL</v>
      </c>
      <c r="D34" s="9">
        <f>ROUND(+Administration!H29,0)</f>
        <v>881015</v>
      </c>
      <c r="E34" s="9">
        <f>ROUND(+Administration!V29,0)</f>
        <v>6208</v>
      </c>
      <c r="F34" s="10">
        <f t="shared" si="0"/>
        <v>141.92</v>
      </c>
      <c r="G34" s="9">
        <f>ROUND(+Administration!H129,0)</f>
        <v>978420</v>
      </c>
      <c r="H34" s="9">
        <f>ROUND(+Administration!V129,0)</f>
        <v>6490</v>
      </c>
      <c r="I34" s="10">
        <f t="shared" si="1"/>
        <v>150.76</v>
      </c>
      <c r="J34" s="10"/>
      <c r="K34" s="11">
        <f t="shared" si="2"/>
        <v>0.0623</v>
      </c>
    </row>
    <row r="35" spans="2:11" ht="12">
      <c r="B35">
        <f>+Administration!A30</f>
        <v>79</v>
      </c>
      <c r="C35" t="str">
        <f>+Administration!B30</f>
        <v>OCEAN BEACH HOSPITAL</v>
      </c>
      <c r="D35" s="9">
        <f>ROUND(+Administration!H30,0)</f>
        <v>472153</v>
      </c>
      <c r="E35" s="9">
        <f>ROUND(+Administration!V30,0)</f>
        <v>1836</v>
      </c>
      <c r="F35" s="10">
        <f t="shared" si="0"/>
        <v>257.16</v>
      </c>
      <c r="G35" s="9">
        <f>ROUND(+Administration!H130,0)</f>
        <v>475167</v>
      </c>
      <c r="H35" s="9">
        <f>ROUND(+Administration!V130,0)</f>
        <v>1549</v>
      </c>
      <c r="I35" s="10">
        <f t="shared" si="1"/>
        <v>306.76</v>
      </c>
      <c r="J35" s="10"/>
      <c r="K35" s="11">
        <f t="shared" si="2"/>
        <v>0.1929</v>
      </c>
    </row>
    <row r="36" spans="2:11" ht="12">
      <c r="B36">
        <f>+Administration!A31</f>
        <v>80</v>
      </c>
      <c r="C36" t="str">
        <f>+Administration!B31</f>
        <v>ODESSA MEMORIAL HOSPITAL</v>
      </c>
      <c r="D36" s="9">
        <f>ROUND(+Administration!H31,0)</f>
        <v>87552</v>
      </c>
      <c r="E36" s="9">
        <f>ROUND(+Administration!V31,0)</f>
        <v>252</v>
      </c>
      <c r="F36" s="10">
        <f t="shared" si="0"/>
        <v>347.43</v>
      </c>
      <c r="G36" s="9">
        <f>ROUND(+Administration!H131,0)</f>
        <v>104983</v>
      </c>
      <c r="H36" s="9">
        <f>ROUND(+Administration!V131,0)</f>
        <v>237</v>
      </c>
      <c r="I36" s="10">
        <f t="shared" si="1"/>
        <v>442.97</v>
      </c>
      <c r="J36" s="10"/>
      <c r="K36" s="11">
        <f t="shared" si="2"/>
        <v>0.275</v>
      </c>
    </row>
    <row r="37" spans="2:11" ht="12">
      <c r="B37">
        <f>+Administration!A32</f>
        <v>81</v>
      </c>
      <c r="C37" t="str">
        <f>+Administration!B32</f>
        <v>GOOD SAMARITAN HOSPITAL</v>
      </c>
      <c r="D37" s="9">
        <f>ROUND(+Administration!H32,0)</f>
        <v>2380469</v>
      </c>
      <c r="E37" s="9">
        <f>ROUND(+Administration!V32,0)</f>
        <v>22063</v>
      </c>
      <c r="F37" s="10">
        <f t="shared" si="0"/>
        <v>107.89</v>
      </c>
      <c r="G37" s="9">
        <f>ROUND(+Administration!H132,0)</f>
        <v>6773089</v>
      </c>
      <c r="H37" s="9">
        <f>ROUND(+Administration!V132,0)</f>
        <v>21554</v>
      </c>
      <c r="I37" s="10">
        <f t="shared" si="1"/>
        <v>314.24</v>
      </c>
      <c r="J37" s="10"/>
      <c r="K37" s="11">
        <f t="shared" si="2"/>
        <v>1.9126</v>
      </c>
    </row>
    <row r="38" spans="2:11" ht="12">
      <c r="B38">
        <f>+Administration!A33</f>
        <v>82</v>
      </c>
      <c r="C38" t="str">
        <f>+Administration!B33</f>
        <v>GARFIELD COUNTY MEMORIAL HOSPITAL</v>
      </c>
      <c r="D38" s="9">
        <f>ROUND(+Administration!H33,0)</f>
        <v>65923</v>
      </c>
      <c r="E38" s="9">
        <f>ROUND(+Administration!V33,0)</f>
        <v>224</v>
      </c>
      <c r="F38" s="10">
        <f t="shared" si="0"/>
        <v>294.3</v>
      </c>
      <c r="G38" s="9">
        <f>ROUND(+Administration!H133,0)</f>
        <v>121379</v>
      </c>
      <c r="H38" s="9">
        <f>ROUND(+Administration!V133,0)</f>
        <v>509</v>
      </c>
      <c r="I38" s="10">
        <f t="shared" si="1"/>
        <v>238.47</v>
      </c>
      <c r="J38" s="10"/>
      <c r="K38" s="11">
        <f t="shared" si="2"/>
        <v>-0.1897</v>
      </c>
    </row>
    <row r="39" spans="2:11" ht="12">
      <c r="B39">
        <f>+Administration!A34</f>
        <v>84</v>
      </c>
      <c r="C39" t="str">
        <f>+Administration!B34</f>
        <v>PROVIDENCE REGIONAL MEDICAL CENTER EVERETT</v>
      </c>
      <c r="D39" s="9">
        <f>ROUND(+Administration!H34,0)</f>
        <v>6127211</v>
      </c>
      <c r="E39" s="9">
        <f>ROUND(+Administration!V34,0)</f>
        <v>47661</v>
      </c>
      <c r="F39" s="10">
        <f t="shared" si="0"/>
        <v>128.56</v>
      </c>
      <c r="G39" s="9">
        <f>ROUND(+Administration!H134,0)</f>
        <v>5452505</v>
      </c>
      <c r="H39" s="9">
        <f>ROUND(+Administration!V134,0)</f>
        <v>52314</v>
      </c>
      <c r="I39" s="10">
        <f t="shared" si="1"/>
        <v>104.23</v>
      </c>
      <c r="J39" s="10"/>
      <c r="K39" s="11">
        <f t="shared" si="2"/>
        <v>-0.1893</v>
      </c>
    </row>
    <row r="40" spans="2:11" ht="12">
      <c r="B40">
        <f>+Administration!A35</f>
        <v>85</v>
      </c>
      <c r="C40" t="str">
        <f>+Administration!B35</f>
        <v>JEFFERSON HEALTHCARE HOSPITAL</v>
      </c>
      <c r="D40" s="9">
        <f>ROUND(+Administration!H35,0)</f>
        <v>732585</v>
      </c>
      <c r="E40" s="9">
        <f>ROUND(+Administration!V35,0)</f>
        <v>4378</v>
      </c>
      <c r="F40" s="10">
        <f t="shared" si="0"/>
        <v>167.33</v>
      </c>
      <c r="G40" s="9">
        <f>ROUND(+Administration!H135,0)</f>
        <v>919531</v>
      </c>
      <c r="H40" s="9">
        <f>ROUND(+Administration!V135,0)</f>
        <v>4690</v>
      </c>
      <c r="I40" s="10">
        <f t="shared" si="1"/>
        <v>196.06</v>
      </c>
      <c r="J40" s="10"/>
      <c r="K40" s="11">
        <f t="shared" si="2"/>
        <v>0.1717</v>
      </c>
    </row>
    <row r="41" spans="2:11" ht="12">
      <c r="B41">
        <f>+Administration!A36</f>
        <v>96</v>
      </c>
      <c r="C41" t="str">
        <f>+Administration!B36</f>
        <v>SKYLINE HOSPITAL</v>
      </c>
      <c r="D41" s="9">
        <f>ROUND(+Administration!H36,0)</f>
        <v>206933</v>
      </c>
      <c r="E41" s="9">
        <f>ROUND(+Administration!V36,0)</f>
        <v>1264</v>
      </c>
      <c r="F41" s="10">
        <f t="shared" si="0"/>
        <v>163.71</v>
      </c>
      <c r="G41" s="9">
        <f>ROUND(+Administration!H136,0)</f>
        <v>237057</v>
      </c>
      <c r="H41" s="9">
        <f>ROUND(+Administration!V136,0)</f>
        <v>1369</v>
      </c>
      <c r="I41" s="10">
        <f t="shared" si="1"/>
        <v>173.16</v>
      </c>
      <c r="J41" s="10"/>
      <c r="K41" s="11">
        <f t="shared" si="2"/>
        <v>0.0577</v>
      </c>
    </row>
    <row r="42" spans="2:11" ht="12">
      <c r="B42">
        <f>+Administration!A37</f>
        <v>102</v>
      </c>
      <c r="C42" t="str">
        <f>+Administration!B37</f>
        <v>YAKIMA REGIONAL MEDICAL AND CARDIAC CENTER</v>
      </c>
      <c r="D42" s="9">
        <f>ROUND(+Administration!H37,0)</f>
        <v>994107</v>
      </c>
      <c r="E42" s="9">
        <f>ROUND(+Administration!V37,0)</f>
        <v>13168</v>
      </c>
      <c r="F42" s="10">
        <f t="shared" si="0"/>
        <v>75.49</v>
      </c>
      <c r="G42" s="9">
        <f>ROUND(+Administration!H137,0)</f>
        <v>1161222</v>
      </c>
      <c r="H42" s="9">
        <f>ROUND(+Administration!V137,0)</f>
        <v>12871</v>
      </c>
      <c r="I42" s="10">
        <f t="shared" si="1"/>
        <v>90.22</v>
      </c>
      <c r="J42" s="10"/>
      <c r="K42" s="11">
        <f t="shared" si="2"/>
        <v>0.1951</v>
      </c>
    </row>
    <row r="43" spans="2:11" ht="12">
      <c r="B43">
        <f>+Administration!A38</f>
        <v>104</v>
      </c>
      <c r="C43" t="str">
        <f>+Administration!B38</f>
        <v>VALLEY GENERAL HOSPITAL</v>
      </c>
      <c r="D43" s="9">
        <f>ROUND(+Administration!H38,0)</f>
        <v>835585</v>
      </c>
      <c r="E43" s="9">
        <f>ROUND(+Administration!V38,0)</f>
        <v>5790</v>
      </c>
      <c r="F43" s="10">
        <f t="shared" si="0"/>
        <v>144.32</v>
      </c>
      <c r="G43" s="9">
        <f>ROUND(+Administration!H138,0)</f>
        <v>768180</v>
      </c>
      <c r="H43" s="9">
        <f>ROUND(+Administration!V138,0)</f>
        <v>5972</v>
      </c>
      <c r="I43" s="10">
        <f t="shared" si="1"/>
        <v>128.63</v>
      </c>
      <c r="J43" s="10"/>
      <c r="K43" s="11">
        <f t="shared" si="2"/>
        <v>-0.1087</v>
      </c>
    </row>
    <row r="44" spans="2:11" ht="12">
      <c r="B44">
        <f>+Administration!A39</f>
        <v>106</v>
      </c>
      <c r="C44" t="str">
        <f>+Administration!B39</f>
        <v>CASCADE VALLEY HOSPITAL</v>
      </c>
      <c r="D44" s="9">
        <f>ROUND(+Administration!H39,0)</f>
        <v>705803</v>
      </c>
      <c r="E44" s="9">
        <f>ROUND(+Administration!V39,0)</f>
        <v>4926</v>
      </c>
      <c r="F44" s="10">
        <f t="shared" si="0"/>
        <v>143.28</v>
      </c>
      <c r="G44" s="9">
        <f>ROUND(+Administration!H139,0)</f>
        <v>700894</v>
      </c>
      <c r="H44" s="9">
        <f>ROUND(+Administration!V139,0)</f>
        <v>4607</v>
      </c>
      <c r="I44" s="10">
        <f t="shared" si="1"/>
        <v>152.14</v>
      </c>
      <c r="J44" s="10"/>
      <c r="K44" s="11">
        <f t="shared" si="2"/>
        <v>0.0618</v>
      </c>
    </row>
    <row r="45" spans="2:11" ht="12">
      <c r="B45">
        <f>+Administration!A40</f>
        <v>107</v>
      </c>
      <c r="C45" t="str">
        <f>+Administration!B40</f>
        <v>NORTH VALLEY HOSPITAL</v>
      </c>
      <c r="D45" s="9">
        <f>ROUND(+Administration!H40,0)</f>
        <v>151632</v>
      </c>
      <c r="E45" s="9">
        <f>ROUND(+Administration!V40,0)</f>
        <v>2275</v>
      </c>
      <c r="F45" s="10">
        <f t="shared" si="0"/>
        <v>66.65</v>
      </c>
      <c r="G45" s="9">
        <f>ROUND(+Administration!H140,0)</f>
        <v>162928</v>
      </c>
      <c r="H45" s="9">
        <f>ROUND(+Administration!V140,0)</f>
        <v>2016</v>
      </c>
      <c r="I45" s="10">
        <f t="shared" si="1"/>
        <v>80.82</v>
      </c>
      <c r="J45" s="10"/>
      <c r="K45" s="11">
        <f t="shared" si="2"/>
        <v>0.2126</v>
      </c>
    </row>
    <row r="46" spans="2:11" ht="12">
      <c r="B46">
        <f>+Administration!A41</f>
        <v>108</v>
      </c>
      <c r="C46" t="str">
        <f>+Administration!B41</f>
        <v>TRI-STATE MEMORIAL HOSPITAL</v>
      </c>
      <c r="D46" s="9">
        <f>ROUND(+Administration!H41,0)</f>
        <v>0</v>
      </c>
      <c r="E46" s="9">
        <f>ROUND(+Administration!V41,0)</f>
        <v>5384</v>
      </c>
      <c r="F46" s="10">
        <f t="shared" si="0"/>
      </c>
      <c r="G46" s="9">
        <f>ROUND(+Administration!H141,0)</f>
        <v>0</v>
      </c>
      <c r="H46" s="9">
        <f>ROUND(+Administration!V141,0)</f>
        <v>0</v>
      </c>
      <c r="I46" s="10">
        <f t="shared" si="1"/>
      </c>
      <c r="J46" s="10"/>
      <c r="K46" s="11">
        <f t="shared" si="2"/>
      </c>
    </row>
    <row r="47" spans="2:11" ht="12">
      <c r="B47">
        <f>+Administration!A42</f>
        <v>111</v>
      </c>
      <c r="C47" t="str">
        <f>+Administration!B42</f>
        <v>EAST ADAMS RURAL HOSPITAL</v>
      </c>
      <c r="D47" s="9">
        <f>ROUND(+Administration!H42,0)</f>
        <v>50375</v>
      </c>
      <c r="E47" s="9">
        <f>ROUND(+Administration!V42,0)</f>
        <v>521</v>
      </c>
      <c r="F47" s="10">
        <f t="shared" si="0"/>
        <v>96.69</v>
      </c>
      <c r="G47" s="9">
        <f>ROUND(+Administration!H142,0)</f>
        <v>60562</v>
      </c>
      <c r="H47" s="9">
        <f>ROUND(+Administration!V142,0)</f>
        <v>588</v>
      </c>
      <c r="I47" s="10">
        <f t="shared" si="1"/>
        <v>103</v>
      </c>
      <c r="J47" s="10"/>
      <c r="K47" s="11">
        <f t="shared" si="2"/>
        <v>0.0653</v>
      </c>
    </row>
    <row r="48" spans="2:11" ht="12">
      <c r="B48">
        <f>+Administration!A43</f>
        <v>125</v>
      </c>
      <c r="C48" t="str">
        <f>+Administration!B43</f>
        <v>OTHELLO COMMUNITY HOSPITAL</v>
      </c>
      <c r="D48" s="9">
        <f>ROUND(+Administration!H43,0)</f>
        <v>195350</v>
      </c>
      <c r="E48" s="9">
        <f>ROUND(+Administration!V43,0)</f>
        <v>1899</v>
      </c>
      <c r="F48" s="10">
        <f t="shared" si="0"/>
        <v>102.87</v>
      </c>
      <c r="G48" s="9">
        <f>ROUND(+Administration!H143,0)</f>
        <v>220652</v>
      </c>
      <c r="H48" s="9">
        <f>ROUND(+Administration!V143,0)</f>
        <v>1895</v>
      </c>
      <c r="I48" s="10">
        <f t="shared" si="1"/>
        <v>116.44</v>
      </c>
      <c r="J48" s="10"/>
      <c r="K48" s="11">
        <f t="shared" si="2"/>
        <v>0.1319</v>
      </c>
    </row>
    <row r="49" spans="2:11" ht="12">
      <c r="B49">
        <f>+Administration!A44</f>
        <v>126</v>
      </c>
      <c r="C49" t="str">
        <f>+Administration!B44</f>
        <v>HIGHLINE MEDICAL CENTER</v>
      </c>
      <c r="D49" s="9">
        <f>ROUND(+Administration!H44,0)</f>
        <v>2049565</v>
      </c>
      <c r="E49" s="9">
        <f>ROUND(+Administration!V44,0)</f>
        <v>20908</v>
      </c>
      <c r="F49" s="10">
        <f t="shared" si="0"/>
        <v>98.03</v>
      </c>
      <c r="G49" s="9">
        <f>ROUND(+Administration!H144,0)</f>
        <v>2226398</v>
      </c>
      <c r="H49" s="9">
        <f>ROUND(+Administration!V144,0)</f>
        <v>21534</v>
      </c>
      <c r="I49" s="10">
        <f t="shared" si="1"/>
        <v>103.39</v>
      </c>
      <c r="J49" s="10"/>
      <c r="K49" s="11">
        <f t="shared" si="2"/>
        <v>0.0547</v>
      </c>
    </row>
    <row r="50" spans="2:11" ht="12">
      <c r="B50">
        <f>+Administration!A45</f>
        <v>128</v>
      </c>
      <c r="C50" t="str">
        <f>+Administration!B45</f>
        <v>UNIVERSITY OF WASHINGTON MEDICAL CENTER</v>
      </c>
      <c r="D50" s="9">
        <f>ROUND(+Administration!H45,0)</f>
        <v>6637899</v>
      </c>
      <c r="E50" s="9">
        <f>ROUND(+Administration!V45,0)</f>
        <v>48016</v>
      </c>
      <c r="F50" s="10">
        <f t="shared" si="0"/>
        <v>138.24</v>
      </c>
      <c r="G50" s="9">
        <f>ROUND(+Administration!H145,0)</f>
        <v>6431408</v>
      </c>
      <c r="H50" s="9">
        <f>ROUND(+Administration!V145,0)</f>
        <v>48950</v>
      </c>
      <c r="I50" s="10">
        <f t="shared" si="1"/>
        <v>131.39</v>
      </c>
      <c r="J50" s="10"/>
      <c r="K50" s="11">
        <f t="shared" si="2"/>
        <v>-0.0496</v>
      </c>
    </row>
    <row r="51" spans="2:11" ht="12">
      <c r="B51">
        <f>+Administration!A46</f>
        <v>129</v>
      </c>
      <c r="C51" t="str">
        <f>+Administration!B46</f>
        <v>QUINCY VALLEY MEDICAL CENTER</v>
      </c>
      <c r="D51" s="9">
        <f>ROUND(+Administration!H46,0)</f>
        <v>205401</v>
      </c>
      <c r="E51" s="9">
        <f>ROUND(+Administration!V46,0)</f>
        <v>501</v>
      </c>
      <c r="F51" s="10">
        <f t="shared" si="0"/>
        <v>409.98</v>
      </c>
      <c r="G51" s="9">
        <f>ROUND(+Administration!H146,0)</f>
        <v>238555</v>
      </c>
      <c r="H51" s="9">
        <f>ROUND(+Administration!V146,0)</f>
        <v>591</v>
      </c>
      <c r="I51" s="10">
        <f t="shared" si="1"/>
        <v>403.65</v>
      </c>
      <c r="J51" s="10"/>
      <c r="K51" s="11">
        <f t="shared" si="2"/>
        <v>-0.0154</v>
      </c>
    </row>
    <row r="52" spans="2:11" ht="12">
      <c r="B52">
        <f>+Administration!A47</f>
        <v>130</v>
      </c>
      <c r="C52" t="str">
        <f>+Administration!B47</f>
        <v>NORTHWEST HOSPITAL &amp; MEDICAL CENTER</v>
      </c>
      <c r="D52" s="9">
        <f>ROUND(+Administration!H47,0)</f>
        <v>3416526</v>
      </c>
      <c r="E52" s="9">
        <f>ROUND(+Administration!V47,0)</f>
        <v>23626</v>
      </c>
      <c r="F52" s="10">
        <f t="shared" si="0"/>
        <v>144.61</v>
      </c>
      <c r="G52" s="9">
        <f>ROUND(+Administration!H147,0)</f>
        <v>1920982</v>
      </c>
      <c r="H52" s="9">
        <f>ROUND(+Administration!V147,0)</f>
        <v>24107</v>
      </c>
      <c r="I52" s="10">
        <f t="shared" si="1"/>
        <v>79.69</v>
      </c>
      <c r="J52" s="10"/>
      <c r="K52" s="11">
        <f t="shared" si="2"/>
        <v>-0.4489</v>
      </c>
    </row>
    <row r="53" spans="2:11" ht="12">
      <c r="B53">
        <f>+Administration!A48</f>
        <v>131</v>
      </c>
      <c r="C53" t="str">
        <f>+Administration!B48</f>
        <v>OVERLAKE HOSPITAL MEDICAL CENTER</v>
      </c>
      <c r="D53" s="9">
        <f>ROUND(+Administration!H48,0)</f>
        <v>4097116</v>
      </c>
      <c r="E53" s="9">
        <f>ROUND(+Administration!V48,0)</f>
        <v>36964</v>
      </c>
      <c r="F53" s="10">
        <f t="shared" si="0"/>
        <v>110.84</v>
      </c>
      <c r="G53" s="9">
        <f>ROUND(+Administration!H148,0)</f>
        <v>5006145</v>
      </c>
      <c r="H53" s="9">
        <f>ROUND(+Administration!V148,0)</f>
        <v>40193</v>
      </c>
      <c r="I53" s="10">
        <f t="shared" si="1"/>
        <v>124.55</v>
      </c>
      <c r="J53" s="10"/>
      <c r="K53" s="11">
        <f t="shared" si="2"/>
        <v>0.1237</v>
      </c>
    </row>
    <row r="54" spans="2:11" ht="12">
      <c r="B54">
        <f>+Administration!A49</f>
        <v>132</v>
      </c>
      <c r="C54" t="str">
        <f>+Administration!B49</f>
        <v>SAINT CLARE HOSPITAL</v>
      </c>
      <c r="D54" s="9">
        <f>ROUND(+Administration!H49,0)</f>
        <v>1036694</v>
      </c>
      <c r="E54" s="9">
        <f>ROUND(+Administration!V49,0)</f>
        <v>11965</v>
      </c>
      <c r="F54" s="10">
        <f t="shared" si="0"/>
        <v>86.64</v>
      </c>
      <c r="G54" s="9">
        <f>ROUND(+Administration!H149,0)</f>
        <v>1049725</v>
      </c>
      <c r="H54" s="9">
        <f>ROUND(+Administration!V149,0)</f>
        <v>12684</v>
      </c>
      <c r="I54" s="10">
        <f t="shared" si="1"/>
        <v>82.76</v>
      </c>
      <c r="J54" s="10"/>
      <c r="K54" s="11">
        <f t="shared" si="2"/>
        <v>-0.0448</v>
      </c>
    </row>
    <row r="55" spans="2:11" ht="12">
      <c r="B55">
        <f>+Administration!A50</f>
        <v>134</v>
      </c>
      <c r="C55" t="str">
        <f>+Administration!B50</f>
        <v>ISLAND HOSPITAL</v>
      </c>
      <c r="D55" s="9">
        <f>ROUND(+Administration!H50,0)</f>
        <v>609519</v>
      </c>
      <c r="E55" s="9">
        <f>ROUND(+Administration!V50,0)</f>
        <v>7752</v>
      </c>
      <c r="F55" s="10">
        <f t="shared" si="0"/>
        <v>78.63</v>
      </c>
      <c r="G55" s="9">
        <f>ROUND(+Administration!H150,0)</f>
        <v>652708</v>
      </c>
      <c r="H55" s="9">
        <f>ROUND(+Administration!V150,0)</f>
        <v>8079</v>
      </c>
      <c r="I55" s="10">
        <f t="shared" si="1"/>
        <v>80.79</v>
      </c>
      <c r="J55" s="10"/>
      <c r="K55" s="11">
        <f t="shared" si="2"/>
        <v>0.0275</v>
      </c>
    </row>
    <row r="56" spans="2:11" ht="12">
      <c r="B56">
        <f>+Administration!A51</f>
        <v>137</v>
      </c>
      <c r="C56" t="str">
        <f>+Administration!B51</f>
        <v>LINCOLN HOSPITAL</v>
      </c>
      <c r="D56" s="9">
        <f>ROUND(+Administration!H51,0)</f>
        <v>225384</v>
      </c>
      <c r="E56" s="9">
        <f>ROUND(+Administration!V51,0)</f>
        <v>289</v>
      </c>
      <c r="F56" s="10">
        <f t="shared" si="0"/>
        <v>779.88</v>
      </c>
      <c r="G56" s="9">
        <f>ROUND(+Administration!H151,0)</f>
        <v>251931</v>
      </c>
      <c r="H56" s="9">
        <f>ROUND(+Administration!V151,0)</f>
        <v>1252</v>
      </c>
      <c r="I56" s="10">
        <f t="shared" si="1"/>
        <v>201.22</v>
      </c>
      <c r="J56" s="10"/>
      <c r="K56" s="11">
        <f t="shared" si="2"/>
        <v>-0.742</v>
      </c>
    </row>
    <row r="57" spans="2:11" ht="12">
      <c r="B57">
        <f>+Administration!A52</f>
        <v>138</v>
      </c>
      <c r="C57" t="str">
        <f>+Administration!B52</f>
        <v>STEVENS HOSPITAL</v>
      </c>
      <c r="D57" s="9">
        <f>ROUND(+Administration!H52,0)</f>
        <v>1794405</v>
      </c>
      <c r="E57" s="9">
        <f>ROUND(+Administration!V52,0)</f>
        <v>15861</v>
      </c>
      <c r="F57" s="10">
        <f t="shared" si="0"/>
        <v>113.13</v>
      </c>
      <c r="G57" s="9">
        <f>ROUND(+Administration!H152,0)</f>
        <v>1934095</v>
      </c>
      <c r="H57" s="9">
        <f>ROUND(+Administration!V152,0)</f>
        <v>15975</v>
      </c>
      <c r="I57" s="10">
        <f t="shared" si="1"/>
        <v>121.07</v>
      </c>
      <c r="J57" s="10"/>
      <c r="K57" s="11">
        <f t="shared" si="2"/>
        <v>0.0702</v>
      </c>
    </row>
    <row r="58" spans="2:11" ht="12">
      <c r="B58">
        <f>+Administration!A53</f>
        <v>139</v>
      </c>
      <c r="C58" t="str">
        <f>+Administration!B53</f>
        <v>PROVIDENCE HOLY FAMILY HOSPITAL</v>
      </c>
      <c r="D58" s="9">
        <f>ROUND(+Administration!H53,0)</f>
        <v>1769015</v>
      </c>
      <c r="E58" s="9">
        <f>ROUND(+Administration!V53,0)</f>
        <v>21255</v>
      </c>
      <c r="F58" s="10">
        <f t="shared" si="0"/>
        <v>83.23</v>
      </c>
      <c r="G58" s="9">
        <f>ROUND(+Administration!H153,0)</f>
        <v>1726565</v>
      </c>
      <c r="H58" s="9">
        <f>ROUND(+Administration!V153,0)</f>
        <v>22355</v>
      </c>
      <c r="I58" s="10">
        <f t="shared" si="1"/>
        <v>77.23</v>
      </c>
      <c r="J58" s="10"/>
      <c r="K58" s="11">
        <f t="shared" si="2"/>
        <v>-0.0721</v>
      </c>
    </row>
    <row r="59" spans="2:11" ht="12">
      <c r="B59">
        <f>+Administration!A54</f>
        <v>140</v>
      </c>
      <c r="C59" t="str">
        <f>+Administration!B54</f>
        <v>KITTITAS VALLEY HOSPITAL</v>
      </c>
      <c r="D59" s="9">
        <f>ROUND(+Administration!H54,0)</f>
        <v>527801</v>
      </c>
      <c r="E59" s="9">
        <f>ROUND(+Administration!V54,0)</f>
        <v>4055</v>
      </c>
      <c r="F59" s="10">
        <f t="shared" si="0"/>
        <v>130.16</v>
      </c>
      <c r="G59" s="9">
        <f>ROUND(+Administration!H154,0)</f>
        <v>576386</v>
      </c>
      <c r="H59" s="9">
        <f>ROUND(+Administration!V154,0)</f>
        <v>4400</v>
      </c>
      <c r="I59" s="10">
        <f t="shared" si="1"/>
        <v>131</v>
      </c>
      <c r="J59" s="10"/>
      <c r="K59" s="11">
        <f t="shared" si="2"/>
        <v>0.0065</v>
      </c>
    </row>
    <row r="60" spans="2:11" ht="12">
      <c r="B60">
        <f>+Administration!A55</f>
        <v>141</v>
      </c>
      <c r="C60" t="str">
        <f>+Administration!B55</f>
        <v>DAYTON GENERAL HOSPITAL</v>
      </c>
      <c r="D60" s="9">
        <f>ROUND(+Administration!H55,0)</f>
        <v>80986</v>
      </c>
      <c r="E60" s="9">
        <f>ROUND(+Administration!V55,0)</f>
        <v>494</v>
      </c>
      <c r="F60" s="10">
        <f t="shared" si="0"/>
        <v>163.94</v>
      </c>
      <c r="G60" s="9">
        <f>ROUND(+Administration!H155,0)</f>
        <v>75818</v>
      </c>
      <c r="H60" s="9">
        <f>ROUND(+Administration!V155,0)</f>
        <v>0</v>
      </c>
      <c r="I60" s="10">
        <f t="shared" si="1"/>
      </c>
      <c r="J60" s="10"/>
      <c r="K60" s="11">
        <f t="shared" si="2"/>
      </c>
    </row>
    <row r="61" spans="2:11" ht="12">
      <c r="B61">
        <f>+Administration!A56</f>
        <v>142</v>
      </c>
      <c r="C61" t="str">
        <f>+Administration!B56</f>
        <v>HARRISON MEDICAL CENTER</v>
      </c>
      <c r="D61" s="9">
        <f>ROUND(+Administration!H56,0)</f>
        <v>2863787</v>
      </c>
      <c r="E61" s="9">
        <f>ROUND(+Administration!V56,0)</f>
        <v>28659</v>
      </c>
      <c r="F61" s="10">
        <f t="shared" si="0"/>
        <v>99.93</v>
      </c>
      <c r="G61" s="9">
        <f>ROUND(+Administration!H156,0)</f>
        <v>3572165</v>
      </c>
      <c r="H61" s="9">
        <f>ROUND(+Administration!V156,0)</f>
        <v>28694</v>
      </c>
      <c r="I61" s="10">
        <f t="shared" si="1"/>
        <v>124.49</v>
      </c>
      <c r="J61" s="10"/>
      <c r="K61" s="11">
        <f t="shared" si="2"/>
        <v>0.2458</v>
      </c>
    </row>
    <row r="62" spans="2:11" ht="12">
      <c r="B62">
        <f>+Administration!A57</f>
        <v>145</v>
      </c>
      <c r="C62" t="str">
        <f>+Administration!B57</f>
        <v>PEACEHEALTH SAINT JOSEPH HOSPITAL</v>
      </c>
      <c r="D62" s="9">
        <f>ROUND(+Administration!H57,0)</f>
        <v>4719906</v>
      </c>
      <c r="E62" s="9">
        <f>ROUND(+Administration!V57,0)</f>
        <v>30005</v>
      </c>
      <c r="F62" s="10">
        <f t="shared" si="0"/>
        <v>157.3</v>
      </c>
      <c r="G62" s="9">
        <f>ROUND(+Administration!H157,0)</f>
        <v>5953516</v>
      </c>
      <c r="H62" s="9">
        <f>ROUND(+Administration!V157,0)</f>
        <v>32043</v>
      </c>
      <c r="I62" s="10">
        <f t="shared" si="1"/>
        <v>185.8</v>
      </c>
      <c r="J62" s="10"/>
      <c r="K62" s="11">
        <f t="shared" si="2"/>
        <v>0.1812</v>
      </c>
    </row>
    <row r="63" spans="2:11" ht="12">
      <c r="B63">
        <f>+Administration!A58</f>
        <v>147</v>
      </c>
      <c r="C63" t="str">
        <f>+Administration!B58</f>
        <v>MID VALLEY HOSPITAL</v>
      </c>
      <c r="D63" s="9">
        <f>ROUND(+Administration!H58,0)</f>
        <v>302981</v>
      </c>
      <c r="E63" s="9">
        <f>ROUND(+Administration!V58,0)</f>
        <v>3063</v>
      </c>
      <c r="F63" s="10">
        <f t="shared" si="0"/>
        <v>98.92</v>
      </c>
      <c r="G63" s="9">
        <f>ROUND(+Administration!H158,0)</f>
        <v>361182</v>
      </c>
      <c r="H63" s="9">
        <f>ROUND(+Administration!V158,0)</f>
        <v>3023</v>
      </c>
      <c r="I63" s="10">
        <f t="shared" si="1"/>
        <v>119.48</v>
      </c>
      <c r="J63" s="10"/>
      <c r="K63" s="11">
        <f t="shared" si="2"/>
        <v>0.2078</v>
      </c>
    </row>
    <row r="64" spans="2:11" ht="12">
      <c r="B64">
        <f>+Administration!A59</f>
        <v>148</v>
      </c>
      <c r="C64" t="str">
        <f>+Administration!B59</f>
        <v>KINDRED HOSPITAL - SEATTLE</v>
      </c>
      <c r="D64" s="9">
        <f>ROUND(+Administration!H59,0)</f>
        <v>300617</v>
      </c>
      <c r="E64" s="9">
        <f>ROUND(+Administration!V59,0)</f>
        <v>897</v>
      </c>
      <c r="F64" s="10">
        <f t="shared" si="0"/>
        <v>335.14</v>
      </c>
      <c r="G64" s="9">
        <f>ROUND(+Administration!H159,0)</f>
        <v>505296</v>
      </c>
      <c r="H64" s="9">
        <f>ROUND(+Administration!V159,0)</f>
        <v>937</v>
      </c>
      <c r="I64" s="10">
        <f t="shared" si="1"/>
        <v>539.27</v>
      </c>
      <c r="J64" s="10"/>
      <c r="K64" s="11">
        <f t="shared" si="2"/>
        <v>0.6091</v>
      </c>
    </row>
    <row r="65" spans="2:11" ht="12">
      <c r="B65">
        <f>+Administration!A60</f>
        <v>150</v>
      </c>
      <c r="C65" t="str">
        <f>+Administration!B60</f>
        <v>COULEE COMMUNITY HOSPITAL</v>
      </c>
      <c r="D65" s="9">
        <f>ROUND(+Administration!H60,0)</f>
        <v>249844</v>
      </c>
      <c r="E65" s="9">
        <f>ROUND(+Administration!V60,0)</f>
        <v>1330</v>
      </c>
      <c r="F65" s="10">
        <f t="shared" si="0"/>
        <v>187.85</v>
      </c>
      <c r="G65" s="9">
        <f>ROUND(+Administration!H160,0)</f>
        <v>290765</v>
      </c>
      <c r="H65" s="9">
        <f>ROUND(+Administration!V160,0)</f>
        <v>2219</v>
      </c>
      <c r="I65" s="10">
        <f t="shared" si="1"/>
        <v>131.03</v>
      </c>
      <c r="J65" s="10"/>
      <c r="K65" s="11">
        <f t="shared" si="2"/>
        <v>-0.3025</v>
      </c>
    </row>
    <row r="66" spans="2:11" ht="12">
      <c r="B66">
        <f>+Administration!A61</f>
        <v>152</v>
      </c>
      <c r="C66" t="str">
        <f>+Administration!B61</f>
        <v>MASON GENERAL HOSPITAL</v>
      </c>
      <c r="D66" s="9">
        <f>ROUND(+Administration!H61,0)</f>
        <v>1301291</v>
      </c>
      <c r="E66" s="9">
        <f>ROUND(+Administration!V61,0)</f>
        <v>4449</v>
      </c>
      <c r="F66" s="10">
        <f t="shared" si="0"/>
        <v>292.49</v>
      </c>
      <c r="G66" s="9">
        <f>ROUND(+Administration!H161,0)</f>
        <v>1388800</v>
      </c>
      <c r="H66" s="9">
        <f>ROUND(+Administration!V161,0)</f>
        <v>4267</v>
      </c>
      <c r="I66" s="10">
        <f t="shared" si="1"/>
        <v>325.47</v>
      </c>
      <c r="J66" s="10"/>
      <c r="K66" s="11">
        <f t="shared" si="2"/>
        <v>0.1128</v>
      </c>
    </row>
    <row r="67" spans="2:11" ht="12">
      <c r="B67">
        <f>+Administration!A62</f>
        <v>153</v>
      </c>
      <c r="C67" t="str">
        <f>+Administration!B62</f>
        <v>WHITMAN HOSPITAL AND MEDICAL CENTER</v>
      </c>
      <c r="D67" s="9">
        <f>ROUND(+Administration!H62,0)</f>
        <v>194893</v>
      </c>
      <c r="E67" s="9">
        <f>ROUND(+Administration!V62,0)</f>
        <v>1717</v>
      </c>
      <c r="F67" s="10">
        <f t="shared" si="0"/>
        <v>113.51</v>
      </c>
      <c r="G67" s="9">
        <f>ROUND(+Administration!H162,0)</f>
        <v>250484</v>
      </c>
      <c r="H67" s="9">
        <f>ROUND(+Administration!V162,0)</f>
        <v>1813</v>
      </c>
      <c r="I67" s="10">
        <f t="shared" si="1"/>
        <v>138.16</v>
      </c>
      <c r="J67" s="10"/>
      <c r="K67" s="11">
        <f t="shared" si="2"/>
        <v>0.2172</v>
      </c>
    </row>
    <row r="68" spans="2:11" ht="12">
      <c r="B68">
        <f>+Administration!A63</f>
        <v>155</v>
      </c>
      <c r="C68" t="str">
        <f>+Administration!B63</f>
        <v>VALLEY MEDICAL CENTER</v>
      </c>
      <c r="D68" s="9">
        <f>ROUND(+Administration!H63,0)</f>
        <v>3677241</v>
      </c>
      <c r="E68" s="9">
        <f>ROUND(+Administration!V63,0)</f>
        <v>34477</v>
      </c>
      <c r="F68" s="10">
        <f t="shared" si="0"/>
        <v>106.66</v>
      </c>
      <c r="G68" s="9">
        <f>ROUND(+Administration!H163,0)</f>
        <v>4303867</v>
      </c>
      <c r="H68" s="9">
        <f>ROUND(+Administration!V163,0)</f>
        <v>34729</v>
      </c>
      <c r="I68" s="10">
        <f t="shared" si="1"/>
        <v>123.93</v>
      </c>
      <c r="J68" s="10"/>
      <c r="K68" s="11">
        <f t="shared" si="2"/>
        <v>0.1619</v>
      </c>
    </row>
    <row r="69" spans="2:11" ht="12">
      <c r="B69">
        <f>+Administration!A64</f>
        <v>156</v>
      </c>
      <c r="C69" t="str">
        <f>+Administration!B64</f>
        <v>WHIDBEY GENERAL HOSPITAL</v>
      </c>
      <c r="D69" s="9">
        <f>ROUND(+Administration!H64,0)</f>
        <v>915644</v>
      </c>
      <c r="E69" s="9">
        <f>ROUND(+Administration!V64,0)</f>
        <v>7230</v>
      </c>
      <c r="F69" s="10">
        <f t="shared" si="0"/>
        <v>126.65</v>
      </c>
      <c r="G69" s="9">
        <f>ROUND(+Administration!H164,0)</f>
        <v>1008302</v>
      </c>
      <c r="H69" s="9">
        <f>ROUND(+Administration!V164,0)</f>
        <v>6463</v>
      </c>
      <c r="I69" s="10">
        <f t="shared" si="1"/>
        <v>156.01</v>
      </c>
      <c r="J69" s="10"/>
      <c r="K69" s="11">
        <f t="shared" si="2"/>
        <v>0.2318</v>
      </c>
    </row>
    <row r="70" spans="2:11" ht="12">
      <c r="B70">
        <f>+Administration!A65</f>
        <v>157</v>
      </c>
      <c r="C70" t="str">
        <f>+Administration!B65</f>
        <v>SAINT LUKES REHABILIATION INSTITUTE</v>
      </c>
      <c r="D70" s="9">
        <f>ROUND(+Administration!H65,0)</f>
        <v>576562</v>
      </c>
      <c r="E70" s="9">
        <f>ROUND(+Administration!V65,0)</f>
        <v>2799</v>
      </c>
      <c r="F70" s="10">
        <f t="shared" si="0"/>
        <v>205.99</v>
      </c>
      <c r="G70" s="9">
        <f>ROUND(+Administration!H165,0)</f>
        <v>592703</v>
      </c>
      <c r="H70" s="9">
        <f>ROUND(+Administration!V165,0)</f>
        <v>2947</v>
      </c>
      <c r="I70" s="10">
        <f t="shared" si="1"/>
        <v>201.12</v>
      </c>
      <c r="J70" s="10"/>
      <c r="K70" s="11">
        <f t="shared" si="2"/>
        <v>-0.0236</v>
      </c>
    </row>
    <row r="71" spans="2:11" ht="12">
      <c r="B71">
        <f>+Administration!A66</f>
        <v>158</v>
      </c>
      <c r="C71" t="str">
        <f>+Administration!B66</f>
        <v>CASCADE MEDICAL CENTER</v>
      </c>
      <c r="D71" s="9">
        <f>ROUND(+Administration!H66,0)</f>
        <v>143761</v>
      </c>
      <c r="E71" s="9">
        <f>ROUND(+Administration!V66,0)</f>
        <v>1358</v>
      </c>
      <c r="F71" s="10">
        <f t="shared" si="0"/>
        <v>105.86</v>
      </c>
      <c r="G71" s="9">
        <f>ROUND(+Administration!H166,0)</f>
        <v>143271</v>
      </c>
      <c r="H71" s="9">
        <f>ROUND(+Administration!V166,0)</f>
        <v>614</v>
      </c>
      <c r="I71" s="10">
        <f t="shared" si="1"/>
        <v>233.34</v>
      </c>
      <c r="J71" s="10"/>
      <c r="K71" s="11">
        <f t="shared" si="2"/>
        <v>1.2042</v>
      </c>
    </row>
    <row r="72" spans="2:11" ht="12">
      <c r="B72">
        <f>+Administration!A67</f>
        <v>159</v>
      </c>
      <c r="C72" t="str">
        <f>+Administration!B67</f>
        <v>PROVIDENCE SAINT PETER HOSPITAL</v>
      </c>
      <c r="D72" s="9">
        <f>ROUND(+Administration!H67,0)</f>
        <v>5373468</v>
      </c>
      <c r="E72" s="9">
        <f>ROUND(+Administration!V67,0)</f>
        <v>33572</v>
      </c>
      <c r="F72" s="10">
        <f t="shared" si="0"/>
        <v>160.06</v>
      </c>
      <c r="G72" s="9">
        <f>ROUND(+Administration!H167,0)</f>
        <v>4926995</v>
      </c>
      <c r="H72" s="9">
        <f>ROUND(+Administration!V167,0)</f>
        <v>34768</v>
      </c>
      <c r="I72" s="10">
        <f t="shared" si="1"/>
        <v>141.71</v>
      </c>
      <c r="J72" s="10"/>
      <c r="K72" s="11">
        <f t="shared" si="2"/>
        <v>-0.1146</v>
      </c>
    </row>
    <row r="73" spans="2:11" ht="12">
      <c r="B73">
        <f>+Administration!A68</f>
        <v>161</v>
      </c>
      <c r="C73" t="str">
        <f>+Administration!B68</f>
        <v>KADLEC REGIONAL MEDICAL CENTER</v>
      </c>
      <c r="D73" s="9">
        <f>ROUND(+Administration!H68,0)</f>
        <v>1831759</v>
      </c>
      <c r="E73" s="9">
        <f>ROUND(+Administration!V68,0)</f>
        <v>27113</v>
      </c>
      <c r="F73" s="10">
        <f t="shared" si="0"/>
        <v>67.56</v>
      </c>
      <c r="G73" s="9">
        <f>ROUND(+Administration!H168,0)</f>
        <v>2619416</v>
      </c>
      <c r="H73" s="9">
        <f>ROUND(+Administration!V168,0)</f>
        <v>28692</v>
      </c>
      <c r="I73" s="10">
        <f t="shared" si="1"/>
        <v>91.29</v>
      </c>
      <c r="J73" s="10"/>
      <c r="K73" s="11">
        <f t="shared" si="2"/>
        <v>0.3512</v>
      </c>
    </row>
    <row r="74" spans="2:11" ht="12">
      <c r="B74">
        <f>+Administration!A69</f>
        <v>162</v>
      </c>
      <c r="C74" t="str">
        <f>+Administration!B69</f>
        <v>PROVIDENCE SACRED HEART MEDICAL CENTER</v>
      </c>
      <c r="D74" s="9">
        <f>ROUND(+Administration!H69,0)</f>
        <v>5457470</v>
      </c>
      <c r="E74" s="9">
        <f>ROUND(+Administration!V69,0)</f>
        <v>59724</v>
      </c>
      <c r="F74" s="10">
        <f t="shared" si="0"/>
        <v>91.38</v>
      </c>
      <c r="G74" s="9">
        <f>ROUND(+Administration!H169,0)</f>
        <v>7918928</v>
      </c>
      <c r="H74" s="9">
        <f>ROUND(+Administration!V169,0)</f>
        <v>64334</v>
      </c>
      <c r="I74" s="10">
        <f t="shared" si="1"/>
        <v>123.09</v>
      </c>
      <c r="J74" s="10"/>
      <c r="K74" s="11">
        <f t="shared" si="2"/>
        <v>0.347</v>
      </c>
    </row>
    <row r="75" spans="2:11" ht="12">
      <c r="B75">
        <f>+Administration!A70</f>
        <v>164</v>
      </c>
      <c r="C75" t="str">
        <f>+Administration!B70</f>
        <v>EVERGREEN HOSPITAL MEDICAL CENTER</v>
      </c>
      <c r="D75" s="9">
        <f>ROUND(+Administration!H70,0)</f>
        <v>5760400</v>
      </c>
      <c r="E75" s="9">
        <f>ROUND(+Administration!V70,0)</f>
        <v>31048</v>
      </c>
      <c r="F75" s="10">
        <f aca="true" t="shared" si="3" ref="F75:F106">IF(D75=0,"",IF(E75=0,"",ROUND(D75/E75,2)))</f>
        <v>185.53</v>
      </c>
      <c r="G75" s="9">
        <f>ROUND(+Administration!H170,0)</f>
        <v>8218903</v>
      </c>
      <c r="H75" s="9">
        <f>ROUND(+Administration!V170,0)</f>
        <v>31549</v>
      </c>
      <c r="I75" s="10">
        <f aca="true" t="shared" si="4" ref="I75:I106">IF(G75=0,"",IF(H75=0,"",ROUND(G75/H75,2)))</f>
        <v>260.51</v>
      </c>
      <c r="J75" s="10"/>
      <c r="K75" s="11">
        <f aca="true" t="shared" si="5" ref="K75:K106">IF(D75=0,"",IF(E75=0,"",IF(G75=0,"",IF(H75=0,"",ROUND(I75/F75-1,4)))))</f>
        <v>0.4041</v>
      </c>
    </row>
    <row r="76" spans="2:11" ht="12">
      <c r="B76">
        <f>+Administration!A71</f>
        <v>165</v>
      </c>
      <c r="C76" t="str">
        <f>+Administration!B71</f>
        <v>LAKE CHELAN COMMUNITY HOSPITAL</v>
      </c>
      <c r="D76" s="9">
        <f>ROUND(+Administration!H71,0)</f>
        <v>384899</v>
      </c>
      <c r="E76" s="9">
        <f>ROUND(+Administration!V71,0)</f>
        <v>1459</v>
      </c>
      <c r="F76" s="10">
        <f t="shared" si="3"/>
        <v>263.81</v>
      </c>
      <c r="G76" s="9">
        <f>ROUND(+Administration!H171,0)</f>
        <v>430421</v>
      </c>
      <c r="H76" s="9">
        <f>ROUND(+Administration!V171,0)</f>
        <v>1701</v>
      </c>
      <c r="I76" s="10">
        <f t="shared" si="4"/>
        <v>253.04</v>
      </c>
      <c r="J76" s="10"/>
      <c r="K76" s="11">
        <f t="shared" si="5"/>
        <v>-0.0408</v>
      </c>
    </row>
    <row r="77" spans="2:11" ht="12">
      <c r="B77">
        <f>+Administration!A72</f>
        <v>167</v>
      </c>
      <c r="C77" t="str">
        <f>+Administration!B72</f>
        <v>FERRY COUNTY MEMORIAL HOSPITAL</v>
      </c>
      <c r="D77" s="9">
        <f>ROUND(+Administration!H72,0)</f>
        <v>345943</v>
      </c>
      <c r="E77" s="9">
        <f>ROUND(+Administration!V72,0)</f>
        <v>560</v>
      </c>
      <c r="F77" s="10">
        <f t="shared" si="3"/>
        <v>617.76</v>
      </c>
      <c r="G77" s="9">
        <f>ROUND(+Administration!H172,0)</f>
        <v>379040</v>
      </c>
      <c r="H77" s="9">
        <f>ROUND(+Administration!V172,0)</f>
        <v>595</v>
      </c>
      <c r="I77" s="10">
        <f t="shared" si="4"/>
        <v>637.04</v>
      </c>
      <c r="J77" s="10"/>
      <c r="K77" s="11">
        <f t="shared" si="5"/>
        <v>0.0312</v>
      </c>
    </row>
    <row r="78" spans="2:11" ht="12">
      <c r="B78">
        <f>+Administration!A73</f>
        <v>168</v>
      </c>
      <c r="C78" t="str">
        <f>+Administration!B73</f>
        <v>CENTRAL WASHINGTON HOSPITAL</v>
      </c>
      <c r="D78" s="9">
        <f>ROUND(+Administration!H73,0)</f>
        <v>2276241</v>
      </c>
      <c r="E78" s="9">
        <f>ROUND(+Administration!V73,0)</f>
        <v>18831</v>
      </c>
      <c r="F78" s="10">
        <f t="shared" si="3"/>
        <v>120.88</v>
      </c>
      <c r="G78" s="9">
        <f>ROUND(+Administration!H173,0)</f>
        <v>2324354</v>
      </c>
      <c r="H78" s="9">
        <f>ROUND(+Administration!V173,0)</f>
        <v>17915</v>
      </c>
      <c r="I78" s="10">
        <f t="shared" si="4"/>
        <v>129.74</v>
      </c>
      <c r="J78" s="10"/>
      <c r="K78" s="11">
        <f t="shared" si="5"/>
        <v>0.0733</v>
      </c>
    </row>
    <row r="79" spans="2:11" ht="12">
      <c r="B79">
        <f>+Administration!A74</f>
        <v>169</v>
      </c>
      <c r="C79" t="str">
        <f>+Administration!B74</f>
        <v>GROUP HEALTH EASTSIDE</v>
      </c>
      <c r="D79" s="9">
        <f>ROUND(+Administration!H74,0)</f>
        <v>0</v>
      </c>
      <c r="E79" s="9">
        <f>ROUND(+Administration!V74,0)</f>
        <v>1590</v>
      </c>
      <c r="F79" s="10">
        <f t="shared" si="3"/>
      </c>
      <c r="G79" s="9">
        <f>ROUND(+Administration!H174,0)</f>
        <v>0</v>
      </c>
      <c r="H79" s="9">
        <f>ROUND(+Administration!V174,0)</f>
        <v>0</v>
      </c>
      <c r="I79" s="10">
        <f t="shared" si="4"/>
      </c>
      <c r="J79" s="10"/>
      <c r="K79" s="11">
        <f t="shared" si="5"/>
      </c>
    </row>
    <row r="80" spans="2:11" ht="12">
      <c r="B80">
        <f>+Administration!A75</f>
        <v>170</v>
      </c>
      <c r="C80" t="str">
        <f>+Administration!B75</f>
        <v>SOUTHWEST WASHINGTON MEDICAL CENTER</v>
      </c>
      <c r="D80" s="9">
        <f>ROUND(+Administration!H75,0)</f>
        <v>5882983</v>
      </c>
      <c r="E80" s="9">
        <f>ROUND(+Administration!V75,0)</f>
        <v>44834</v>
      </c>
      <c r="F80" s="10">
        <f t="shared" si="3"/>
        <v>131.22</v>
      </c>
      <c r="G80" s="9">
        <f>ROUND(+Administration!H175,0)</f>
        <v>6945584</v>
      </c>
      <c r="H80" s="9">
        <f>ROUND(+Administration!V175,0)</f>
        <v>49418</v>
      </c>
      <c r="I80" s="10">
        <f t="shared" si="4"/>
        <v>140.55</v>
      </c>
      <c r="J80" s="10"/>
      <c r="K80" s="11">
        <f t="shared" si="5"/>
        <v>0.0711</v>
      </c>
    </row>
    <row r="81" spans="2:11" ht="12">
      <c r="B81">
        <f>+Administration!A76</f>
        <v>172</v>
      </c>
      <c r="C81" t="str">
        <f>+Administration!B76</f>
        <v>PULLMAN REGIONAL HOSPITAL</v>
      </c>
      <c r="D81" s="9">
        <f>ROUND(+Administration!H76,0)</f>
        <v>632399</v>
      </c>
      <c r="E81" s="9">
        <f>ROUND(+Administration!V76,0)</f>
        <v>3616</v>
      </c>
      <c r="F81" s="10">
        <f t="shared" si="3"/>
        <v>174.89</v>
      </c>
      <c r="G81" s="9">
        <f>ROUND(+Administration!H176,0)</f>
        <v>615472</v>
      </c>
      <c r="H81" s="9">
        <f>ROUND(+Administration!V176,0)</f>
        <v>3480</v>
      </c>
      <c r="I81" s="10">
        <f t="shared" si="4"/>
        <v>176.86</v>
      </c>
      <c r="J81" s="10"/>
      <c r="K81" s="11">
        <f t="shared" si="5"/>
        <v>0.0113</v>
      </c>
    </row>
    <row r="82" spans="2:11" ht="12">
      <c r="B82">
        <f>+Administration!A77</f>
        <v>173</v>
      </c>
      <c r="C82" t="str">
        <f>+Administration!B77</f>
        <v>MORTON GENERAL HOSPITAL</v>
      </c>
      <c r="D82" s="9">
        <f>ROUND(+Administration!H77,0)</f>
        <v>154320</v>
      </c>
      <c r="E82" s="9">
        <f>ROUND(+Administration!V77,0)</f>
        <v>1442</v>
      </c>
      <c r="F82" s="10">
        <f t="shared" si="3"/>
        <v>107.02</v>
      </c>
      <c r="G82" s="9">
        <f>ROUND(+Administration!H177,0)</f>
        <v>180022</v>
      </c>
      <c r="H82" s="9">
        <f>ROUND(+Administration!V177,0)</f>
        <v>1566</v>
      </c>
      <c r="I82" s="10">
        <f t="shared" si="4"/>
        <v>114.96</v>
      </c>
      <c r="J82" s="10"/>
      <c r="K82" s="11">
        <f t="shared" si="5"/>
        <v>0.0742</v>
      </c>
    </row>
    <row r="83" spans="2:11" ht="12">
      <c r="B83">
        <f>+Administration!A78</f>
        <v>175</v>
      </c>
      <c r="C83" t="str">
        <f>+Administration!B78</f>
        <v>MARY BRIDGE CHILDRENS HEALTH CENTER</v>
      </c>
      <c r="D83" s="9">
        <f>ROUND(+Administration!H78,0)</f>
        <v>2923743</v>
      </c>
      <c r="E83" s="9">
        <f>ROUND(+Administration!V78,0)</f>
        <v>9049</v>
      </c>
      <c r="F83" s="10">
        <f t="shared" si="3"/>
        <v>323.1</v>
      </c>
      <c r="G83" s="9">
        <f>ROUND(+Administration!H178,0)</f>
        <v>3464335</v>
      </c>
      <c r="H83" s="9">
        <f>ROUND(+Administration!V178,0)</f>
        <v>8663</v>
      </c>
      <c r="I83" s="10">
        <f t="shared" si="4"/>
        <v>399.9</v>
      </c>
      <c r="J83" s="10"/>
      <c r="K83" s="11">
        <f t="shared" si="5"/>
        <v>0.2377</v>
      </c>
    </row>
    <row r="84" spans="2:11" ht="12">
      <c r="B84">
        <f>+Administration!A79</f>
        <v>176</v>
      </c>
      <c r="C84" t="str">
        <f>+Administration!B79</f>
        <v>TACOMA GENERAL ALLENMORE HOSPITAL</v>
      </c>
      <c r="D84" s="9">
        <f>ROUND(+Administration!H79,0)</f>
        <v>10157698</v>
      </c>
      <c r="E84" s="9">
        <f>ROUND(+Administration!V79,0)</f>
        <v>44461</v>
      </c>
      <c r="F84" s="10">
        <f t="shared" si="3"/>
        <v>228.46</v>
      </c>
      <c r="G84" s="9">
        <f>ROUND(+Administration!H179,0)</f>
        <v>11855207</v>
      </c>
      <c r="H84" s="9">
        <f>ROUND(+Administration!V179,0)</f>
        <v>43169</v>
      </c>
      <c r="I84" s="10">
        <f t="shared" si="4"/>
        <v>274.62</v>
      </c>
      <c r="J84" s="10"/>
      <c r="K84" s="11">
        <f t="shared" si="5"/>
        <v>0.202</v>
      </c>
    </row>
    <row r="85" spans="2:11" ht="12">
      <c r="B85">
        <f>+Administration!A80</f>
        <v>178</v>
      </c>
      <c r="C85" t="str">
        <f>+Administration!B80</f>
        <v>DEER PARK HOSPITAL</v>
      </c>
      <c r="D85" s="9">
        <f>ROUND(+Administration!H80,0)</f>
        <v>43797</v>
      </c>
      <c r="E85" s="9">
        <f>ROUND(+Administration!V80,0)</f>
        <v>77</v>
      </c>
      <c r="F85" s="10">
        <f t="shared" si="3"/>
        <v>568.79</v>
      </c>
      <c r="G85" s="9">
        <f>ROUND(+Administration!H180,0)</f>
        <v>0</v>
      </c>
      <c r="H85" s="9">
        <f>ROUND(+Administration!V180,0)</f>
        <v>0</v>
      </c>
      <c r="I85" s="10">
        <f t="shared" si="4"/>
      </c>
      <c r="J85" s="10"/>
      <c r="K85" s="11">
        <f t="shared" si="5"/>
      </c>
    </row>
    <row r="86" spans="2:11" ht="12">
      <c r="B86">
        <f>+Administration!A81</f>
        <v>180</v>
      </c>
      <c r="C86" t="str">
        <f>+Administration!B81</f>
        <v>VALLEY HOSPITAL AND MEDICAL CENTER</v>
      </c>
      <c r="D86" s="9">
        <f>ROUND(+Administration!H81,0)</f>
        <v>364266</v>
      </c>
      <c r="E86" s="9">
        <f>ROUND(+Administration!V81,0)</f>
        <v>6682</v>
      </c>
      <c r="F86" s="10">
        <f t="shared" si="3"/>
        <v>54.51</v>
      </c>
      <c r="G86" s="9">
        <f>ROUND(+Administration!H181,0)</f>
        <v>894877</v>
      </c>
      <c r="H86" s="9">
        <f>ROUND(+Administration!V181,0)</f>
        <v>9834</v>
      </c>
      <c r="I86" s="10">
        <f t="shared" si="4"/>
        <v>91</v>
      </c>
      <c r="J86" s="10"/>
      <c r="K86" s="11">
        <f t="shared" si="5"/>
        <v>0.6694</v>
      </c>
    </row>
    <row r="87" spans="2:11" ht="12">
      <c r="B87">
        <f>+Administration!A82</f>
        <v>183</v>
      </c>
      <c r="C87" t="str">
        <f>+Administration!B82</f>
        <v>AUBURN REGIONAL MEDICAL CENTER</v>
      </c>
      <c r="D87" s="9">
        <f>ROUND(+Administration!H82,0)</f>
        <v>707983</v>
      </c>
      <c r="E87" s="9">
        <f>ROUND(+Administration!V82,0)</f>
        <v>13816</v>
      </c>
      <c r="F87" s="10">
        <f t="shared" si="3"/>
        <v>51.24</v>
      </c>
      <c r="G87" s="9">
        <f>ROUND(+Administration!H182,0)</f>
        <v>915698</v>
      </c>
      <c r="H87" s="9">
        <f>ROUND(+Administration!V182,0)</f>
        <v>12971</v>
      </c>
      <c r="I87" s="10">
        <f t="shared" si="4"/>
        <v>70.6</v>
      </c>
      <c r="J87" s="10"/>
      <c r="K87" s="11">
        <f t="shared" si="5"/>
        <v>0.3778</v>
      </c>
    </row>
    <row r="88" spans="2:11" ht="12">
      <c r="B88">
        <f>+Administration!A83</f>
        <v>186</v>
      </c>
      <c r="C88" t="str">
        <f>+Administration!B83</f>
        <v>MARK REED HOSPITAL</v>
      </c>
      <c r="D88" s="9">
        <f>ROUND(+Administration!H83,0)</f>
        <v>127632</v>
      </c>
      <c r="E88" s="9">
        <f>ROUND(+Administration!V83,0)</f>
        <v>1135</v>
      </c>
      <c r="F88" s="10">
        <f t="shared" si="3"/>
        <v>112.45</v>
      </c>
      <c r="G88" s="9">
        <f>ROUND(+Administration!H183,0)</f>
        <v>148594</v>
      </c>
      <c r="H88" s="9">
        <f>ROUND(+Administration!V183,0)</f>
        <v>669</v>
      </c>
      <c r="I88" s="10">
        <f t="shared" si="4"/>
        <v>222.11</v>
      </c>
      <c r="J88" s="10"/>
      <c r="K88" s="11">
        <f t="shared" si="5"/>
        <v>0.9752</v>
      </c>
    </row>
    <row r="89" spans="2:11" ht="12">
      <c r="B89">
        <f>+Administration!A84</f>
        <v>191</v>
      </c>
      <c r="C89" t="str">
        <f>+Administration!B84</f>
        <v>PROVIDENCE CENTRALIA HOSPITAL</v>
      </c>
      <c r="D89" s="9">
        <f>ROUND(+Administration!H84,0)</f>
        <v>1180817</v>
      </c>
      <c r="E89" s="9">
        <f>ROUND(+Administration!V84,0)</f>
        <v>11160</v>
      </c>
      <c r="F89" s="10">
        <f t="shared" si="3"/>
        <v>105.81</v>
      </c>
      <c r="G89" s="9">
        <f>ROUND(+Administration!H184,0)</f>
        <v>1053667</v>
      </c>
      <c r="H89" s="9">
        <f>ROUND(+Administration!V184,0)</f>
        <v>10112</v>
      </c>
      <c r="I89" s="10">
        <f t="shared" si="4"/>
        <v>104.2</v>
      </c>
      <c r="J89" s="10"/>
      <c r="K89" s="11">
        <f t="shared" si="5"/>
        <v>-0.0152</v>
      </c>
    </row>
    <row r="90" spans="2:11" ht="12">
      <c r="B90">
        <f>+Administration!A85</f>
        <v>193</v>
      </c>
      <c r="C90" t="str">
        <f>+Administration!B85</f>
        <v>PROVIDENCE MOUNT CARMEL HOSPITAL</v>
      </c>
      <c r="D90" s="9">
        <f>ROUND(+Administration!H85,0)</f>
        <v>563174</v>
      </c>
      <c r="E90" s="9">
        <f>ROUND(+Administration!V85,0)</f>
        <v>3267</v>
      </c>
      <c r="F90" s="10">
        <f t="shared" si="3"/>
        <v>172.38</v>
      </c>
      <c r="G90" s="9">
        <f>ROUND(+Administration!H185,0)</f>
        <v>496441</v>
      </c>
      <c r="H90" s="9">
        <f>ROUND(+Administration!V185,0)</f>
        <v>3245</v>
      </c>
      <c r="I90" s="10">
        <f t="shared" si="4"/>
        <v>152.99</v>
      </c>
      <c r="J90" s="10"/>
      <c r="K90" s="11">
        <f t="shared" si="5"/>
        <v>-0.1125</v>
      </c>
    </row>
    <row r="91" spans="2:11" ht="12">
      <c r="B91">
        <f>+Administration!A86</f>
        <v>194</v>
      </c>
      <c r="C91" t="str">
        <f>+Administration!B86</f>
        <v>PROVIDENCE SAINT JOSEPHS HOSPITAL</v>
      </c>
      <c r="D91" s="9">
        <f>ROUND(+Administration!H86,0)</f>
        <v>347931</v>
      </c>
      <c r="E91" s="9">
        <f>ROUND(+Administration!V86,0)</f>
        <v>1530</v>
      </c>
      <c r="F91" s="10">
        <f t="shared" si="3"/>
        <v>227.41</v>
      </c>
      <c r="G91" s="9">
        <f>ROUND(+Administration!H186,0)</f>
        <v>511654</v>
      </c>
      <c r="H91" s="9">
        <f>ROUND(+Administration!V186,0)</f>
        <v>1130</v>
      </c>
      <c r="I91" s="10">
        <f t="shared" si="4"/>
        <v>452.79</v>
      </c>
      <c r="J91" s="10"/>
      <c r="K91" s="11">
        <f t="shared" si="5"/>
        <v>0.9911</v>
      </c>
    </row>
    <row r="92" spans="2:11" ht="12">
      <c r="B92">
        <f>+Administration!A87</f>
        <v>195</v>
      </c>
      <c r="C92" t="str">
        <f>+Administration!B87</f>
        <v>SNOQUALMIE VALLEY HOSPITAL</v>
      </c>
      <c r="D92" s="9">
        <f>ROUND(+Administration!H87,0)</f>
        <v>504917</v>
      </c>
      <c r="E92" s="9">
        <f>ROUND(+Administration!V87,0)</f>
        <v>1252</v>
      </c>
      <c r="F92" s="10">
        <f t="shared" si="3"/>
        <v>403.29</v>
      </c>
      <c r="G92" s="9">
        <f>ROUND(+Administration!H187,0)</f>
        <v>255747</v>
      </c>
      <c r="H92" s="9">
        <f>ROUND(+Administration!V187,0)</f>
        <v>505</v>
      </c>
      <c r="I92" s="10">
        <f t="shared" si="4"/>
        <v>506.43</v>
      </c>
      <c r="J92" s="10"/>
      <c r="K92" s="11">
        <f t="shared" si="5"/>
        <v>0.2557</v>
      </c>
    </row>
    <row r="93" spans="2:11" ht="12">
      <c r="B93">
        <f>+Administration!A88</f>
        <v>197</v>
      </c>
      <c r="C93" t="str">
        <f>+Administration!B88</f>
        <v>CAPITAL MEDICAL CENTER</v>
      </c>
      <c r="D93" s="9">
        <f>ROUND(+Administration!H88,0)</f>
        <v>2920678</v>
      </c>
      <c r="E93" s="9">
        <f>ROUND(+Administration!V88,0)</f>
        <v>7450</v>
      </c>
      <c r="F93" s="10">
        <f t="shared" si="3"/>
        <v>392.04</v>
      </c>
      <c r="G93" s="9">
        <f>ROUND(+Administration!H188,0)</f>
        <v>2881198</v>
      </c>
      <c r="H93" s="9">
        <f>ROUND(+Administration!V188,0)</f>
        <v>8572</v>
      </c>
      <c r="I93" s="10">
        <f t="shared" si="4"/>
        <v>336.12</v>
      </c>
      <c r="J93" s="10"/>
      <c r="K93" s="11">
        <f t="shared" si="5"/>
        <v>-0.1426</v>
      </c>
    </row>
    <row r="94" spans="2:11" ht="12">
      <c r="B94">
        <f>+Administration!A89</f>
        <v>198</v>
      </c>
      <c r="C94" t="str">
        <f>+Administration!B89</f>
        <v>SUNNYSIDE COMMUNITY HOSPITAL</v>
      </c>
      <c r="D94" s="9">
        <f>ROUND(+Administration!H89,0)</f>
        <v>439171</v>
      </c>
      <c r="E94" s="9">
        <f>ROUND(+Administration!V89,0)</f>
        <v>3954</v>
      </c>
      <c r="F94" s="10">
        <f t="shared" si="3"/>
        <v>111.07</v>
      </c>
      <c r="G94" s="9">
        <f>ROUND(+Administration!H189,0)</f>
        <v>439175</v>
      </c>
      <c r="H94" s="9">
        <f>ROUND(+Administration!V189,0)</f>
        <v>4341</v>
      </c>
      <c r="I94" s="10">
        <f t="shared" si="4"/>
        <v>101.17</v>
      </c>
      <c r="J94" s="10"/>
      <c r="K94" s="11">
        <f t="shared" si="5"/>
        <v>-0.0891</v>
      </c>
    </row>
    <row r="95" spans="2:11" ht="12">
      <c r="B95">
        <f>+Administration!A90</f>
        <v>199</v>
      </c>
      <c r="C95" t="str">
        <f>+Administration!B90</f>
        <v>TOPPENISH COMMUNITY HOSPITAL</v>
      </c>
      <c r="D95" s="9">
        <f>ROUND(+Administration!H90,0)</f>
        <v>244692</v>
      </c>
      <c r="E95" s="9">
        <f>ROUND(+Administration!V90,0)</f>
        <v>3331</v>
      </c>
      <c r="F95" s="10">
        <f t="shared" si="3"/>
        <v>73.46</v>
      </c>
      <c r="G95" s="9">
        <f>ROUND(+Administration!H190,0)</f>
        <v>297669</v>
      </c>
      <c r="H95" s="9">
        <f>ROUND(+Administration!V190,0)</f>
        <v>3487</v>
      </c>
      <c r="I95" s="10">
        <f t="shared" si="4"/>
        <v>85.37</v>
      </c>
      <c r="J95" s="10"/>
      <c r="K95" s="11">
        <f t="shared" si="5"/>
        <v>0.1621</v>
      </c>
    </row>
    <row r="96" spans="2:11" ht="12">
      <c r="B96">
        <f>+Administration!A91</f>
        <v>201</v>
      </c>
      <c r="C96" t="str">
        <f>+Administration!B91</f>
        <v>SAINT FRANCIS COMMUNITY HOSPITAL</v>
      </c>
      <c r="D96" s="9">
        <f>ROUND(+Administration!H91,0)</f>
        <v>1477249</v>
      </c>
      <c r="E96" s="9">
        <f>ROUND(+Administration!V91,0)</f>
        <v>15555</v>
      </c>
      <c r="F96" s="10">
        <f t="shared" si="3"/>
        <v>94.97</v>
      </c>
      <c r="G96" s="9">
        <f>ROUND(+Administration!H191,0)</f>
        <v>1567659</v>
      </c>
      <c r="H96" s="9">
        <f>ROUND(+Administration!V191,0)</f>
        <v>16257</v>
      </c>
      <c r="I96" s="10">
        <f t="shared" si="4"/>
        <v>96.43</v>
      </c>
      <c r="J96" s="10"/>
      <c r="K96" s="11">
        <f t="shared" si="5"/>
        <v>0.0154</v>
      </c>
    </row>
    <row r="97" spans="2:11" ht="12">
      <c r="B97">
        <f>+Administration!A92</f>
        <v>202</v>
      </c>
      <c r="C97" t="str">
        <f>+Administration!B92</f>
        <v>REGIONAL HOSP. FOR RESP. &amp; COMPLEX CARE</v>
      </c>
      <c r="D97" s="9">
        <f>ROUND(+Administration!H92,0)</f>
        <v>218341</v>
      </c>
      <c r="E97" s="9">
        <f>ROUND(+Administration!V92,0)</f>
        <v>776</v>
      </c>
      <c r="F97" s="10">
        <f t="shared" si="3"/>
        <v>281.37</v>
      </c>
      <c r="G97" s="9">
        <f>ROUND(+Administration!H192,0)</f>
        <v>279218</v>
      </c>
      <c r="H97" s="9">
        <f>ROUND(+Administration!V192,0)</f>
        <v>897</v>
      </c>
      <c r="I97" s="10">
        <f t="shared" si="4"/>
        <v>311.28</v>
      </c>
      <c r="J97" s="10"/>
      <c r="K97" s="11">
        <f t="shared" si="5"/>
        <v>0.1063</v>
      </c>
    </row>
    <row r="98" spans="2:11" ht="12">
      <c r="B98">
        <f>+Administration!A93</f>
        <v>204</v>
      </c>
      <c r="C98" t="str">
        <f>+Administration!B93</f>
        <v>SEATTLE CANCER CARE ALLIANCE</v>
      </c>
      <c r="D98" s="9">
        <f>ROUND(+Administration!H93,0)</f>
        <v>2381785</v>
      </c>
      <c r="E98" s="9">
        <f>ROUND(+Administration!V93,0)</f>
        <v>12695</v>
      </c>
      <c r="F98" s="10">
        <f t="shared" si="3"/>
        <v>187.62</v>
      </c>
      <c r="G98" s="9">
        <f>ROUND(+Administration!H193,0)</f>
        <v>3223230</v>
      </c>
      <c r="H98" s="9">
        <f>ROUND(+Administration!V193,0)</f>
        <v>12672</v>
      </c>
      <c r="I98" s="10">
        <f t="shared" si="4"/>
        <v>254.36</v>
      </c>
      <c r="J98" s="10"/>
      <c r="K98" s="11">
        <f t="shared" si="5"/>
        <v>0.3557</v>
      </c>
    </row>
    <row r="99" spans="2:11" ht="12">
      <c r="B99">
        <f>+Administration!A94</f>
        <v>205</v>
      </c>
      <c r="C99" t="str">
        <f>+Administration!B94</f>
        <v>WENATCHEE VALLEY MEDICAL CENTER</v>
      </c>
      <c r="D99" s="9">
        <f>ROUND(+Administration!H94,0)</f>
        <v>147938</v>
      </c>
      <c r="E99" s="9">
        <f>ROUND(+Administration!V94,0)</f>
        <v>7232</v>
      </c>
      <c r="F99" s="10">
        <f t="shared" si="3"/>
        <v>20.46</v>
      </c>
      <c r="G99" s="9">
        <f>ROUND(+Administration!H194,0)</f>
        <v>393952</v>
      </c>
      <c r="H99" s="9">
        <f>ROUND(+Administration!V194,0)</f>
        <v>9260</v>
      </c>
      <c r="I99" s="10">
        <f t="shared" si="4"/>
        <v>42.54</v>
      </c>
      <c r="J99" s="10"/>
      <c r="K99" s="11">
        <f t="shared" si="5"/>
        <v>1.0792</v>
      </c>
    </row>
    <row r="100" spans="2:11" ht="12">
      <c r="B100">
        <f>+Administration!A95</f>
        <v>206</v>
      </c>
      <c r="C100" t="str">
        <f>+Administration!B95</f>
        <v>UNITED GENERAL HOSPITAL</v>
      </c>
      <c r="D100" s="9">
        <f>ROUND(+Administration!H95,0)</f>
        <v>736754</v>
      </c>
      <c r="E100" s="9">
        <f>ROUND(+Administration!V95,0)</f>
        <v>4763</v>
      </c>
      <c r="F100" s="10">
        <f t="shared" si="3"/>
        <v>154.68</v>
      </c>
      <c r="G100" s="9">
        <f>ROUND(+Administration!H195,0)</f>
        <v>874860</v>
      </c>
      <c r="H100" s="9">
        <f>ROUND(+Administration!V195,0)</f>
        <v>5095</v>
      </c>
      <c r="I100" s="10">
        <f t="shared" si="4"/>
        <v>171.71</v>
      </c>
      <c r="J100" s="10"/>
      <c r="K100" s="11">
        <f t="shared" si="5"/>
        <v>0.1101</v>
      </c>
    </row>
    <row r="101" spans="2:11" ht="12">
      <c r="B101">
        <f>+Administration!A96</f>
        <v>207</v>
      </c>
      <c r="C101" t="str">
        <f>+Administration!B96</f>
        <v>SKAGIT VALLEY HOSPITAL</v>
      </c>
      <c r="D101" s="9">
        <f>ROUND(+Administration!H96,0)</f>
        <v>1890830</v>
      </c>
      <c r="E101" s="9">
        <f>ROUND(+Administration!V96,0)</f>
        <v>16033</v>
      </c>
      <c r="F101" s="10">
        <f t="shared" si="3"/>
        <v>117.93</v>
      </c>
      <c r="G101" s="9">
        <f>ROUND(+Administration!H196,0)</f>
        <v>2096027</v>
      </c>
      <c r="H101" s="9">
        <f>ROUND(+Administration!V196,0)</f>
        <v>15909</v>
      </c>
      <c r="I101" s="10">
        <f t="shared" si="4"/>
        <v>131.75</v>
      </c>
      <c r="J101" s="10"/>
      <c r="K101" s="11">
        <f t="shared" si="5"/>
        <v>0.1172</v>
      </c>
    </row>
    <row r="102" spans="2:11" ht="12">
      <c r="B102">
        <f>+Administration!A97</f>
        <v>208</v>
      </c>
      <c r="C102" t="str">
        <f>+Administration!B97</f>
        <v>LEGACY SALMON CREEK HOSPITAL</v>
      </c>
      <c r="D102" s="9">
        <f>ROUND(+Administration!H97,0)</f>
        <v>1008691</v>
      </c>
      <c r="E102" s="9">
        <f>ROUND(+Administration!V97,0)</f>
        <v>13830</v>
      </c>
      <c r="F102" s="10">
        <f t="shared" si="3"/>
        <v>72.93</v>
      </c>
      <c r="G102" s="9">
        <f>ROUND(+Administration!H197,0)</f>
        <v>1241915</v>
      </c>
      <c r="H102" s="9">
        <f>ROUND(+Administration!V197,0)</f>
        <v>15387</v>
      </c>
      <c r="I102" s="10">
        <f t="shared" si="4"/>
        <v>80.71</v>
      </c>
      <c r="J102" s="10"/>
      <c r="K102" s="11">
        <f t="shared" si="5"/>
        <v>0.1067</v>
      </c>
    </row>
    <row r="103" spans="2:11" ht="12">
      <c r="B103">
        <f>+Administration!A98</f>
        <v>209</v>
      </c>
      <c r="C103" t="str">
        <f>+Administration!B98</f>
        <v>SAINT ANTHONY HOSPITAL</v>
      </c>
      <c r="D103" s="9">
        <f>ROUND(+Administration!H98,0)</f>
        <v>0</v>
      </c>
      <c r="E103" s="9">
        <f>ROUND(+Administration!V98,0)</f>
        <v>0</v>
      </c>
      <c r="F103" s="10">
        <f t="shared" si="3"/>
      </c>
      <c r="G103" s="9">
        <f>ROUND(+Administration!H198,0)</f>
        <v>523644</v>
      </c>
      <c r="H103" s="9">
        <f>ROUND(+Administration!V198,0)</f>
        <v>1638</v>
      </c>
      <c r="I103" s="10">
        <f t="shared" si="4"/>
        <v>319.68</v>
      </c>
      <c r="J103" s="10"/>
      <c r="K103" s="11">
        <f t="shared" si="5"/>
      </c>
    </row>
    <row r="104" spans="2:11" ht="12">
      <c r="B104">
        <f>+Administration!A99</f>
        <v>904</v>
      </c>
      <c r="C104" t="str">
        <f>+Administration!B99</f>
        <v>BHC FAIRFAX HOSPITAL</v>
      </c>
      <c r="D104" s="9">
        <f>ROUND(+Administration!H99,0)</f>
        <v>1217177</v>
      </c>
      <c r="E104" s="9">
        <f>ROUND(+Administration!V99,0)</f>
        <v>2105</v>
      </c>
      <c r="F104" s="10">
        <f t="shared" si="3"/>
        <v>578.23</v>
      </c>
      <c r="G104" s="9">
        <f>ROUND(+Administration!H199,0)</f>
        <v>1271913</v>
      </c>
      <c r="H104" s="9">
        <f>ROUND(+Administration!V199,0)</f>
        <v>2056</v>
      </c>
      <c r="I104" s="10">
        <f t="shared" si="4"/>
        <v>618.63</v>
      </c>
      <c r="J104" s="10"/>
      <c r="K104" s="11">
        <f t="shared" si="5"/>
        <v>0.0699</v>
      </c>
    </row>
    <row r="105" spans="2:11" ht="12">
      <c r="B105">
        <f>+Administration!A100</f>
        <v>915</v>
      </c>
      <c r="C105" t="str">
        <f>+Administration!B100</f>
        <v>LOURDES COUNSELING CENTER</v>
      </c>
      <c r="D105" s="9">
        <f>ROUND(+Administration!H100,0)</f>
        <v>27475</v>
      </c>
      <c r="E105" s="9">
        <f>ROUND(+Administration!V100,0)</f>
        <v>981</v>
      </c>
      <c r="F105" s="10">
        <f t="shared" si="3"/>
        <v>28.01</v>
      </c>
      <c r="G105" s="9">
        <f>ROUND(+Administration!H200,0)</f>
        <v>86217</v>
      </c>
      <c r="H105" s="9">
        <f>ROUND(+Administration!V200,0)</f>
        <v>926</v>
      </c>
      <c r="I105" s="10">
        <f t="shared" si="4"/>
        <v>93.11</v>
      </c>
      <c r="J105" s="10"/>
      <c r="K105" s="11">
        <f t="shared" si="5"/>
        <v>2.3242</v>
      </c>
    </row>
    <row r="106" spans="2:11" ht="12">
      <c r="B106">
        <f>+Administration!A101</f>
        <v>919</v>
      </c>
      <c r="C106" t="str">
        <f>+Administration!B101</f>
        <v>NAVOS</v>
      </c>
      <c r="D106" s="9">
        <f>ROUND(+Administration!H101,0)</f>
        <v>59373</v>
      </c>
      <c r="E106" s="9">
        <f>ROUND(+Administration!V101,0)</f>
        <v>567</v>
      </c>
      <c r="F106" s="10">
        <f t="shared" si="3"/>
        <v>104.71</v>
      </c>
      <c r="G106" s="9">
        <f>ROUND(+Administration!H201,0)</f>
        <v>80988</v>
      </c>
      <c r="H106" s="9">
        <f>ROUND(+Administration!V201,0)</f>
        <v>547</v>
      </c>
      <c r="I106" s="10">
        <f t="shared" si="4"/>
        <v>148.06</v>
      </c>
      <c r="J106" s="10"/>
      <c r="K106" s="11">
        <f t="shared" si="5"/>
        <v>0.414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C12" sqref="C12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9.875" style="0" bestFit="1" customWidth="1"/>
    <col min="5" max="6" width="6.875" style="0" bestFit="1" customWidth="1"/>
    <col min="7" max="7" width="9.875" style="0" bestFit="1" customWidth="1"/>
    <col min="8" max="9" width="6.875" style="0" bestFit="1" customWidth="1"/>
    <col min="10" max="10" width="2.625" style="0" customWidth="1"/>
    <col min="11" max="11" width="10.00390625" style="0" bestFit="1" customWidth="1"/>
  </cols>
  <sheetData>
    <row r="1" spans="1:10" ht="12">
      <c r="A1" s="6" t="s">
        <v>10</v>
      </c>
      <c r="B1" s="5"/>
      <c r="C1" s="5"/>
      <c r="D1" s="5"/>
      <c r="E1" s="5"/>
      <c r="F1" s="6"/>
      <c r="G1" s="5"/>
      <c r="H1" s="5"/>
      <c r="I1" s="5"/>
      <c r="J1" s="5"/>
    </row>
    <row r="2" spans="1:11" ht="12">
      <c r="A2" s="1"/>
      <c r="F2" s="1"/>
      <c r="K2" s="4" t="s">
        <v>43</v>
      </c>
    </row>
    <row r="3" spans="4:11" ht="12">
      <c r="D3" s="2"/>
      <c r="F3" s="1"/>
      <c r="K3">
        <v>492</v>
      </c>
    </row>
    <row r="4" spans="1:10" ht="12">
      <c r="A4" s="6" t="s">
        <v>30</v>
      </c>
      <c r="B4" s="6"/>
      <c r="C4" s="6"/>
      <c r="D4" s="7"/>
      <c r="E4" s="6"/>
      <c r="F4" s="5"/>
      <c r="G4" s="5"/>
      <c r="H4" s="5"/>
      <c r="I4" s="5"/>
      <c r="J4" s="5"/>
    </row>
    <row r="5" spans="1:10" ht="12">
      <c r="A5" s="8" t="s">
        <v>44</v>
      </c>
      <c r="B5" s="6"/>
      <c r="C5" s="6"/>
      <c r="D5" s="6"/>
      <c r="E5" s="5"/>
      <c r="F5" s="5"/>
      <c r="G5" s="5"/>
      <c r="H5" s="5"/>
      <c r="I5" s="5"/>
      <c r="J5" s="5"/>
    </row>
    <row r="7" spans="5:9" ht="12">
      <c r="E7" s="33">
        <f>Administration!D5</f>
        <v>2008</v>
      </c>
      <c r="F7" s="4">
        <f>+E7</f>
        <v>2008</v>
      </c>
      <c r="H7" s="3">
        <f>+F7+1</f>
        <v>2009</v>
      </c>
      <c r="I7" s="4">
        <f>+H7</f>
        <v>2009</v>
      </c>
    </row>
    <row r="8" spans="1:11" ht="12">
      <c r="A8" s="4"/>
      <c r="B8" s="4"/>
      <c r="C8" s="4"/>
      <c r="D8" s="3" t="s">
        <v>11</v>
      </c>
      <c r="F8" s="3" t="s">
        <v>2</v>
      </c>
      <c r="G8" s="3" t="s">
        <v>11</v>
      </c>
      <c r="I8" s="3" t="s">
        <v>2</v>
      </c>
      <c r="J8" s="3"/>
      <c r="K8" s="4" t="s">
        <v>45</v>
      </c>
    </row>
    <row r="9" spans="1:11" ht="12">
      <c r="A9" s="4"/>
      <c r="B9" s="4" t="s">
        <v>41</v>
      </c>
      <c r="C9" s="4" t="s">
        <v>42</v>
      </c>
      <c r="D9" s="3" t="s">
        <v>12</v>
      </c>
      <c r="E9" s="3" t="s">
        <v>4</v>
      </c>
      <c r="F9" s="3" t="s">
        <v>4</v>
      </c>
      <c r="G9" s="3" t="s">
        <v>12</v>
      </c>
      <c r="H9" s="3" t="s">
        <v>4</v>
      </c>
      <c r="I9" s="3" t="s">
        <v>4</v>
      </c>
      <c r="J9" s="3"/>
      <c r="K9" s="4" t="s">
        <v>46</v>
      </c>
    </row>
    <row r="10" spans="2:11" ht="12">
      <c r="B10">
        <f>+Administration!A5</f>
        <v>1</v>
      </c>
      <c r="C10" t="str">
        <f>+Administration!B5</f>
        <v>SWEDISH HEALTH SERVICES</v>
      </c>
      <c r="D10" s="9">
        <f>ROUND(+Administration!I5,0)</f>
        <v>8176423</v>
      </c>
      <c r="E10" s="9">
        <f>ROUND(+Administration!V5,0)</f>
        <v>64206</v>
      </c>
      <c r="F10" s="10">
        <f>IF(D10=0,"",IF(E10=0,"",ROUND(D10/E10,2)))</f>
        <v>127.35</v>
      </c>
      <c r="G10" s="9">
        <f>ROUND(+Administration!I105,0)</f>
        <v>6947350</v>
      </c>
      <c r="H10" s="9">
        <f>ROUND(+Administration!V105,0)</f>
        <v>65434</v>
      </c>
      <c r="I10" s="10">
        <f>IF(G10=0,"",IF(H10=0,"",ROUND(G10/H10,2)))</f>
        <v>106.17</v>
      </c>
      <c r="J10" s="10"/>
      <c r="K10" s="11">
        <f>IF(D10=0,"",IF(E10=0,"",IF(G10=0,"",IF(H10=0,"",ROUND(I10/F10-1,4)))))</f>
        <v>-0.1663</v>
      </c>
    </row>
    <row r="11" spans="2:11" ht="12">
      <c r="B11">
        <f>+Administration!A6</f>
        <v>3</v>
      </c>
      <c r="C11" t="str">
        <f>+Administration!B6</f>
        <v>SWEDISH MEDICAL CENTER CHERRY HILL</v>
      </c>
      <c r="D11" s="9">
        <f>ROUND(+Administration!I6,0)</f>
        <v>2977171</v>
      </c>
      <c r="E11" s="9">
        <f>ROUND(+Administration!V6,0)</f>
        <v>25431</v>
      </c>
      <c r="F11" s="10">
        <f aca="true" t="shared" si="0" ref="F11:F74">IF(D11=0,"",IF(E11=0,"",ROUND(D11/E11,2)))</f>
        <v>117.07</v>
      </c>
      <c r="G11" s="9">
        <f>ROUND(+Administration!I106,0)</f>
        <v>2583730</v>
      </c>
      <c r="H11" s="9">
        <f>ROUND(+Administration!V106,0)</f>
        <v>27098</v>
      </c>
      <c r="I11" s="10">
        <f aca="true" t="shared" si="1" ref="I11:I74">IF(G11=0,"",IF(H11=0,"",ROUND(G11/H11,2)))</f>
        <v>95.35</v>
      </c>
      <c r="J11" s="10"/>
      <c r="K11" s="11">
        <f aca="true" t="shared" si="2" ref="K11:K74">IF(D11=0,"",IF(E11=0,"",IF(G11=0,"",IF(H11=0,"",ROUND(I11/F11-1,4)))))</f>
        <v>-0.1855</v>
      </c>
    </row>
    <row r="12" spans="2:11" ht="12">
      <c r="B12">
        <f>+Administration!A7</f>
        <v>8</v>
      </c>
      <c r="C12" t="str">
        <f>+Administration!B7</f>
        <v>KLICKITAT VALLEY HOSPITAL</v>
      </c>
      <c r="D12" s="9">
        <f>ROUND(+Administration!I7,0)</f>
        <v>148730</v>
      </c>
      <c r="E12" s="9">
        <f>ROUND(+Administration!V7,0)</f>
        <v>1629</v>
      </c>
      <c r="F12" s="10">
        <f t="shared" si="0"/>
        <v>91.3</v>
      </c>
      <c r="G12" s="9">
        <f>ROUND(+Administration!I107,0)</f>
        <v>0</v>
      </c>
      <c r="H12" s="9">
        <f>ROUND(+Administration!V107,0)</f>
        <v>1645</v>
      </c>
      <c r="I12" s="10">
        <f t="shared" si="1"/>
      </c>
      <c r="J12" s="10"/>
      <c r="K12" s="11">
        <f t="shared" si="2"/>
      </c>
    </row>
    <row r="13" spans="2:11" ht="12">
      <c r="B13">
        <f>+Administration!A8</f>
        <v>10</v>
      </c>
      <c r="C13" t="str">
        <f>+Administration!B8</f>
        <v>VIRGINIA MASON MEDICAL CENTER</v>
      </c>
      <c r="D13" s="9">
        <f>ROUND(+Administration!I8,0)</f>
        <v>2121819</v>
      </c>
      <c r="E13" s="9">
        <f>ROUND(+Administration!V8,0)</f>
        <v>76904</v>
      </c>
      <c r="F13" s="10">
        <f t="shared" si="0"/>
        <v>27.59</v>
      </c>
      <c r="G13" s="9">
        <f>ROUND(+Administration!I108,0)</f>
        <v>732310</v>
      </c>
      <c r="H13" s="9">
        <f>ROUND(+Administration!V108,0)</f>
        <v>79237</v>
      </c>
      <c r="I13" s="10">
        <f t="shared" si="1"/>
        <v>9.24</v>
      </c>
      <c r="J13" s="10"/>
      <c r="K13" s="11">
        <f t="shared" si="2"/>
        <v>-0.6651</v>
      </c>
    </row>
    <row r="14" spans="2:11" ht="12">
      <c r="B14">
        <f>+Administration!A9</f>
        <v>14</v>
      </c>
      <c r="C14" t="str">
        <f>+Administration!B9</f>
        <v>SEATTLE CHILDRENS HOSPITAL</v>
      </c>
      <c r="D14" s="9">
        <f>ROUND(+Administration!I9,0)</f>
        <v>5439544</v>
      </c>
      <c r="E14" s="9">
        <f>ROUND(+Administration!V9,0)</f>
        <v>26512</v>
      </c>
      <c r="F14" s="10">
        <f t="shared" si="0"/>
        <v>205.17</v>
      </c>
      <c r="G14" s="9">
        <f>ROUND(+Administration!I109,0)</f>
        <v>2482141</v>
      </c>
      <c r="H14" s="9">
        <f>ROUND(+Administration!V109,0)</f>
        <v>28361</v>
      </c>
      <c r="I14" s="10">
        <f t="shared" si="1"/>
        <v>87.52</v>
      </c>
      <c r="J14" s="10"/>
      <c r="K14" s="11">
        <f t="shared" si="2"/>
        <v>-0.5734</v>
      </c>
    </row>
    <row r="15" spans="2:11" ht="12">
      <c r="B15">
        <f>+Administration!A10</f>
        <v>20</v>
      </c>
      <c r="C15" t="str">
        <f>+Administration!B10</f>
        <v>GROUP HEALTH CENTRAL</v>
      </c>
      <c r="D15" s="9">
        <f>ROUND(+Administration!I10,0)</f>
        <v>0</v>
      </c>
      <c r="E15" s="9">
        <f>ROUND(+Administration!V10,0)</f>
        <v>1208</v>
      </c>
      <c r="F15" s="10">
        <f t="shared" si="0"/>
      </c>
      <c r="G15" s="9">
        <f>ROUND(+Administration!I110,0)</f>
        <v>0</v>
      </c>
      <c r="H15" s="9">
        <f>ROUND(+Administration!V110,0)</f>
        <v>1122</v>
      </c>
      <c r="I15" s="10">
        <f t="shared" si="1"/>
      </c>
      <c r="J15" s="10"/>
      <c r="K15" s="11">
        <f t="shared" si="2"/>
      </c>
    </row>
    <row r="16" spans="2:11" ht="12">
      <c r="B16">
        <f>+Administration!A11</f>
        <v>21</v>
      </c>
      <c r="C16" t="str">
        <f>+Administration!B11</f>
        <v>NEWPORT COMMUNITY HOSPITAL</v>
      </c>
      <c r="D16" s="9">
        <f>ROUND(+Administration!I11,0)</f>
        <v>57782</v>
      </c>
      <c r="E16" s="9">
        <f>ROUND(+Administration!V11,0)</f>
        <v>2926</v>
      </c>
      <c r="F16" s="10">
        <f t="shared" si="0"/>
        <v>19.75</v>
      </c>
      <c r="G16" s="9">
        <f>ROUND(+Administration!I111,0)</f>
        <v>47777</v>
      </c>
      <c r="H16" s="9">
        <f>ROUND(+Administration!V111,0)</f>
        <v>2664</v>
      </c>
      <c r="I16" s="10">
        <f t="shared" si="1"/>
        <v>17.93</v>
      </c>
      <c r="J16" s="10"/>
      <c r="K16" s="11">
        <f t="shared" si="2"/>
        <v>-0.0922</v>
      </c>
    </row>
    <row r="17" spans="2:11" ht="12">
      <c r="B17">
        <f>+Administration!A12</f>
        <v>22</v>
      </c>
      <c r="C17" t="str">
        <f>+Administration!B12</f>
        <v>LOURDES MEDICAL CENTER</v>
      </c>
      <c r="D17" s="9">
        <f>ROUND(+Administration!I12,0)</f>
        <v>33368</v>
      </c>
      <c r="E17" s="9">
        <f>ROUND(+Administration!V12,0)</f>
        <v>4975</v>
      </c>
      <c r="F17" s="10">
        <f t="shared" si="0"/>
        <v>6.71</v>
      </c>
      <c r="G17" s="9">
        <f>ROUND(+Administration!I112,0)</f>
        <v>50222</v>
      </c>
      <c r="H17" s="9">
        <f>ROUND(+Administration!V112,0)</f>
        <v>4807</v>
      </c>
      <c r="I17" s="10">
        <f t="shared" si="1"/>
        <v>10.45</v>
      </c>
      <c r="J17" s="10"/>
      <c r="K17" s="11">
        <f t="shared" si="2"/>
        <v>0.5574</v>
      </c>
    </row>
    <row r="18" spans="2:11" ht="12">
      <c r="B18">
        <f>+Administration!A13</f>
        <v>23</v>
      </c>
      <c r="C18" t="str">
        <f>+Administration!B13</f>
        <v>OKANOGAN-DOUGLAS DISTRICT HOSPITAL</v>
      </c>
      <c r="D18" s="9">
        <f>ROUND(+Administration!I13,0)</f>
        <v>13577</v>
      </c>
      <c r="E18" s="9">
        <f>ROUND(+Administration!V13,0)</f>
        <v>1506</v>
      </c>
      <c r="F18" s="10">
        <f t="shared" si="0"/>
        <v>9.02</v>
      </c>
      <c r="G18" s="9">
        <f>ROUND(+Administration!I113,0)</f>
        <v>25550</v>
      </c>
      <c r="H18" s="9">
        <f>ROUND(+Administration!V113,0)</f>
        <v>1454</v>
      </c>
      <c r="I18" s="10">
        <f t="shared" si="1"/>
        <v>17.57</v>
      </c>
      <c r="J18" s="10"/>
      <c r="K18" s="11">
        <f t="shared" si="2"/>
        <v>0.9479</v>
      </c>
    </row>
    <row r="19" spans="2:11" ht="12">
      <c r="B19">
        <f>+Administration!A14</f>
        <v>26</v>
      </c>
      <c r="C19" t="str">
        <f>+Administration!B14</f>
        <v>PEACEHEALTH SAINT JOHN MEDICAL CENTER</v>
      </c>
      <c r="D19" s="9">
        <f>ROUND(+Administration!I14,0)</f>
        <v>0</v>
      </c>
      <c r="E19" s="9">
        <f>ROUND(+Administration!V14,0)</f>
        <v>23290</v>
      </c>
      <c r="F19" s="10">
        <f t="shared" si="0"/>
      </c>
      <c r="G19" s="9">
        <f>ROUND(+Administration!I114,0)</f>
        <v>0</v>
      </c>
      <c r="H19" s="9">
        <f>ROUND(+Administration!V114,0)</f>
        <v>24570</v>
      </c>
      <c r="I19" s="10">
        <f t="shared" si="1"/>
      </c>
      <c r="J19" s="10"/>
      <c r="K19" s="11">
        <f t="shared" si="2"/>
      </c>
    </row>
    <row r="20" spans="2:11" ht="12">
      <c r="B20">
        <f>+Administration!A15</f>
        <v>29</v>
      </c>
      <c r="C20" t="str">
        <f>+Administration!B15</f>
        <v>HARBORVIEW MEDICAL CENTER</v>
      </c>
      <c r="D20" s="9">
        <f>ROUND(+Administration!I15,0)</f>
        <v>-166650</v>
      </c>
      <c r="E20" s="9">
        <f>ROUND(+Administration!V15,0)</f>
        <v>43532</v>
      </c>
      <c r="F20" s="10">
        <f t="shared" si="0"/>
        <v>-3.83</v>
      </c>
      <c r="G20" s="9">
        <f>ROUND(+Administration!I115,0)</f>
        <v>980306</v>
      </c>
      <c r="H20" s="9">
        <f>ROUND(+Administration!V115,0)</f>
        <v>43020</v>
      </c>
      <c r="I20" s="10">
        <f t="shared" si="1"/>
        <v>22.79</v>
      </c>
      <c r="J20" s="10"/>
      <c r="K20" s="11">
        <f t="shared" si="2"/>
        <v>-6.9504</v>
      </c>
    </row>
    <row r="21" spans="2:11" ht="12">
      <c r="B21">
        <f>+Administration!A16</f>
        <v>32</v>
      </c>
      <c r="C21" t="str">
        <f>+Administration!B16</f>
        <v>SAINT JOSEPH MEDICAL CENTER</v>
      </c>
      <c r="D21" s="9">
        <f>ROUND(+Administration!I16,0)</f>
        <v>-97302</v>
      </c>
      <c r="E21" s="9">
        <f>ROUND(+Administration!V16,0)</f>
        <v>46717</v>
      </c>
      <c r="F21" s="10">
        <f t="shared" si="0"/>
        <v>-2.08</v>
      </c>
      <c r="G21" s="9">
        <f>ROUND(+Administration!I116,0)</f>
        <v>-167073</v>
      </c>
      <c r="H21" s="9">
        <f>ROUND(+Administration!V116,0)</f>
        <v>43072</v>
      </c>
      <c r="I21" s="10">
        <f t="shared" si="1"/>
        <v>-3.88</v>
      </c>
      <c r="J21" s="10"/>
      <c r="K21" s="11">
        <f t="shared" si="2"/>
        <v>0.8654</v>
      </c>
    </row>
    <row r="22" spans="2:11" ht="12">
      <c r="B22">
        <f>+Administration!A17</f>
        <v>35</v>
      </c>
      <c r="C22" t="str">
        <f>+Administration!B17</f>
        <v>ENUMCLAW REGIONAL HOSPITAL</v>
      </c>
      <c r="D22" s="9">
        <f>ROUND(+Administration!I17,0)</f>
        <v>32168</v>
      </c>
      <c r="E22" s="9">
        <f>ROUND(+Administration!V17,0)</f>
        <v>3584</v>
      </c>
      <c r="F22" s="10">
        <f t="shared" si="0"/>
        <v>8.98</v>
      </c>
      <c r="G22" s="9">
        <f>ROUND(+Administration!I117,0)</f>
        <v>594</v>
      </c>
      <c r="H22" s="9">
        <f>ROUND(+Administration!V117,0)</f>
        <v>3826</v>
      </c>
      <c r="I22" s="10">
        <f t="shared" si="1"/>
        <v>0.16</v>
      </c>
      <c r="J22" s="10"/>
      <c r="K22" s="11">
        <f t="shared" si="2"/>
        <v>-0.9822</v>
      </c>
    </row>
    <row r="23" spans="2:11" ht="12">
      <c r="B23">
        <f>+Administration!A18</f>
        <v>37</v>
      </c>
      <c r="C23" t="str">
        <f>+Administration!B18</f>
        <v>DEACONESS MEDICAL CENTER</v>
      </c>
      <c r="D23" s="9">
        <f>ROUND(+Administration!I18,0)</f>
        <v>88599</v>
      </c>
      <c r="E23" s="9">
        <f>ROUND(+Administration!V18,0)</f>
        <v>18891</v>
      </c>
      <c r="F23" s="10">
        <f t="shared" si="0"/>
        <v>4.69</v>
      </c>
      <c r="G23" s="9">
        <f>ROUND(+Administration!I118,0)</f>
        <v>895614</v>
      </c>
      <c r="H23" s="9">
        <f>ROUND(+Administration!V118,0)</f>
        <v>24058</v>
      </c>
      <c r="I23" s="10">
        <f t="shared" si="1"/>
        <v>37.23</v>
      </c>
      <c r="J23" s="10"/>
      <c r="K23" s="11">
        <f t="shared" si="2"/>
        <v>6.9382</v>
      </c>
    </row>
    <row r="24" spans="2:11" ht="12">
      <c r="B24">
        <f>+Administration!A19</f>
        <v>38</v>
      </c>
      <c r="C24" t="str">
        <f>+Administration!B19</f>
        <v>OLYMPIC MEDICAL CENTER</v>
      </c>
      <c r="D24" s="9">
        <f>ROUND(+Administration!I19,0)</f>
        <v>549496</v>
      </c>
      <c r="E24" s="9">
        <f>ROUND(+Administration!V19,0)</f>
        <v>13147</v>
      </c>
      <c r="F24" s="10">
        <f t="shared" si="0"/>
        <v>41.8</v>
      </c>
      <c r="G24" s="9">
        <f>ROUND(+Administration!I119,0)</f>
        <v>552295</v>
      </c>
      <c r="H24" s="9">
        <f>ROUND(+Administration!V119,0)</f>
        <v>13521</v>
      </c>
      <c r="I24" s="10">
        <f t="shared" si="1"/>
        <v>40.85</v>
      </c>
      <c r="J24" s="10"/>
      <c r="K24" s="11">
        <f t="shared" si="2"/>
        <v>-0.0227</v>
      </c>
    </row>
    <row r="25" spans="2:11" ht="12">
      <c r="B25">
        <f>+Administration!A20</f>
        <v>39</v>
      </c>
      <c r="C25" t="str">
        <f>+Administration!B20</f>
        <v>KENNEWICK GENERAL HOSPITAL</v>
      </c>
      <c r="D25" s="9">
        <f>ROUND(+Administration!I20,0)</f>
        <v>951184</v>
      </c>
      <c r="E25" s="9">
        <f>ROUND(+Administration!V20,0)</f>
        <v>11240</v>
      </c>
      <c r="F25" s="10">
        <f t="shared" si="0"/>
        <v>84.62</v>
      </c>
      <c r="G25" s="9">
        <f>ROUND(+Administration!I120,0)</f>
        <v>1120517</v>
      </c>
      <c r="H25" s="9">
        <f>ROUND(+Administration!V120,0)</f>
        <v>11618</v>
      </c>
      <c r="I25" s="10">
        <f t="shared" si="1"/>
        <v>96.45</v>
      </c>
      <c r="J25" s="10"/>
      <c r="K25" s="11">
        <f t="shared" si="2"/>
        <v>0.1398</v>
      </c>
    </row>
    <row r="26" spans="2:11" ht="12">
      <c r="B26">
        <f>+Administration!A21</f>
        <v>43</v>
      </c>
      <c r="C26" t="str">
        <f>+Administration!B21</f>
        <v>WALLA WALLA GENERAL HOSPITAL</v>
      </c>
      <c r="D26" s="9">
        <f>ROUND(+Administration!I21,0)</f>
        <v>98966</v>
      </c>
      <c r="E26" s="9">
        <f>ROUND(+Administration!V21,0)</f>
        <v>3984</v>
      </c>
      <c r="F26" s="10">
        <f t="shared" si="0"/>
        <v>24.84</v>
      </c>
      <c r="G26" s="9">
        <f>ROUND(+Administration!I121,0)</f>
        <v>121397</v>
      </c>
      <c r="H26" s="9">
        <f>ROUND(+Administration!V121,0)</f>
        <v>4221</v>
      </c>
      <c r="I26" s="10">
        <f t="shared" si="1"/>
        <v>28.76</v>
      </c>
      <c r="J26" s="10"/>
      <c r="K26" s="11">
        <f t="shared" si="2"/>
        <v>0.1578</v>
      </c>
    </row>
    <row r="27" spans="2:11" ht="12">
      <c r="B27">
        <f>+Administration!A22</f>
        <v>45</v>
      </c>
      <c r="C27" t="str">
        <f>+Administration!B22</f>
        <v>COLUMBIA BASIN HOSPITAL</v>
      </c>
      <c r="D27" s="9">
        <f>ROUND(+Administration!I22,0)</f>
        <v>62136</v>
      </c>
      <c r="E27" s="9">
        <f>ROUND(+Administration!V22,0)</f>
        <v>1214</v>
      </c>
      <c r="F27" s="10">
        <f t="shared" si="0"/>
        <v>51.18</v>
      </c>
      <c r="G27" s="9">
        <f>ROUND(+Administration!I122,0)</f>
        <v>47807</v>
      </c>
      <c r="H27" s="9">
        <f>ROUND(+Administration!V122,0)</f>
        <v>1212</v>
      </c>
      <c r="I27" s="10">
        <f t="shared" si="1"/>
        <v>39.44</v>
      </c>
      <c r="J27" s="10"/>
      <c r="K27" s="11">
        <f t="shared" si="2"/>
        <v>-0.2294</v>
      </c>
    </row>
    <row r="28" spans="2:11" ht="12">
      <c r="B28">
        <f>+Administration!A23</f>
        <v>46</v>
      </c>
      <c r="C28" t="str">
        <f>+Administration!B23</f>
        <v>PROSSER MEMORIAL HOSPITAL</v>
      </c>
      <c r="D28" s="9">
        <f>ROUND(+Administration!I23,0)</f>
        <v>253666</v>
      </c>
      <c r="E28" s="9">
        <f>ROUND(+Administration!V23,0)</f>
        <v>0</v>
      </c>
      <c r="F28" s="10">
        <f t="shared" si="0"/>
      </c>
      <c r="G28" s="9">
        <f>ROUND(+Administration!I123,0)</f>
        <v>19300</v>
      </c>
      <c r="H28" s="9">
        <f>ROUND(+Administration!V123,0)</f>
        <v>1940</v>
      </c>
      <c r="I28" s="10">
        <f t="shared" si="1"/>
        <v>9.95</v>
      </c>
      <c r="J28" s="10"/>
      <c r="K28" s="11">
        <f t="shared" si="2"/>
      </c>
    </row>
    <row r="29" spans="2:11" ht="12">
      <c r="B29">
        <f>+Administration!A24</f>
        <v>50</v>
      </c>
      <c r="C29" t="str">
        <f>+Administration!B24</f>
        <v>PROVIDENCE SAINT MARY MEDICAL CENTER</v>
      </c>
      <c r="D29" s="9">
        <f>ROUND(+Administration!I24,0)</f>
        <v>540454</v>
      </c>
      <c r="E29" s="9">
        <f>ROUND(+Administration!V24,0)</f>
        <v>13790</v>
      </c>
      <c r="F29" s="10">
        <f t="shared" si="0"/>
        <v>39.19</v>
      </c>
      <c r="G29" s="9">
        <f>ROUND(+Administration!I124,0)</f>
        <v>233993</v>
      </c>
      <c r="H29" s="9">
        <f>ROUND(+Administration!V124,0)</f>
        <v>13198</v>
      </c>
      <c r="I29" s="10">
        <f t="shared" si="1"/>
        <v>17.73</v>
      </c>
      <c r="J29" s="10"/>
      <c r="K29" s="11">
        <f t="shared" si="2"/>
        <v>-0.5476</v>
      </c>
    </row>
    <row r="30" spans="2:11" ht="12">
      <c r="B30">
        <f>+Administration!A25</f>
        <v>54</v>
      </c>
      <c r="C30" t="str">
        <f>+Administration!B25</f>
        <v>FORKS COMMUNITY HOSPITAL</v>
      </c>
      <c r="D30" s="9">
        <f>ROUND(+Administration!I25,0)</f>
        <v>40701</v>
      </c>
      <c r="E30" s="9">
        <f>ROUND(+Administration!V25,0)</f>
        <v>2268</v>
      </c>
      <c r="F30" s="10">
        <f t="shared" si="0"/>
        <v>17.95</v>
      </c>
      <c r="G30" s="9">
        <f>ROUND(+Administration!I125,0)</f>
        <v>37557</v>
      </c>
      <c r="H30" s="9">
        <f>ROUND(+Administration!V125,0)</f>
        <v>1817</v>
      </c>
      <c r="I30" s="10">
        <f t="shared" si="1"/>
        <v>20.67</v>
      </c>
      <c r="J30" s="10"/>
      <c r="K30" s="11">
        <f t="shared" si="2"/>
        <v>0.1515</v>
      </c>
    </row>
    <row r="31" spans="2:11" ht="12">
      <c r="B31">
        <f>+Administration!A26</f>
        <v>56</v>
      </c>
      <c r="C31" t="str">
        <f>+Administration!B26</f>
        <v>WILLAPA HARBOR HOSPITAL</v>
      </c>
      <c r="D31" s="9">
        <f>ROUND(+Administration!I26,0)</f>
        <v>120283</v>
      </c>
      <c r="E31" s="9">
        <f>ROUND(+Administration!V26,0)</f>
        <v>1630</v>
      </c>
      <c r="F31" s="10">
        <f t="shared" si="0"/>
        <v>73.79</v>
      </c>
      <c r="G31" s="9">
        <f>ROUND(+Administration!I126,0)</f>
        <v>75378</v>
      </c>
      <c r="H31" s="9">
        <f>ROUND(+Administration!V126,0)</f>
        <v>1521</v>
      </c>
      <c r="I31" s="10">
        <f t="shared" si="1"/>
        <v>49.56</v>
      </c>
      <c r="J31" s="10"/>
      <c r="K31" s="11">
        <f t="shared" si="2"/>
        <v>-0.3284</v>
      </c>
    </row>
    <row r="32" spans="2:11" ht="12">
      <c r="B32">
        <f>+Administration!A27</f>
        <v>58</v>
      </c>
      <c r="C32" t="str">
        <f>+Administration!B27</f>
        <v>YAKIMA VALLEY MEMORIAL HOSPITAL</v>
      </c>
      <c r="D32" s="9">
        <f>ROUND(+Administration!I27,0)</f>
        <v>2992082</v>
      </c>
      <c r="E32" s="9">
        <f>ROUND(+Administration!V27,0)</f>
        <v>31658</v>
      </c>
      <c r="F32" s="10">
        <f t="shared" si="0"/>
        <v>94.51</v>
      </c>
      <c r="G32" s="9">
        <f>ROUND(+Administration!I127,0)</f>
        <v>3782551</v>
      </c>
      <c r="H32" s="9">
        <f>ROUND(+Administration!V127,0)</f>
        <v>33827</v>
      </c>
      <c r="I32" s="10">
        <f t="shared" si="1"/>
        <v>111.82</v>
      </c>
      <c r="J32" s="10"/>
      <c r="K32" s="11">
        <f t="shared" si="2"/>
        <v>0.1832</v>
      </c>
    </row>
    <row r="33" spans="2:11" ht="12">
      <c r="B33">
        <f>+Administration!A28</f>
        <v>63</v>
      </c>
      <c r="C33" t="str">
        <f>+Administration!B28</f>
        <v>GRAYS HARBOR COMMUNITY HOSPITAL</v>
      </c>
      <c r="D33" s="9">
        <f>ROUND(+Administration!I28,0)</f>
        <v>431804</v>
      </c>
      <c r="E33" s="9">
        <f>ROUND(+Administration!V28,0)</f>
        <v>11731</v>
      </c>
      <c r="F33" s="10">
        <f t="shared" si="0"/>
        <v>36.81</v>
      </c>
      <c r="G33" s="9">
        <f>ROUND(+Administration!I128,0)</f>
        <v>544976</v>
      </c>
      <c r="H33" s="9">
        <f>ROUND(+Administration!V128,0)</f>
        <v>12132</v>
      </c>
      <c r="I33" s="10">
        <f t="shared" si="1"/>
        <v>44.92</v>
      </c>
      <c r="J33" s="10"/>
      <c r="K33" s="11">
        <f t="shared" si="2"/>
        <v>0.2203</v>
      </c>
    </row>
    <row r="34" spans="2:11" ht="12">
      <c r="B34">
        <f>+Administration!A29</f>
        <v>78</v>
      </c>
      <c r="C34" t="str">
        <f>+Administration!B29</f>
        <v>SAMARITAN HOSPITAL</v>
      </c>
      <c r="D34" s="9">
        <f>ROUND(+Administration!I29,0)</f>
        <v>226156</v>
      </c>
      <c r="E34" s="9">
        <f>ROUND(+Administration!V29,0)</f>
        <v>6208</v>
      </c>
      <c r="F34" s="10">
        <f t="shared" si="0"/>
        <v>36.43</v>
      </c>
      <c r="G34" s="9">
        <f>ROUND(+Administration!I129,0)</f>
        <v>99456</v>
      </c>
      <c r="H34" s="9">
        <f>ROUND(+Administration!V129,0)</f>
        <v>6490</v>
      </c>
      <c r="I34" s="10">
        <f t="shared" si="1"/>
        <v>15.32</v>
      </c>
      <c r="J34" s="10"/>
      <c r="K34" s="11">
        <f t="shared" si="2"/>
        <v>-0.5795</v>
      </c>
    </row>
    <row r="35" spans="2:11" ht="12">
      <c r="B35">
        <f>+Administration!A30</f>
        <v>79</v>
      </c>
      <c r="C35" t="str">
        <f>+Administration!B30</f>
        <v>OCEAN BEACH HOSPITAL</v>
      </c>
      <c r="D35" s="9">
        <f>ROUND(+Administration!I30,0)</f>
        <v>403077</v>
      </c>
      <c r="E35" s="9">
        <f>ROUND(+Administration!V30,0)</f>
        <v>1836</v>
      </c>
      <c r="F35" s="10">
        <f t="shared" si="0"/>
        <v>219.54</v>
      </c>
      <c r="G35" s="9">
        <f>ROUND(+Administration!I130,0)</f>
        <v>223437</v>
      </c>
      <c r="H35" s="9">
        <f>ROUND(+Administration!V130,0)</f>
        <v>1549</v>
      </c>
      <c r="I35" s="10">
        <f t="shared" si="1"/>
        <v>144.25</v>
      </c>
      <c r="J35" s="10"/>
      <c r="K35" s="11">
        <f t="shared" si="2"/>
        <v>-0.3429</v>
      </c>
    </row>
    <row r="36" spans="2:11" ht="12">
      <c r="B36">
        <f>+Administration!A31</f>
        <v>80</v>
      </c>
      <c r="C36" t="str">
        <f>+Administration!B31</f>
        <v>ODESSA MEMORIAL HOSPITAL</v>
      </c>
      <c r="D36" s="9">
        <f>ROUND(+Administration!I31,0)</f>
        <v>5044</v>
      </c>
      <c r="E36" s="9">
        <f>ROUND(+Administration!V31,0)</f>
        <v>252</v>
      </c>
      <c r="F36" s="10">
        <f t="shared" si="0"/>
        <v>20.02</v>
      </c>
      <c r="G36" s="9">
        <f>ROUND(+Administration!I131,0)</f>
        <v>13845</v>
      </c>
      <c r="H36" s="9">
        <f>ROUND(+Administration!V131,0)</f>
        <v>237</v>
      </c>
      <c r="I36" s="10">
        <f t="shared" si="1"/>
        <v>58.42</v>
      </c>
      <c r="J36" s="10"/>
      <c r="K36" s="11">
        <f t="shared" si="2"/>
        <v>1.9181</v>
      </c>
    </row>
    <row r="37" spans="2:11" ht="12">
      <c r="B37">
        <f>+Administration!A32</f>
        <v>81</v>
      </c>
      <c r="C37" t="str">
        <f>+Administration!B32</f>
        <v>GOOD SAMARITAN HOSPITAL</v>
      </c>
      <c r="D37" s="9">
        <f>ROUND(+Administration!I32,0)</f>
        <v>2991083</v>
      </c>
      <c r="E37" s="9">
        <f>ROUND(+Administration!V32,0)</f>
        <v>22063</v>
      </c>
      <c r="F37" s="10">
        <f t="shared" si="0"/>
        <v>135.57</v>
      </c>
      <c r="G37" s="9">
        <f>ROUND(+Administration!I132,0)</f>
        <v>4263562</v>
      </c>
      <c r="H37" s="9">
        <f>ROUND(+Administration!V132,0)</f>
        <v>21554</v>
      </c>
      <c r="I37" s="10">
        <f t="shared" si="1"/>
        <v>197.81</v>
      </c>
      <c r="J37" s="10"/>
      <c r="K37" s="11">
        <f t="shared" si="2"/>
        <v>0.4591</v>
      </c>
    </row>
    <row r="38" spans="2:11" ht="12">
      <c r="B38">
        <f>+Administration!A33</f>
        <v>82</v>
      </c>
      <c r="C38" t="str">
        <f>+Administration!B33</f>
        <v>GARFIELD COUNTY MEMORIAL HOSPITAL</v>
      </c>
      <c r="D38" s="9">
        <f>ROUND(+Administration!I33,0)</f>
        <v>93738</v>
      </c>
      <c r="E38" s="9">
        <f>ROUND(+Administration!V33,0)</f>
        <v>224</v>
      </c>
      <c r="F38" s="10">
        <f t="shared" si="0"/>
        <v>418.47</v>
      </c>
      <c r="G38" s="9">
        <f>ROUND(+Administration!I133,0)</f>
        <v>183929</v>
      </c>
      <c r="H38" s="9">
        <f>ROUND(+Administration!V133,0)</f>
        <v>509</v>
      </c>
      <c r="I38" s="10">
        <f t="shared" si="1"/>
        <v>361.35</v>
      </c>
      <c r="J38" s="10"/>
      <c r="K38" s="11">
        <f t="shared" si="2"/>
        <v>-0.1365</v>
      </c>
    </row>
    <row r="39" spans="2:11" ht="12">
      <c r="B39">
        <f>+Administration!A34</f>
        <v>84</v>
      </c>
      <c r="C39" t="str">
        <f>+Administration!B34</f>
        <v>PROVIDENCE REGIONAL MEDICAL CENTER EVERETT</v>
      </c>
      <c r="D39" s="9">
        <f>ROUND(+Administration!I34,0)</f>
        <v>2336136</v>
      </c>
      <c r="E39" s="9">
        <f>ROUND(+Administration!V34,0)</f>
        <v>47661</v>
      </c>
      <c r="F39" s="10">
        <f t="shared" si="0"/>
        <v>49.02</v>
      </c>
      <c r="G39" s="9">
        <f>ROUND(+Administration!I134,0)</f>
        <v>3394844</v>
      </c>
      <c r="H39" s="9">
        <f>ROUND(+Administration!V134,0)</f>
        <v>52314</v>
      </c>
      <c r="I39" s="10">
        <f t="shared" si="1"/>
        <v>64.89</v>
      </c>
      <c r="J39" s="10"/>
      <c r="K39" s="11">
        <f t="shared" si="2"/>
        <v>0.3237</v>
      </c>
    </row>
    <row r="40" spans="2:11" ht="12">
      <c r="B40">
        <f>+Administration!A35</f>
        <v>85</v>
      </c>
      <c r="C40" t="str">
        <f>+Administration!B35</f>
        <v>JEFFERSON HEALTHCARE HOSPITAL</v>
      </c>
      <c r="D40" s="9">
        <f>ROUND(+Administration!I35,0)</f>
        <v>517878</v>
      </c>
      <c r="E40" s="9">
        <f>ROUND(+Administration!V35,0)</f>
        <v>4378</v>
      </c>
      <c r="F40" s="10">
        <f t="shared" si="0"/>
        <v>118.29</v>
      </c>
      <c r="G40" s="9">
        <f>ROUND(+Administration!I135,0)</f>
        <v>571748</v>
      </c>
      <c r="H40" s="9">
        <f>ROUND(+Administration!V135,0)</f>
        <v>4690</v>
      </c>
      <c r="I40" s="10">
        <f t="shared" si="1"/>
        <v>121.91</v>
      </c>
      <c r="J40" s="10"/>
      <c r="K40" s="11">
        <f t="shared" si="2"/>
        <v>0.0306</v>
      </c>
    </row>
    <row r="41" spans="2:11" ht="12">
      <c r="B41">
        <f>+Administration!A36</f>
        <v>96</v>
      </c>
      <c r="C41" t="str">
        <f>+Administration!B36</f>
        <v>SKYLINE HOSPITAL</v>
      </c>
      <c r="D41" s="9">
        <f>ROUND(+Administration!I36,0)</f>
        <v>0</v>
      </c>
      <c r="E41" s="9">
        <f>ROUND(+Administration!V36,0)</f>
        <v>1264</v>
      </c>
      <c r="F41" s="10">
        <f t="shared" si="0"/>
      </c>
      <c r="G41" s="9">
        <f>ROUND(+Administration!I136,0)</f>
        <v>0</v>
      </c>
      <c r="H41" s="9">
        <f>ROUND(+Administration!V136,0)</f>
        <v>1369</v>
      </c>
      <c r="I41" s="10">
        <f t="shared" si="1"/>
      </c>
      <c r="J41" s="10"/>
      <c r="K41" s="11">
        <f t="shared" si="2"/>
      </c>
    </row>
    <row r="42" spans="2:11" ht="12">
      <c r="B42">
        <f>+Administration!A37</f>
        <v>102</v>
      </c>
      <c r="C42" t="str">
        <f>+Administration!B37</f>
        <v>YAKIMA REGIONAL MEDICAL AND CARDIAC CENTER</v>
      </c>
      <c r="D42" s="9">
        <f>ROUND(+Administration!I37,0)</f>
        <v>0</v>
      </c>
      <c r="E42" s="9">
        <f>ROUND(+Administration!V37,0)</f>
        <v>13168</v>
      </c>
      <c r="F42" s="10">
        <f t="shared" si="0"/>
      </c>
      <c r="G42" s="9">
        <f>ROUND(+Administration!I137,0)</f>
        <v>0</v>
      </c>
      <c r="H42" s="9">
        <f>ROUND(+Administration!V137,0)</f>
        <v>12871</v>
      </c>
      <c r="I42" s="10">
        <f t="shared" si="1"/>
      </c>
      <c r="J42" s="10"/>
      <c r="K42" s="11">
        <f t="shared" si="2"/>
      </c>
    </row>
    <row r="43" spans="2:11" ht="12">
      <c r="B43">
        <f>+Administration!A38</f>
        <v>104</v>
      </c>
      <c r="C43" t="str">
        <f>+Administration!B38</f>
        <v>VALLEY GENERAL HOSPITAL</v>
      </c>
      <c r="D43" s="9">
        <f>ROUND(+Administration!I38,0)</f>
        <v>653814</v>
      </c>
      <c r="E43" s="9">
        <f>ROUND(+Administration!V38,0)</f>
        <v>5790</v>
      </c>
      <c r="F43" s="10">
        <f t="shared" si="0"/>
        <v>112.92</v>
      </c>
      <c r="G43" s="9">
        <f>ROUND(+Administration!I138,0)</f>
        <v>624561</v>
      </c>
      <c r="H43" s="9">
        <f>ROUND(+Administration!V138,0)</f>
        <v>5972</v>
      </c>
      <c r="I43" s="10">
        <f t="shared" si="1"/>
        <v>104.58</v>
      </c>
      <c r="J43" s="10"/>
      <c r="K43" s="11">
        <f t="shared" si="2"/>
        <v>-0.0739</v>
      </c>
    </row>
    <row r="44" spans="2:11" ht="12">
      <c r="B44">
        <f>+Administration!A39</f>
        <v>106</v>
      </c>
      <c r="C44" t="str">
        <f>+Administration!B39</f>
        <v>CASCADE VALLEY HOSPITAL</v>
      </c>
      <c r="D44" s="9">
        <f>ROUND(+Administration!I39,0)</f>
        <v>127123</v>
      </c>
      <c r="E44" s="9">
        <f>ROUND(+Administration!V39,0)</f>
        <v>4926</v>
      </c>
      <c r="F44" s="10">
        <f t="shared" si="0"/>
        <v>25.81</v>
      </c>
      <c r="G44" s="9">
        <f>ROUND(+Administration!I139,0)</f>
        <v>170314</v>
      </c>
      <c r="H44" s="9">
        <f>ROUND(+Administration!V139,0)</f>
        <v>4607</v>
      </c>
      <c r="I44" s="10">
        <f t="shared" si="1"/>
        <v>36.97</v>
      </c>
      <c r="J44" s="10"/>
      <c r="K44" s="11">
        <f t="shared" si="2"/>
        <v>0.4324</v>
      </c>
    </row>
    <row r="45" spans="2:11" ht="12">
      <c r="B45">
        <f>+Administration!A40</f>
        <v>107</v>
      </c>
      <c r="C45" t="str">
        <f>+Administration!B40</f>
        <v>NORTH VALLEY HOSPITAL</v>
      </c>
      <c r="D45" s="9">
        <f>ROUND(+Administration!I40,0)</f>
        <v>173993</v>
      </c>
      <c r="E45" s="9">
        <f>ROUND(+Administration!V40,0)</f>
        <v>2275</v>
      </c>
      <c r="F45" s="10">
        <f t="shared" si="0"/>
        <v>76.48</v>
      </c>
      <c r="G45" s="9">
        <f>ROUND(+Administration!I140,0)</f>
        <v>585626</v>
      </c>
      <c r="H45" s="9">
        <f>ROUND(+Administration!V140,0)</f>
        <v>2016</v>
      </c>
      <c r="I45" s="10">
        <f t="shared" si="1"/>
        <v>290.49</v>
      </c>
      <c r="J45" s="10"/>
      <c r="K45" s="11">
        <f t="shared" si="2"/>
        <v>2.7982</v>
      </c>
    </row>
    <row r="46" spans="2:11" ht="12">
      <c r="B46">
        <f>+Administration!A41</f>
        <v>108</v>
      </c>
      <c r="C46" t="str">
        <f>+Administration!B41</f>
        <v>TRI-STATE MEMORIAL HOSPITAL</v>
      </c>
      <c r="D46" s="9">
        <f>ROUND(+Administration!I41,0)</f>
        <v>96435</v>
      </c>
      <c r="E46" s="9">
        <f>ROUND(+Administration!V41,0)</f>
        <v>5384</v>
      </c>
      <c r="F46" s="10">
        <f t="shared" si="0"/>
        <v>17.91</v>
      </c>
      <c r="G46" s="9">
        <f>ROUND(+Administration!I141,0)</f>
        <v>0</v>
      </c>
      <c r="H46" s="9">
        <f>ROUND(+Administration!V141,0)</f>
        <v>0</v>
      </c>
      <c r="I46" s="10">
        <f t="shared" si="1"/>
      </c>
      <c r="J46" s="10"/>
      <c r="K46" s="11">
        <f t="shared" si="2"/>
      </c>
    </row>
    <row r="47" spans="2:11" ht="12">
      <c r="B47">
        <f>+Administration!A42</f>
        <v>111</v>
      </c>
      <c r="C47" t="str">
        <f>+Administration!B42</f>
        <v>EAST ADAMS RURAL HOSPITAL</v>
      </c>
      <c r="D47" s="9">
        <f>ROUND(+Administration!I42,0)</f>
        <v>126504</v>
      </c>
      <c r="E47" s="9">
        <f>ROUND(+Administration!V42,0)</f>
        <v>521</v>
      </c>
      <c r="F47" s="10">
        <f t="shared" si="0"/>
        <v>242.81</v>
      </c>
      <c r="G47" s="9">
        <f>ROUND(+Administration!I142,0)</f>
        <v>136848</v>
      </c>
      <c r="H47" s="9">
        <f>ROUND(+Administration!V142,0)</f>
        <v>588</v>
      </c>
      <c r="I47" s="10">
        <f t="shared" si="1"/>
        <v>232.73</v>
      </c>
      <c r="J47" s="10"/>
      <c r="K47" s="11">
        <f t="shared" si="2"/>
        <v>-0.0415</v>
      </c>
    </row>
    <row r="48" spans="2:11" ht="12">
      <c r="B48">
        <f>+Administration!A43</f>
        <v>125</v>
      </c>
      <c r="C48" t="str">
        <f>+Administration!B43</f>
        <v>OTHELLO COMMUNITY HOSPITAL</v>
      </c>
      <c r="D48" s="9">
        <f>ROUND(+Administration!I43,0)</f>
        <v>99733</v>
      </c>
      <c r="E48" s="9">
        <f>ROUND(+Administration!V43,0)</f>
        <v>1899</v>
      </c>
      <c r="F48" s="10">
        <f t="shared" si="0"/>
        <v>52.52</v>
      </c>
      <c r="G48" s="9">
        <f>ROUND(+Administration!I143,0)</f>
        <v>85768</v>
      </c>
      <c r="H48" s="9">
        <f>ROUND(+Administration!V143,0)</f>
        <v>1895</v>
      </c>
      <c r="I48" s="10">
        <f t="shared" si="1"/>
        <v>45.26</v>
      </c>
      <c r="J48" s="10"/>
      <c r="K48" s="11">
        <f t="shared" si="2"/>
        <v>-0.1382</v>
      </c>
    </row>
    <row r="49" spans="2:11" ht="12">
      <c r="B49">
        <f>+Administration!A44</f>
        <v>126</v>
      </c>
      <c r="C49" t="str">
        <f>+Administration!B44</f>
        <v>HIGHLINE MEDICAL CENTER</v>
      </c>
      <c r="D49" s="9">
        <f>ROUND(+Administration!I44,0)</f>
        <v>1861273</v>
      </c>
      <c r="E49" s="9">
        <f>ROUND(+Administration!V44,0)</f>
        <v>20908</v>
      </c>
      <c r="F49" s="10">
        <f t="shared" si="0"/>
        <v>89.02</v>
      </c>
      <c r="G49" s="9">
        <f>ROUND(+Administration!I144,0)</f>
        <v>2882664</v>
      </c>
      <c r="H49" s="9">
        <f>ROUND(+Administration!V144,0)</f>
        <v>21534</v>
      </c>
      <c r="I49" s="10">
        <f t="shared" si="1"/>
        <v>133.87</v>
      </c>
      <c r="J49" s="10"/>
      <c r="K49" s="11">
        <f t="shared" si="2"/>
        <v>0.5038</v>
      </c>
    </row>
    <row r="50" spans="2:11" ht="12">
      <c r="B50">
        <f>+Administration!A45</f>
        <v>128</v>
      </c>
      <c r="C50" t="str">
        <f>+Administration!B45</f>
        <v>UNIVERSITY OF WASHINGTON MEDICAL CENTER</v>
      </c>
      <c r="D50" s="9">
        <f>ROUND(+Administration!I45,0)</f>
        <v>27842025</v>
      </c>
      <c r="E50" s="9">
        <f>ROUND(+Administration!V45,0)</f>
        <v>48016</v>
      </c>
      <c r="F50" s="10">
        <f t="shared" si="0"/>
        <v>579.85</v>
      </c>
      <c r="G50" s="9">
        <f>ROUND(+Administration!I145,0)</f>
        <v>38268724</v>
      </c>
      <c r="H50" s="9">
        <f>ROUND(+Administration!V145,0)</f>
        <v>48950</v>
      </c>
      <c r="I50" s="10">
        <f t="shared" si="1"/>
        <v>781.79</v>
      </c>
      <c r="J50" s="10"/>
      <c r="K50" s="11">
        <f t="shared" si="2"/>
        <v>0.3483</v>
      </c>
    </row>
    <row r="51" spans="2:11" ht="12">
      <c r="B51">
        <f>+Administration!A46</f>
        <v>129</v>
      </c>
      <c r="C51" t="str">
        <f>+Administration!B46</f>
        <v>QUINCY VALLEY MEDICAL CENTER</v>
      </c>
      <c r="D51" s="9">
        <f>ROUND(+Administration!I46,0)</f>
        <v>12312</v>
      </c>
      <c r="E51" s="9">
        <f>ROUND(+Administration!V46,0)</f>
        <v>501</v>
      </c>
      <c r="F51" s="10">
        <f t="shared" si="0"/>
        <v>24.57</v>
      </c>
      <c r="G51" s="9">
        <f>ROUND(+Administration!I146,0)</f>
        <v>43455</v>
      </c>
      <c r="H51" s="9">
        <f>ROUND(+Administration!V146,0)</f>
        <v>591</v>
      </c>
      <c r="I51" s="10">
        <f t="shared" si="1"/>
        <v>73.53</v>
      </c>
      <c r="J51" s="10"/>
      <c r="K51" s="11">
        <f t="shared" si="2"/>
        <v>1.9927</v>
      </c>
    </row>
    <row r="52" spans="2:11" ht="12">
      <c r="B52">
        <f>+Administration!A47</f>
        <v>130</v>
      </c>
      <c r="C52" t="str">
        <f>+Administration!B47</f>
        <v>NORTHWEST HOSPITAL &amp; MEDICAL CENTER</v>
      </c>
      <c r="D52" s="9">
        <f>ROUND(+Administration!I47,0)</f>
        <v>1023344</v>
      </c>
      <c r="E52" s="9">
        <f>ROUND(+Administration!V47,0)</f>
        <v>23626</v>
      </c>
      <c r="F52" s="10">
        <f t="shared" si="0"/>
        <v>43.31</v>
      </c>
      <c r="G52" s="9">
        <f>ROUND(+Administration!I147,0)</f>
        <v>3509350</v>
      </c>
      <c r="H52" s="9">
        <f>ROUND(+Administration!V147,0)</f>
        <v>24107</v>
      </c>
      <c r="I52" s="10">
        <f t="shared" si="1"/>
        <v>145.57</v>
      </c>
      <c r="J52" s="10"/>
      <c r="K52" s="11">
        <f t="shared" si="2"/>
        <v>2.3611</v>
      </c>
    </row>
    <row r="53" spans="2:11" ht="12">
      <c r="B53">
        <f>+Administration!A48</f>
        <v>131</v>
      </c>
      <c r="C53" t="str">
        <f>+Administration!B48</f>
        <v>OVERLAKE HOSPITAL MEDICAL CENTER</v>
      </c>
      <c r="D53" s="9">
        <f>ROUND(+Administration!I48,0)</f>
        <v>3553728</v>
      </c>
      <c r="E53" s="9">
        <f>ROUND(+Administration!V48,0)</f>
        <v>36964</v>
      </c>
      <c r="F53" s="10">
        <f t="shared" si="0"/>
        <v>96.14</v>
      </c>
      <c r="G53" s="9">
        <f>ROUND(+Administration!I148,0)</f>
        <v>2838078</v>
      </c>
      <c r="H53" s="9">
        <f>ROUND(+Administration!V148,0)</f>
        <v>40193</v>
      </c>
      <c r="I53" s="10">
        <f t="shared" si="1"/>
        <v>70.61</v>
      </c>
      <c r="J53" s="10"/>
      <c r="K53" s="11">
        <f t="shared" si="2"/>
        <v>-0.2656</v>
      </c>
    </row>
    <row r="54" spans="2:11" ht="12">
      <c r="B54">
        <f>+Administration!A49</f>
        <v>132</v>
      </c>
      <c r="C54" t="str">
        <f>+Administration!B49</f>
        <v>SAINT CLARE HOSPITAL</v>
      </c>
      <c r="D54" s="9">
        <f>ROUND(+Administration!I49,0)</f>
        <v>951</v>
      </c>
      <c r="E54" s="9">
        <f>ROUND(+Administration!V49,0)</f>
        <v>11965</v>
      </c>
      <c r="F54" s="10">
        <f t="shared" si="0"/>
        <v>0.08</v>
      </c>
      <c r="G54" s="9">
        <f>ROUND(+Administration!I149,0)</f>
        <v>1928</v>
      </c>
      <c r="H54" s="9">
        <f>ROUND(+Administration!V149,0)</f>
        <v>12684</v>
      </c>
      <c r="I54" s="10">
        <f t="shared" si="1"/>
        <v>0.15</v>
      </c>
      <c r="J54" s="10"/>
      <c r="K54" s="11">
        <f t="shared" si="2"/>
        <v>0.875</v>
      </c>
    </row>
    <row r="55" spans="2:11" ht="12">
      <c r="B55">
        <f>+Administration!A50</f>
        <v>134</v>
      </c>
      <c r="C55" t="str">
        <f>+Administration!B50</f>
        <v>ISLAND HOSPITAL</v>
      </c>
      <c r="D55" s="9">
        <f>ROUND(+Administration!I50,0)</f>
        <v>700116</v>
      </c>
      <c r="E55" s="9">
        <f>ROUND(+Administration!V50,0)</f>
        <v>7752</v>
      </c>
      <c r="F55" s="10">
        <f t="shared" si="0"/>
        <v>90.31</v>
      </c>
      <c r="G55" s="9">
        <f>ROUND(+Administration!I150,0)</f>
        <v>1086384</v>
      </c>
      <c r="H55" s="9">
        <f>ROUND(+Administration!V150,0)</f>
        <v>8079</v>
      </c>
      <c r="I55" s="10">
        <f t="shared" si="1"/>
        <v>134.47</v>
      </c>
      <c r="J55" s="10"/>
      <c r="K55" s="11">
        <f t="shared" si="2"/>
        <v>0.489</v>
      </c>
    </row>
    <row r="56" spans="2:11" ht="12">
      <c r="B56">
        <f>+Administration!A51</f>
        <v>137</v>
      </c>
      <c r="C56" t="str">
        <f>+Administration!B51</f>
        <v>LINCOLN HOSPITAL</v>
      </c>
      <c r="D56" s="9">
        <f>ROUND(+Administration!I51,0)</f>
        <v>90327</v>
      </c>
      <c r="E56" s="9">
        <f>ROUND(+Administration!V51,0)</f>
        <v>289</v>
      </c>
      <c r="F56" s="10">
        <f t="shared" si="0"/>
        <v>312.55</v>
      </c>
      <c r="G56" s="9">
        <f>ROUND(+Administration!I151,0)</f>
        <v>150998</v>
      </c>
      <c r="H56" s="9">
        <f>ROUND(+Administration!V151,0)</f>
        <v>1252</v>
      </c>
      <c r="I56" s="10">
        <f t="shared" si="1"/>
        <v>120.61</v>
      </c>
      <c r="J56" s="10"/>
      <c r="K56" s="11">
        <f t="shared" si="2"/>
        <v>-0.6141</v>
      </c>
    </row>
    <row r="57" spans="2:11" ht="12">
      <c r="B57">
        <f>+Administration!A52</f>
        <v>138</v>
      </c>
      <c r="C57" t="str">
        <f>+Administration!B52</f>
        <v>STEVENS HOSPITAL</v>
      </c>
      <c r="D57" s="9">
        <f>ROUND(+Administration!I52,0)</f>
        <v>2016428</v>
      </c>
      <c r="E57" s="9">
        <f>ROUND(+Administration!V52,0)</f>
        <v>15861</v>
      </c>
      <c r="F57" s="10">
        <f t="shared" si="0"/>
        <v>127.13</v>
      </c>
      <c r="G57" s="9">
        <f>ROUND(+Administration!I152,0)</f>
        <v>1436242</v>
      </c>
      <c r="H57" s="9">
        <f>ROUND(+Administration!V152,0)</f>
        <v>15975</v>
      </c>
      <c r="I57" s="10">
        <f t="shared" si="1"/>
        <v>89.91</v>
      </c>
      <c r="J57" s="10"/>
      <c r="K57" s="11">
        <f t="shared" si="2"/>
        <v>-0.2928</v>
      </c>
    </row>
    <row r="58" spans="2:11" ht="12">
      <c r="B58">
        <f>+Administration!A53</f>
        <v>139</v>
      </c>
      <c r="C58" t="str">
        <f>+Administration!B53</f>
        <v>PROVIDENCE HOLY FAMILY HOSPITAL</v>
      </c>
      <c r="D58" s="9">
        <f>ROUND(+Administration!I53,0)</f>
        <v>1468683</v>
      </c>
      <c r="E58" s="9">
        <f>ROUND(+Administration!V53,0)</f>
        <v>21255</v>
      </c>
      <c r="F58" s="10">
        <f t="shared" si="0"/>
        <v>69.1</v>
      </c>
      <c r="G58" s="9">
        <f>ROUND(+Administration!I153,0)</f>
        <v>2050350</v>
      </c>
      <c r="H58" s="9">
        <f>ROUND(+Administration!V153,0)</f>
        <v>22355</v>
      </c>
      <c r="I58" s="10">
        <f t="shared" si="1"/>
        <v>91.72</v>
      </c>
      <c r="J58" s="10"/>
      <c r="K58" s="11">
        <f t="shared" si="2"/>
        <v>0.3274</v>
      </c>
    </row>
    <row r="59" spans="2:11" ht="12">
      <c r="B59">
        <f>+Administration!A54</f>
        <v>140</v>
      </c>
      <c r="C59" t="str">
        <f>+Administration!B54</f>
        <v>KITTITAS VALLEY HOSPITAL</v>
      </c>
      <c r="D59" s="9">
        <f>ROUND(+Administration!I54,0)</f>
        <v>232252</v>
      </c>
      <c r="E59" s="9">
        <f>ROUND(+Administration!V54,0)</f>
        <v>4055</v>
      </c>
      <c r="F59" s="10">
        <f t="shared" si="0"/>
        <v>57.28</v>
      </c>
      <c r="G59" s="9">
        <f>ROUND(+Administration!I154,0)</f>
        <v>240210</v>
      </c>
      <c r="H59" s="9">
        <f>ROUND(+Administration!V154,0)</f>
        <v>4400</v>
      </c>
      <c r="I59" s="10">
        <f t="shared" si="1"/>
        <v>54.59</v>
      </c>
      <c r="J59" s="10"/>
      <c r="K59" s="11">
        <f t="shared" si="2"/>
        <v>-0.047</v>
      </c>
    </row>
    <row r="60" spans="2:11" ht="12">
      <c r="B60">
        <f>+Administration!A55</f>
        <v>141</v>
      </c>
      <c r="C60" t="str">
        <f>+Administration!B55</f>
        <v>DAYTON GENERAL HOSPITAL</v>
      </c>
      <c r="D60" s="9">
        <f>ROUND(+Administration!I55,0)</f>
        <v>8268</v>
      </c>
      <c r="E60" s="9">
        <f>ROUND(+Administration!V55,0)</f>
        <v>494</v>
      </c>
      <c r="F60" s="10">
        <f t="shared" si="0"/>
        <v>16.74</v>
      </c>
      <c r="G60" s="9">
        <f>ROUND(+Administration!I155,0)</f>
        <v>33708</v>
      </c>
      <c r="H60" s="9">
        <f>ROUND(+Administration!V155,0)</f>
        <v>0</v>
      </c>
      <c r="I60" s="10">
        <f t="shared" si="1"/>
      </c>
      <c r="J60" s="10"/>
      <c r="K60" s="11">
        <f t="shared" si="2"/>
      </c>
    </row>
    <row r="61" spans="2:11" ht="12">
      <c r="B61">
        <f>+Administration!A56</f>
        <v>142</v>
      </c>
      <c r="C61" t="str">
        <f>+Administration!B56</f>
        <v>HARRISON MEDICAL CENTER</v>
      </c>
      <c r="D61" s="9">
        <f>ROUND(+Administration!I56,0)</f>
        <v>3221146</v>
      </c>
      <c r="E61" s="9">
        <f>ROUND(+Administration!V56,0)</f>
        <v>28659</v>
      </c>
      <c r="F61" s="10">
        <f t="shared" si="0"/>
        <v>112.4</v>
      </c>
      <c r="G61" s="9">
        <f>ROUND(+Administration!I156,0)</f>
        <v>5220585</v>
      </c>
      <c r="H61" s="9">
        <f>ROUND(+Administration!V156,0)</f>
        <v>28694</v>
      </c>
      <c r="I61" s="10">
        <f t="shared" si="1"/>
        <v>181.94</v>
      </c>
      <c r="J61" s="10"/>
      <c r="K61" s="11">
        <f t="shared" si="2"/>
        <v>0.6187</v>
      </c>
    </row>
    <row r="62" spans="2:11" ht="12">
      <c r="B62">
        <f>+Administration!A57</f>
        <v>145</v>
      </c>
      <c r="C62" t="str">
        <f>+Administration!B57</f>
        <v>PEACEHEALTH SAINT JOSEPH HOSPITAL</v>
      </c>
      <c r="D62" s="9">
        <f>ROUND(+Administration!I57,0)</f>
        <v>775</v>
      </c>
      <c r="E62" s="9">
        <f>ROUND(+Administration!V57,0)</f>
        <v>30005</v>
      </c>
      <c r="F62" s="10">
        <f t="shared" si="0"/>
        <v>0.03</v>
      </c>
      <c r="G62" s="9">
        <f>ROUND(+Administration!I157,0)</f>
        <v>2049</v>
      </c>
      <c r="H62" s="9">
        <f>ROUND(+Administration!V157,0)</f>
        <v>32043</v>
      </c>
      <c r="I62" s="10">
        <f t="shared" si="1"/>
        <v>0.06</v>
      </c>
      <c r="J62" s="10"/>
      <c r="K62" s="11">
        <f t="shared" si="2"/>
        <v>1</v>
      </c>
    </row>
    <row r="63" spans="2:11" ht="12">
      <c r="B63">
        <f>+Administration!A58</f>
        <v>147</v>
      </c>
      <c r="C63" t="str">
        <f>+Administration!B58</f>
        <v>MID VALLEY HOSPITAL</v>
      </c>
      <c r="D63" s="9">
        <f>ROUND(+Administration!I58,0)</f>
        <v>294150</v>
      </c>
      <c r="E63" s="9">
        <f>ROUND(+Administration!V58,0)</f>
        <v>3063</v>
      </c>
      <c r="F63" s="10">
        <f t="shared" si="0"/>
        <v>96.03</v>
      </c>
      <c r="G63" s="9">
        <f>ROUND(+Administration!I158,0)</f>
        <v>322032</v>
      </c>
      <c r="H63" s="9">
        <f>ROUND(+Administration!V158,0)</f>
        <v>3023</v>
      </c>
      <c r="I63" s="10">
        <f t="shared" si="1"/>
        <v>106.53</v>
      </c>
      <c r="J63" s="10"/>
      <c r="K63" s="11">
        <f t="shared" si="2"/>
        <v>0.1093</v>
      </c>
    </row>
    <row r="64" spans="2:11" ht="12">
      <c r="B64">
        <f>+Administration!A59</f>
        <v>148</v>
      </c>
      <c r="C64" t="str">
        <f>+Administration!B59</f>
        <v>KINDRED HOSPITAL - SEATTLE</v>
      </c>
      <c r="D64" s="9">
        <f>ROUND(+Administration!I59,0)</f>
        <v>87677</v>
      </c>
      <c r="E64" s="9">
        <f>ROUND(+Administration!V59,0)</f>
        <v>897</v>
      </c>
      <c r="F64" s="10">
        <f t="shared" si="0"/>
        <v>97.74</v>
      </c>
      <c r="G64" s="9">
        <f>ROUND(+Administration!I159,0)</f>
        <v>72668</v>
      </c>
      <c r="H64" s="9">
        <f>ROUND(+Administration!V159,0)</f>
        <v>937</v>
      </c>
      <c r="I64" s="10">
        <f t="shared" si="1"/>
        <v>77.55</v>
      </c>
      <c r="J64" s="10"/>
      <c r="K64" s="11">
        <f t="shared" si="2"/>
        <v>-0.2066</v>
      </c>
    </row>
    <row r="65" spans="2:11" ht="12">
      <c r="B65">
        <f>+Administration!A60</f>
        <v>150</v>
      </c>
      <c r="C65" t="str">
        <f>+Administration!B60</f>
        <v>COULEE COMMUNITY HOSPITAL</v>
      </c>
      <c r="D65" s="9">
        <f>ROUND(+Administration!I60,0)</f>
        <v>158641</v>
      </c>
      <c r="E65" s="9">
        <f>ROUND(+Administration!V60,0)</f>
        <v>1330</v>
      </c>
      <c r="F65" s="10">
        <f t="shared" si="0"/>
        <v>119.28</v>
      </c>
      <c r="G65" s="9">
        <f>ROUND(+Administration!I160,0)</f>
        <v>131729</v>
      </c>
      <c r="H65" s="9">
        <f>ROUND(+Administration!V160,0)</f>
        <v>2219</v>
      </c>
      <c r="I65" s="10">
        <f t="shared" si="1"/>
        <v>59.36</v>
      </c>
      <c r="J65" s="10"/>
      <c r="K65" s="11">
        <f t="shared" si="2"/>
        <v>-0.5023</v>
      </c>
    </row>
    <row r="66" spans="2:11" ht="12">
      <c r="B66">
        <f>+Administration!A61</f>
        <v>152</v>
      </c>
      <c r="C66" t="str">
        <f>+Administration!B61</f>
        <v>MASON GENERAL HOSPITAL</v>
      </c>
      <c r="D66" s="9">
        <f>ROUND(+Administration!I61,0)</f>
        <v>82219</v>
      </c>
      <c r="E66" s="9">
        <f>ROUND(+Administration!V61,0)</f>
        <v>4449</v>
      </c>
      <c r="F66" s="10">
        <f t="shared" si="0"/>
        <v>18.48</v>
      </c>
      <c r="G66" s="9">
        <f>ROUND(+Administration!I161,0)</f>
        <v>160886</v>
      </c>
      <c r="H66" s="9">
        <f>ROUND(+Administration!V161,0)</f>
        <v>4267</v>
      </c>
      <c r="I66" s="10">
        <f t="shared" si="1"/>
        <v>37.7</v>
      </c>
      <c r="J66" s="10"/>
      <c r="K66" s="11">
        <f t="shared" si="2"/>
        <v>1.04</v>
      </c>
    </row>
    <row r="67" spans="2:11" ht="12">
      <c r="B67">
        <f>+Administration!A62</f>
        <v>153</v>
      </c>
      <c r="C67" t="str">
        <f>+Administration!B62</f>
        <v>WHITMAN HOSPITAL AND MEDICAL CENTER</v>
      </c>
      <c r="D67" s="9">
        <f>ROUND(+Administration!I62,0)</f>
        <v>296401</v>
      </c>
      <c r="E67" s="9">
        <f>ROUND(+Administration!V62,0)</f>
        <v>1717</v>
      </c>
      <c r="F67" s="10">
        <f t="shared" si="0"/>
        <v>172.63</v>
      </c>
      <c r="G67" s="9">
        <f>ROUND(+Administration!I162,0)</f>
        <v>284425</v>
      </c>
      <c r="H67" s="9">
        <f>ROUND(+Administration!V162,0)</f>
        <v>1813</v>
      </c>
      <c r="I67" s="10">
        <f t="shared" si="1"/>
        <v>156.88</v>
      </c>
      <c r="J67" s="10"/>
      <c r="K67" s="11">
        <f t="shared" si="2"/>
        <v>-0.0912</v>
      </c>
    </row>
    <row r="68" spans="2:11" ht="12">
      <c r="B68">
        <f>+Administration!A63</f>
        <v>155</v>
      </c>
      <c r="C68" t="str">
        <f>+Administration!B63</f>
        <v>VALLEY MEDICAL CENTER</v>
      </c>
      <c r="D68" s="9">
        <f>ROUND(+Administration!I63,0)</f>
        <v>2369680</v>
      </c>
      <c r="E68" s="9">
        <f>ROUND(+Administration!V63,0)</f>
        <v>34477</v>
      </c>
      <c r="F68" s="10">
        <f t="shared" si="0"/>
        <v>68.73</v>
      </c>
      <c r="G68" s="9">
        <f>ROUND(+Administration!I163,0)</f>
        <v>1709432</v>
      </c>
      <c r="H68" s="9">
        <f>ROUND(+Administration!V163,0)</f>
        <v>34729</v>
      </c>
      <c r="I68" s="10">
        <f t="shared" si="1"/>
        <v>49.22</v>
      </c>
      <c r="J68" s="10"/>
      <c r="K68" s="11">
        <f t="shared" si="2"/>
        <v>-0.2839</v>
      </c>
    </row>
    <row r="69" spans="2:11" ht="12">
      <c r="B69">
        <f>+Administration!A64</f>
        <v>156</v>
      </c>
      <c r="C69" t="str">
        <f>+Administration!B64</f>
        <v>WHIDBEY GENERAL HOSPITAL</v>
      </c>
      <c r="D69" s="9">
        <f>ROUND(+Administration!I64,0)</f>
        <v>996598</v>
      </c>
      <c r="E69" s="9">
        <f>ROUND(+Administration!V64,0)</f>
        <v>7230</v>
      </c>
      <c r="F69" s="10">
        <f t="shared" si="0"/>
        <v>137.84</v>
      </c>
      <c r="G69" s="9">
        <f>ROUND(+Administration!I164,0)</f>
        <v>1114384</v>
      </c>
      <c r="H69" s="9">
        <f>ROUND(+Administration!V164,0)</f>
        <v>6463</v>
      </c>
      <c r="I69" s="10">
        <f t="shared" si="1"/>
        <v>172.43</v>
      </c>
      <c r="J69" s="10"/>
      <c r="K69" s="11">
        <f t="shared" si="2"/>
        <v>0.2509</v>
      </c>
    </row>
    <row r="70" spans="2:11" ht="12">
      <c r="B70">
        <f>+Administration!A65</f>
        <v>157</v>
      </c>
      <c r="C70" t="str">
        <f>+Administration!B65</f>
        <v>SAINT LUKES REHABILIATION INSTITUTE</v>
      </c>
      <c r="D70" s="9">
        <f>ROUND(+Administration!I65,0)</f>
        <v>45687</v>
      </c>
      <c r="E70" s="9">
        <f>ROUND(+Administration!V65,0)</f>
        <v>2799</v>
      </c>
      <c r="F70" s="10">
        <f t="shared" si="0"/>
        <v>16.32</v>
      </c>
      <c r="G70" s="9">
        <f>ROUND(+Administration!I165,0)</f>
        <v>111985</v>
      </c>
      <c r="H70" s="9">
        <f>ROUND(+Administration!V165,0)</f>
        <v>2947</v>
      </c>
      <c r="I70" s="10">
        <f t="shared" si="1"/>
        <v>38</v>
      </c>
      <c r="J70" s="10"/>
      <c r="K70" s="11">
        <f t="shared" si="2"/>
        <v>1.3284</v>
      </c>
    </row>
    <row r="71" spans="2:11" ht="12">
      <c r="B71">
        <f>+Administration!A66</f>
        <v>158</v>
      </c>
      <c r="C71" t="str">
        <f>+Administration!B66</f>
        <v>CASCADE MEDICAL CENTER</v>
      </c>
      <c r="D71" s="9">
        <f>ROUND(+Administration!I66,0)</f>
        <v>0</v>
      </c>
      <c r="E71" s="9">
        <f>ROUND(+Administration!V66,0)</f>
        <v>1358</v>
      </c>
      <c r="F71" s="10">
        <f t="shared" si="0"/>
      </c>
      <c r="G71" s="9">
        <f>ROUND(+Administration!I166,0)</f>
        <v>2444</v>
      </c>
      <c r="H71" s="9">
        <f>ROUND(+Administration!V166,0)</f>
        <v>614</v>
      </c>
      <c r="I71" s="10">
        <f t="shared" si="1"/>
        <v>3.98</v>
      </c>
      <c r="J71" s="10"/>
      <c r="K71" s="11">
        <f t="shared" si="2"/>
      </c>
    </row>
    <row r="72" spans="2:11" ht="12">
      <c r="B72">
        <f>+Administration!A67</f>
        <v>159</v>
      </c>
      <c r="C72" t="str">
        <f>+Administration!B67</f>
        <v>PROVIDENCE SAINT PETER HOSPITAL</v>
      </c>
      <c r="D72" s="9">
        <f>ROUND(+Administration!I67,0)</f>
        <v>641836</v>
      </c>
      <c r="E72" s="9">
        <f>ROUND(+Administration!V67,0)</f>
        <v>33572</v>
      </c>
      <c r="F72" s="10">
        <f t="shared" si="0"/>
        <v>19.12</v>
      </c>
      <c r="G72" s="9">
        <f>ROUND(+Administration!I167,0)</f>
        <v>1192873</v>
      </c>
      <c r="H72" s="9">
        <f>ROUND(+Administration!V167,0)</f>
        <v>34768</v>
      </c>
      <c r="I72" s="10">
        <f t="shared" si="1"/>
        <v>34.31</v>
      </c>
      <c r="J72" s="10"/>
      <c r="K72" s="11">
        <f t="shared" si="2"/>
        <v>0.7945</v>
      </c>
    </row>
    <row r="73" spans="2:11" ht="12">
      <c r="B73">
        <f>+Administration!A68</f>
        <v>161</v>
      </c>
      <c r="C73" t="str">
        <f>+Administration!B68</f>
        <v>KADLEC REGIONAL MEDICAL CENTER</v>
      </c>
      <c r="D73" s="9">
        <f>ROUND(+Administration!I68,0)</f>
        <v>2694065</v>
      </c>
      <c r="E73" s="9">
        <f>ROUND(+Administration!V68,0)</f>
        <v>27113</v>
      </c>
      <c r="F73" s="10">
        <f t="shared" si="0"/>
        <v>99.36</v>
      </c>
      <c r="G73" s="9">
        <f>ROUND(+Administration!I168,0)</f>
        <v>3591733</v>
      </c>
      <c r="H73" s="9">
        <f>ROUND(+Administration!V168,0)</f>
        <v>28692</v>
      </c>
      <c r="I73" s="10">
        <f t="shared" si="1"/>
        <v>125.18</v>
      </c>
      <c r="J73" s="10"/>
      <c r="K73" s="11">
        <f t="shared" si="2"/>
        <v>0.2599</v>
      </c>
    </row>
    <row r="74" spans="2:11" ht="12">
      <c r="B74">
        <f>+Administration!A69</f>
        <v>162</v>
      </c>
      <c r="C74" t="str">
        <f>+Administration!B69</f>
        <v>PROVIDENCE SACRED HEART MEDICAL CENTER</v>
      </c>
      <c r="D74" s="9">
        <f>ROUND(+Administration!I69,0)</f>
        <v>6527012</v>
      </c>
      <c r="E74" s="9">
        <f>ROUND(+Administration!V69,0)</f>
        <v>59724</v>
      </c>
      <c r="F74" s="10">
        <f t="shared" si="0"/>
        <v>109.29</v>
      </c>
      <c r="G74" s="9">
        <f>ROUND(+Administration!I169,0)</f>
        <v>9166346</v>
      </c>
      <c r="H74" s="9">
        <f>ROUND(+Administration!V169,0)</f>
        <v>64334</v>
      </c>
      <c r="I74" s="10">
        <f t="shared" si="1"/>
        <v>142.48</v>
      </c>
      <c r="J74" s="10"/>
      <c r="K74" s="11">
        <f t="shared" si="2"/>
        <v>0.3037</v>
      </c>
    </row>
    <row r="75" spans="2:11" ht="12">
      <c r="B75">
        <f>+Administration!A70</f>
        <v>164</v>
      </c>
      <c r="C75" t="str">
        <f>+Administration!B70</f>
        <v>EVERGREEN HOSPITAL MEDICAL CENTER</v>
      </c>
      <c r="D75" s="9">
        <f>ROUND(+Administration!I70,0)</f>
        <v>3574438</v>
      </c>
      <c r="E75" s="9">
        <f>ROUND(+Administration!V70,0)</f>
        <v>31048</v>
      </c>
      <c r="F75" s="10">
        <f aca="true" t="shared" si="3" ref="F75:F106">IF(D75=0,"",IF(E75=0,"",ROUND(D75/E75,2)))</f>
        <v>115.13</v>
      </c>
      <c r="G75" s="9">
        <f>ROUND(+Administration!I170,0)</f>
        <v>4461760</v>
      </c>
      <c r="H75" s="9">
        <f>ROUND(+Administration!V170,0)</f>
        <v>31549</v>
      </c>
      <c r="I75" s="10">
        <f aca="true" t="shared" si="4" ref="I75:I106">IF(G75=0,"",IF(H75=0,"",ROUND(G75/H75,2)))</f>
        <v>141.42</v>
      </c>
      <c r="J75" s="10"/>
      <c r="K75" s="11">
        <f aca="true" t="shared" si="5" ref="K75:K106">IF(D75=0,"",IF(E75=0,"",IF(G75=0,"",IF(H75=0,"",ROUND(I75/F75-1,4)))))</f>
        <v>0.2284</v>
      </c>
    </row>
    <row r="76" spans="2:11" ht="12">
      <c r="B76">
        <f>+Administration!A71</f>
        <v>165</v>
      </c>
      <c r="C76" t="str">
        <f>+Administration!B71</f>
        <v>LAKE CHELAN COMMUNITY HOSPITAL</v>
      </c>
      <c r="D76" s="9">
        <f>ROUND(+Administration!I71,0)</f>
        <v>0</v>
      </c>
      <c r="E76" s="9">
        <f>ROUND(+Administration!V71,0)</f>
        <v>1459</v>
      </c>
      <c r="F76" s="10">
        <f t="shared" si="3"/>
      </c>
      <c r="G76" s="9">
        <f>ROUND(+Administration!I171,0)</f>
        <v>5605</v>
      </c>
      <c r="H76" s="9">
        <f>ROUND(+Administration!V171,0)</f>
        <v>1701</v>
      </c>
      <c r="I76" s="10">
        <f t="shared" si="4"/>
        <v>3.3</v>
      </c>
      <c r="J76" s="10"/>
      <c r="K76" s="11">
        <f t="shared" si="5"/>
      </c>
    </row>
    <row r="77" spans="2:11" ht="12">
      <c r="B77">
        <f>+Administration!A72</f>
        <v>167</v>
      </c>
      <c r="C77" t="str">
        <f>+Administration!B72</f>
        <v>FERRY COUNTY MEMORIAL HOSPITAL</v>
      </c>
      <c r="D77" s="9">
        <f>ROUND(+Administration!I72,0)</f>
        <v>12029</v>
      </c>
      <c r="E77" s="9">
        <f>ROUND(+Administration!V72,0)</f>
        <v>560</v>
      </c>
      <c r="F77" s="10">
        <f t="shared" si="3"/>
        <v>21.48</v>
      </c>
      <c r="G77" s="9">
        <f>ROUND(+Administration!I172,0)</f>
        <v>12698</v>
      </c>
      <c r="H77" s="9">
        <f>ROUND(+Administration!V172,0)</f>
        <v>595</v>
      </c>
      <c r="I77" s="10">
        <f t="shared" si="4"/>
        <v>21.34</v>
      </c>
      <c r="J77" s="10"/>
      <c r="K77" s="11">
        <f t="shared" si="5"/>
        <v>-0.0065</v>
      </c>
    </row>
    <row r="78" spans="2:11" ht="12">
      <c r="B78">
        <f>+Administration!A73</f>
        <v>168</v>
      </c>
      <c r="C78" t="str">
        <f>+Administration!B73</f>
        <v>CENTRAL WASHINGTON HOSPITAL</v>
      </c>
      <c r="D78" s="9">
        <f>ROUND(+Administration!I73,0)</f>
        <v>1556561</v>
      </c>
      <c r="E78" s="9">
        <f>ROUND(+Administration!V73,0)</f>
        <v>18831</v>
      </c>
      <c r="F78" s="10">
        <f t="shared" si="3"/>
        <v>82.66</v>
      </c>
      <c r="G78" s="9">
        <f>ROUND(+Administration!I173,0)</f>
        <v>2290232</v>
      </c>
      <c r="H78" s="9">
        <f>ROUND(+Administration!V173,0)</f>
        <v>17915</v>
      </c>
      <c r="I78" s="10">
        <f t="shared" si="4"/>
        <v>127.84</v>
      </c>
      <c r="J78" s="10"/>
      <c r="K78" s="11">
        <f t="shared" si="5"/>
        <v>0.5466</v>
      </c>
    </row>
    <row r="79" spans="2:11" ht="12">
      <c r="B79">
        <f>+Administration!A74</f>
        <v>169</v>
      </c>
      <c r="C79" t="str">
        <f>+Administration!B74</f>
        <v>GROUP HEALTH EASTSIDE</v>
      </c>
      <c r="D79" s="9">
        <f>ROUND(+Administration!I74,0)</f>
        <v>0</v>
      </c>
      <c r="E79" s="9">
        <f>ROUND(+Administration!V74,0)</f>
        <v>1590</v>
      </c>
      <c r="F79" s="10">
        <f t="shared" si="3"/>
      </c>
      <c r="G79" s="9">
        <f>ROUND(+Administration!I174,0)</f>
        <v>0</v>
      </c>
      <c r="H79" s="9">
        <f>ROUND(+Administration!V174,0)</f>
        <v>0</v>
      </c>
      <c r="I79" s="10">
        <f t="shared" si="4"/>
      </c>
      <c r="J79" s="10"/>
      <c r="K79" s="11">
        <f t="shared" si="5"/>
      </c>
    </row>
    <row r="80" spans="2:11" ht="12">
      <c r="B80">
        <f>+Administration!A75</f>
        <v>170</v>
      </c>
      <c r="C80" t="str">
        <f>+Administration!B75</f>
        <v>SOUTHWEST WASHINGTON MEDICAL CENTER</v>
      </c>
      <c r="D80" s="9">
        <f>ROUND(+Administration!I75,0)</f>
        <v>12015214</v>
      </c>
      <c r="E80" s="9">
        <f>ROUND(+Administration!V75,0)</f>
        <v>44834</v>
      </c>
      <c r="F80" s="10">
        <f t="shared" si="3"/>
        <v>267.99</v>
      </c>
      <c r="G80" s="9">
        <f>ROUND(+Administration!I175,0)</f>
        <v>5511979</v>
      </c>
      <c r="H80" s="9">
        <f>ROUND(+Administration!V175,0)</f>
        <v>49418</v>
      </c>
      <c r="I80" s="10">
        <f t="shared" si="4"/>
        <v>111.54</v>
      </c>
      <c r="J80" s="10"/>
      <c r="K80" s="11">
        <f t="shared" si="5"/>
        <v>-0.5838</v>
      </c>
    </row>
    <row r="81" spans="2:11" ht="12">
      <c r="B81">
        <f>+Administration!A76</f>
        <v>172</v>
      </c>
      <c r="C81" t="str">
        <f>+Administration!B76</f>
        <v>PULLMAN REGIONAL HOSPITAL</v>
      </c>
      <c r="D81" s="9">
        <f>ROUND(+Administration!I76,0)</f>
        <v>388689</v>
      </c>
      <c r="E81" s="9">
        <f>ROUND(+Administration!V76,0)</f>
        <v>3616</v>
      </c>
      <c r="F81" s="10">
        <f t="shared" si="3"/>
        <v>107.49</v>
      </c>
      <c r="G81" s="9">
        <f>ROUND(+Administration!I176,0)</f>
        <v>685608</v>
      </c>
      <c r="H81" s="9">
        <f>ROUND(+Administration!V176,0)</f>
        <v>3480</v>
      </c>
      <c r="I81" s="10">
        <f t="shared" si="4"/>
        <v>197.01</v>
      </c>
      <c r="J81" s="10"/>
      <c r="K81" s="11">
        <f t="shared" si="5"/>
        <v>0.8328</v>
      </c>
    </row>
    <row r="82" spans="2:11" ht="12">
      <c r="B82">
        <f>+Administration!A77</f>
        <v>173</v>
      </c>
      <c r="C82" t="str">
        <f>+Administration!B77</f>
        <v>MORTON GENERAL HOSPITAL</v>
      </c>
      <c r="D82" s="9">
        <f>ROUND(+Administration!I77,0)</f>
        <v>67150</v>
      </c>
      <c r="E82" s="9">
        <f>ROUND(+Administration!V77,0)</f>
        <v>1442</v>
      </c>
      <c r="F82" s="10">
        <f t="shared" si="3"/>
        <v>46.57</v>
      </c>
      <c r="G82" s="9">
        <f>ROUND(+Administration!I177,0)</f>
        <v>79853</v>
      </c>
      <c r="H82" s="9">
        <f>ROUND(+Administration!V177,0)</f>
        <v>1566</v>
      </c>
      <c r="I82" s="10">
        <f t="shared" si="4"/>
        <v>50.99</v>
      </c>
      <c r="J82" s="10"/>
      <c r="K82" s="11">
        <f t="shared" si="5"/>
        <v>0.0949</v>
      </c>
    </row>
    <row r="83" spans="2:11" ht="12">
      <c r="B83">
        <f>+Administration!A78</f>
        <v>175</v>
      </c>
      <c r="C83" t="str">
        <f>+Administration!B78</f>
        <v>MARY BRIDGE CHILDRENS HEALTH CENTER</v>
      </c>
      <c r="D83" s="9">
        <f>ROUND(+Administration!I78,0)</f>
        <v>461928</v>
      </c>
      <c r="E83" s="9">
        <f>ROUND(+Administration!V78,0)</f>
        <v>9049</v>
      </c>
      <c r="F83" s="10">
        <f t="shared" si="3"/>
        <v>51.05</v>
      </c>
      <c r="G83" s="9">
        <f>ROUND(+Administration!I178,0)</f>
        <v>510116</v>
      </c>
      <c r="H83" s="9">
        <f>ROUND(+Administration!V178,0)</f>
        <v>8663</v>
      </c>
      <c r="I83" s="10">
        <f t="shared" si="4"/>
        <v>58.88</v>
      </c>
      <c r="J83" s="10"/>
      <c r="K83" s="11">
        <f t="shared" si="5"/>
        <v>0.1534</v>
      </c>
    </row>
    <row r="84" spans="2:11" ht="12">
      <c r="B84">
        <f>+Administration!A79</f>
        <v>176</v>
      </c>
      <c r="C84" t="str">
        <f>+Administration!B79</f>
        <v>TACOMA GENERAL ALLENMORE HOSPITAL</v>
      </c>
      <c r="D84" s="9">
        <f>ROUND(+Administration!I79,0)</f>
        <v>1845062</v>
      </c>
      <c r="E84" s="9">
        <f>ROUND(+Administration!V79,0)</f>
        <v>44461</v>
      </c>
      <c r="F84" s="10">
        <f t="shared" si="3"/>
        <v>41.5</v>
      </c>
      <c r="G84" s="9">
        <f>ROUND(+Administration!I179,0)</f>
        <v>2065328</v>
      </c>
      <c r="H84" s="9">
        <f>ROUND(+Administration!V179,0)</f>
        <v>43169</v>
      </c>
      <c r="I84" s="10">
        <f t="shared" si="4"/>
        <v>47.84</v>
      </c>
      <c r="J84" s="10"/>
      <c r="K84" s="11">
        <f t="shared" si="5"/>
        <v>0.1528</v>
      </c>
    </row>
    <row r="85" spans="2:11" ht="12">
      <c r="B85">
        <f>+Administration!A80</f>
        <v>178</v>
      </c>
      <c r="C85" t="str">
        <f>+Administration!B80</f>
        <v>DEER PARK HOSPITAL</v>
      </c>
      <c r="D85" s="9">
        <f>ROUND(+Administration!I80,0)</f>
        <v>16688</v>
      </c>
      <c r="E85" s="9">
        <f>ROUND(+Administration!V80,0)</f>
        <v>77</v>
      </c>
      <c r="F85" s="10">
        <f t="shared" si="3"/>
        <v>216.73</v>
      </c>
      <c r="G85" s="9">
        <f>ROUND(+Administration!I180,0)</f>
        <v>0</v>
      </c>
      <c r="H85" s="9">
        <f>ROUND(+Administration!V180,0)</f>
        <v>0</v>
      </c>
      <c r="I85" s="10">
        <f t="shared" si="4"/>
      </c>
      <c r="J85" s="10"/>
      <c r="K85" s="11">
        <f t="shared" si="5"/>
      </c>
    </row>
    <row r="86" spans="2:11" ht="12">
      <c r="B86">
        <f>+Administration!A81</f>
        <v>180</v>
      </c>
      <c r="C86" t="str">
        <f>+Administration!B81</f>
        <v>VALLEY HOSPITAL AND MEDICAL CENTER</v>
      </c>
      <c r="D86" s="9">
        <f>ROUND(+Administration!I81,0)</f>
        <v>35900</v>
      </c>
      <c r="E86" s="9">
        <f>ROUND(+Administration!V81,0)</f>
        <v>6682</v>
      </c>
      <c r="F86" s="10">
        <f t="shared" si="3"/>
        <v>5.37</v>
      </c>
      <c r="G86" s="9">
        <f>ROUND(+Administration!I181,0)</f>
        <v>-3650</v>
      </c>
      <c r="H86" s="9">
        <f>ROUND(+Administration!V181,0)</f>
        <v>9834</v>
      </c>
      <c r="I86" s="10">
        <f t="shared" si="4"/>
        <v>-0.37</v>
      </c>
      <c r="J86" s="10"/>
      <c r="K86" s="11">
        <f t="shared" si="5"/>
        <v>-1.0689</v>
      </c>
    </row>
    <row r="87" spans="2:11" ht="12">
      <c r="B87">
        <f>+Administration!A82</f>
        <v>183</v>
      </c>
      <c r="C87" t="str">
        <f>+Administration!B82</f>
        <v>AUBURN REGIONAL MEDICAL CENTER</v>
      </c>
      <c r="D87" s="9">
        <f>ROUND(+Administration!I82,0)</f>
        <v>2565305</v>
      </c>
      <c r="E87" s="9">
        <f>ROUND(+Administration!V82,0)</f>
        <v>13816</v>
      </c>
      <c r="F87" s="10">
        <f t="shared" si="3"/>
        <v>185.68</v>
      </c>
      <c r="G87" s="9">
        <f>ROUND(+Administration!I182,0)</f>
        <v>3824033</v>
      </c>
      <c r="H87" s="9">
        <f>ROUND(+Administration!V182,0)</f>
        <v>12971</v>
      </c>
      <c r="I87" s="10">
        <f t="shared" si="4"/>
        <v>294.81</v>
      </c>
      <c r="J87" s="10"/>
      <c r="K87" s="11">
        <f t="shared" si="5"/>
        <v>0.5877</v>
      </c>
    </row>
    <row r="88" spans="2:11" ht="12">
      <c r="B88">
        <f>+Administration!A83</f>
        <v>186</v>
      </c>
      <c r="C88" t="str">
        <f>+Administration!B83</f>
        <v>MARK REED HOSPITAL</v>
      </c>
      <c r="D88" s="9">
        <f>ROUND(+Administration!I83,0)</f>
        <v>124725</v>
      </c>
      <c r="E88" s="9">
        <f>ROUND(+Administration!V83,0)</f>
        <v>1135</v>
      </c>
      <c r="F88" s="10">
        <f t="shared" si="3"/>
        <v>109.89</v>
      </c>
      <c r="G88" s="9">
        <f>ROUND(+Administration!I183,0)</f>
        <v>58263</v>
      </c>
      <c r="H88" s="9">
        <f>ROUND(+Administration!V183,0)</f>
        <v>669</v>
      </c>
      <c r="I88" s="10">
        <f t="shared" si="4"/>
        <v>87.09</v>
      </c>
      <c r="J88" s="10"/>
      <c r="K88" s="11">
        <f t="shared" si="5"/>
        <v>-0.2075</v>
      </c>
    </row>
    <row r="89" spans="2:11" ht="12">
      <c r="B89">
        <f>+Administration!A84</f>
        <v>191</v>
      </c>
      <c r="C89" t="str">
        <f>+Administration!B84</f>
        <v>PROVIDENCE CENTRALIA HOSPITAL</v>
      </c>
      <c r="D89" s="9">
        <f>ROUND(+Administration!I84,0)</f>
        <v>588851</v>
      </c>
      <c r="E89" s="9">
        <f>ROUND(+Administration!V84,0)</f>
        <v>11160</v>
      </c>
      <c r="F89" s="10">
        <f t="shared" si="3"/>
        <v>52.76</v>
      </c>
      <c r="G89" s="9">
        <f>ROUND(+Administration!I184,0)</f>
        <v>341834</v>
      </c>
      <c r="H89" s="9">
        <f>ROUND(+Administration!V184,0)</f>
        <v>10112</v>
      </c>
      <c r="I89" s="10">
        <f t="shared" si="4"/>
        <v>33.8</v>
      </c>
      <c r="J89" s="10"/>
      <c r="K89" s="11">
        <f t="shared" si="5"/>
        <v>-0.3594</v>
      </c>
    </row>
    <row r="90" spans="2:11" ht="12">
      <c r="B90">
        <f>+Administration!A85</f>
        <v>193</v>
      </c>
      <c r="C90" t="str">
        <f>+Administration!B85</f>
        <v>PROVIDENCE MOUNT CARMEL HOSPITAL</v>
      </c>
      <c r="D90" s="9">
        <f>ROUND(+Administration!I85,0)</f>
        <v>113370</v>
      </c>
      <c r="E90" s="9">
        <f>ROUND(+Administration!V85,0)</f>
        <v>3267</v>
      </c>
      <c r="F90" s="10">
        <f t="shared" si="3"/>
        <v>34.7</v>
      </c>
      <c r="G90" s="9">
        <f>ROUND(+Administration!I185,0)</f>
        <v>131807</v>
      </c>
      <c r="H90" s="9">
        <f>ROUND(+Administration!V185,0)</f>
        <v>3245</v>
      </c>
      <c r="I90" s="10">
        <f t="shared" si="4"/>
        <v>40.62</v>
      </c>
      <c r="J90" s="10"/>
      <c r="K90" s="11">
        <f t="shared" si="5"/>
        <v>0.1706</v>
      </c>
    </row>
    <row r="91" spans="2:11" ht="12">
      <c r="B91">
        <f>+Administration!A86</f>
        <v>194</v>
      </c>
      <c r="C91" t="str">
        <f>+Administration!B86</f>
        <v>PROVIDENCE SAINT JOSEPHS HOSPITAL</v>
      </c>
      <c r="D91" s="9">
        <f>ROUND(+Administration!I86,0)</f>
        <v>149061</v>
      </c>
      <c r="E91" s="9">
        <f>ROUND(+Administration!V86,0)</f>
        <v>1530</v>
      </c>
      <c r="F91" s="10">
        <f t="shared" si="3"/>
        <v>97.43</v>
      </c>
      <c r="G91" s="9">
        <f>ROUND(+Administration!I186,0)</f>
        <v>18414</v>
      </c>
      <c r="H91" s="9">
        <f>ROUND(+Administration!V186,0)</f>
        <v>1130</v>
      </c>
      <c r="I91" s="10">
        <f t="shared" si="4"/>
        <v>16.3</v>
      </c>
      <c r="J91" s="10"/>
      <c r="K91" s="11">
        <f t="shared" si="5"/>
        <v>-0.8327</v>
      </c>
    </row>
    <row r="92" spans="2:11" ht="12">
      <c r="B92">
        <f>+Administration!A87</f>
        <v>195</v>
      </c>
      <c r="C92" t="str">
        <f>+Administration!B87</f>
        <v>SNOQUALMIE VALLEY HOSPITAL</v>
      </c>
      <c r="D92" s="9">
        <f>ROUND(+Administration!I87,0)</f>
        <v>843307</v>
      </c>
      <c r="E92" s="9">
        <f>ROUND(+Administration!V87,0)</f>
        <v>1252</v>
      </c>
      <c r="F92" s="10">
        <f t="shared" si="3"/>
        <v>673.57</v>
      </c>
      <c r="G92" s="9">
        <f>ROUND(+Administration!I187,0)</f>
        <v>185597</v>
      </c>
      <c r="H92" s="9">
        <f>ROUND(+Administration!V187,0)</f>
        <v>505</v>
      </c>
      <c r="I92" s="10">
        <f t="shared" si="4"/>
        <v>367.52</v>
      </c>
      <c r="J92" s="10"/>
      <c r="K92" s="11">
        <f t="shared" si="5"/>
        <v>-0.4544</v>
      </c>
    </row>
    <row r="93" spans="2:11" ht="12">
      <c r="B93">
        <f>+Administration!A88</f>
        <v>197</v>
      </c>
      <c r="C93" t="str">
        <f>+Administration!B88</f>
        <v>CAPITAL MEDICAL CENTER</v>
      </c>
      <c r="D93" s="9">
        <f>ROUND(+Administration!I88,0)</f>
        <v>81474</v>
      </c>
      <c r="E93" s="9">
        <f>ROUND(+Administration!V88,0)</f>
        <v>7450</v>
      </c>
      <c r="F93" s="10">
        <f t="shared" si="3"/>
        <v>10.94</v>
      </c>
      <c r="G93" s="9">
        <f>ROUND(+Administration!I188,0)</f>
        <v>35454</v>
      </c>
      <c r="H93" s="9">
        <f>ROUND(+Administration!V188,0)</f>
        <v>8572</v>
      </c>
      <c r="I93" s="10">
        <f t="shared" si="4"/>
        <v>4.14</v>
      </c>
      <c r="J93" s="10"/>
      <c r="K93" s="11">
        <f t="shared" si="5"/>
        <v>-0.6216</v>
      </c>
    </row>
    <row r="94" spans="2:11" ht="12">
      <c r="B94">
        <f>+Administration!A89</f>
        <v>198</v>
      </c>
      <c r="C94" t="str">
        <f>+Administration!B89</f>
        <v>SUNNYSIDE COMMUNITY HOSPITAL</v>
      </c>
      <c r="D94" s="9">
        <f>ROUND(+Administration!I89,0)</f>
        <v>136772</v>
      </c>
      <c r="E94" s="9">
        <f>ROUND(+Administration!V89,0)</f>
        <v>3954</v>
      </c>
      <c r="F94" s="10">
        <f t="shared" si="3"/>
        <v>34.59</v>
      </c>
      <c r="G94" s="9">
        <f>ROUND(+Administration!I189,0)</f>
        <v>114243</v>
      </c>
      <c r="H94" s="9">
        <f>ROUND(+Administration!V189,0)</f>
        <v>4341</v>
      </c>
      <c r="I94" s="10">
        <f t="shared" si="4"/>
        <v>26.32</v>
      </c>
      <c r="J94" s="10"/>
      <c r="K94" s="11">
        <f t="shared" si="5"/>
        <v>-0.2391</v>
      </c>
    </row>
    <row r="95" spans="2:11" ht="12">
      <c r="B95">
        <f>+Administration!A90</f>
        <v>199</v>
      </c>
      <c r="C95" t="str">
        <f>+Administration!B90</f>
        <v>TOPPENISH COMMUNITY HOSPITAL</v>
      </c>
      <c r="D95" s="9">
        <f>ROUND(+Administration!I90,0)</f>
        <v>0</v>
      </c>
      <c r="E95" s="9">
        <f>ROUND(+Administration!V90,0)</f>
        <v>3331</v>
      </c>
      <c r="F95" s="10">
        <f t="shared" si="3"/>
      </c>
      <c r="G95" s="9">
        <f>ROUND(+Administration!I190,0)</f>
        <v>0</v>
      </c>
      <c r="H95" s="9">
        <f>ROUND(+Administration!V190,0)</f>
        <v>3487</v>
      </c>
      <c r="I95" s="10">
        <f t="shared" si="4"/>
      </c>
      <c r="J95" s="10"/>
      <c r="K95" s="11">
        <f t="shared" si="5"/>
      </c>
    </row>
    <row r="96" spans="2:11" ht="12">
      <c r="B96">
        <f>+Administration!A91</f>
        <v>201</v>
      </c>
      <c r="C96" t="str">
        <f>+Administration!B91</f>
        <v>SAINT FRANCIS COMMUNITY HOSPITAL</v>
      </c>
      <c r="D96" s="9">
        <f>ROUND(+Administration!I91,0)</f>
        <v>1460</v>
      </c>
      <c r="E96" s="9">
        <f>ROUND(+Administration!V91,0)</f>
        <v>15555</v>
      </c>
      <c r="F96" s="10">
        <f t="shared" si="3"/>
        <v>0.09</v>
      </c>
      <c r="G96" s="9">
        <f>ROUND(+Administration!I191,0)</f>
        <v>3052</v>
      </c>
      <c r="H96" s="9">
        <f>ROUND(+Administration!V191,0)</f>
        <v>16257</v>
      </c>
      <c r="I96" s="10">
        <f t="shared" si="4"/>
        <v>0.19</v>
      </c>
      <c r="J96" s="10"/>
      <c r="K96" s="11">
        <f t="shared" si="5"/>
        <v>1.1111</v>
      </c>
    </row>
    <row r="97" spans="2:11" ht="12">
      <c r="B97">
        <f>+Administration!A92</f>
        <v>202</v>
      </c>
      <c r="C97" t="str">
        <f>+Administration!B92</f>
        <v>REGIONAL HOSP. FOR RESP. &amp; COMPLEX CARE</v>
      </c>
      <c r="D97" s="9">
        <f>ROUND(+Administration!I92,0)</f>
        <v>309273</v>
      </c>
      <c r="E97" s="9">
        <f>ROUND(+Administration!V92,0)</f>
        <v>776</v>
      </c>
      <c r="F97" s="10">
        <f t="shared" si="3"/>
        <v>398.55</v>
      </c>
      <c r="G97" s="9">
        <f>ROUND(+Administration!I192,0)</f>
        <v>206344</v>
      </c>
      <c r="H97" s="9">
        <f>ROUND(+Administration!V192,0)</f>
        <v>897</v>
      </c>
      <c r="I97" s="10">
        <f t="shared" si="4"/>
        <v>230.04</v>
      </c>
      <c r="J97" s="10"/>
      <c r="K97" s="11">
        <f t="shared" si="5"/>
        <v>-0.4228</v>
      </c>
    </row>
    <row r="98" spans="2:11" ht="12">
      <c r="B98">
        <f>+Administration!A93</f>
        <v>204</v>
      </c>
      <c r="C98" t="str">
        <f>+Administration!B93</f>
        <v>SEATTLE CANCER CARE ALLIANCE</v>
      </c>
      <c r="D98" s="9">
        <f>ROUND(+Administration!I93,0)</f>
        <v>4835138</v>
      </c>
      <c r="E98" s="9">
        <f>ROUND(+Administration!V93,0)</f>
        <v>12695</v>
      </c>
      <c r="F98" s="10">
        <f t="shared" si="3"/>
        <v>380.87</v>
      </c>
      <c r="G98" s="9">
        <f>ROUND(+Administration!I193,0)</f>
        <v>3410225</v>
      </c>
      <c r="H98" s="9">
        <f>ROUND(+Administration!V193,0)</f>
        <v>12672</v>
      </c>
      <c r="I98" s="10">
        <f t="shared" si="4"/>
        <v>269.11</v>
      </c>
      <c r="J98" s="10"/>
      <c r="K98" s="11">
        <f t="shared" si="5"/>
        <v>-0.2934</v>
      </c>
    </row>
    <row r="99" spans="2:11" ht="12">
      <c r="B99">
        <f>+Administration!A94</f>
        <v>205</v>
      </c>
      <c r="C99" t="str">
        <f>+Administration!B94</f>
        <v>WENATCHEE VALLEY MEDICAL CENTER</v>
      </c>
      <c r="D99" s="9">
        <f>ROUND(+Administration!I94,0)</f>
        <v>0</v>
      </c>
      <c r="E99" s="9">
        <f>ROUND(+Administration!V94,0)</f>
        <v>7232</v>
      </c>
      <c r="F99" s="10">
        <f t="shared" si="3"/>
      </c>
      <c r="G99" s="9">
        <f>ROUND(+Administration!I194,0)</f>
        <v>0</v>
      </c>
      <c r="H99" s="9">
        <f>ROUND(+Administration!V194,0)</f>
        <v>9260</v>
      </c>
      <c r="I99" s="10">
        <f t="shared" si="4"/>
      </c>
      <c r="J99" s="10"/>
      <c r="K99" s="11">
        <f t="shared" si="5"/>
      </c>
    </row>
    <row r="100" spans="2:11" ht="12">
      <c r="B100">
        <f>+Administration!A95</f>
        <v>206</v>
      </c>
      <c r="C100" t="str">
        <f>+Administration!B95</f>
        <v>UNITED GENERAL HOSPITAL</v>
      </c>
      <c r="D100" s="9">
        <f>ROUND(+Administration!I95,0)</f>
        <v>618965</v>
      </c>
      <c r="E100" s="9">
        <f>ROUND(+Administration!V95,0)</f>
        <v>4763</v>
      </c>
      <c r="F100" s="10">
        <f t="shared" si="3"/>
        <v>129.95</v>
      </c>
      <c r="G100" s="9">
        <f>ROUND(+Administration!I195,0)</f>
        <v>321295</v>
      </c>
      <c r="H100" s="9">
        <f>ROUND(+Administration!V195,0)</f>
        <v>5095</v>
      </c>
      <c r="I100" s="10">
        <f t="shared" si="4"/>
        <v>63.06</v>
      </c>
      <c r="J100" s="10"/>
      <c r="K100" s="11">
        <f t="shared" si="5"/>
        <v>-0.5147</v>
      </c>
    </row>
    <row r="101" spans="2:11" ht="12">
      <c r="B101">
        <f>+Administration!A96</f>
        <v>207</v>
      </c>
      <c r="C101" t="str">
        <f>+Administration!B96</f>
        <v>SKAGIT VALLEY HOSPITAL</v>
      </c>
      <c r="D101" s="9">
        <f>ROUND(+Administration!I96,0)</f>
        <v>1631777</v>
      </c>
      <c r="E101" s="9">
        <f>ROUND(+Administration!V96,0)</f>
        <v>16033</v>
      </c>
      <c r="F101" s="10">
        <f t="shared" si="3"/>
        <v>101.78</v>
      </c>
      <c r="G101" s="9">
        <f>ROUND(+Administration!I196,0)</f>
        <v>1843688</v>
      </c>
      <c r="H101" s="9">
        <f>ROUND(+Administration!V196,0)</f>
        <v>15909</v>
      </c>
      <c r="I101" s="10">
        <f t="shared" si="4"/>
        <v>115.89</v>
      </c>
      <c r="J101" s="10"/>
      <c r="K101" s="11">
        <f t="shared" si="5"/>
        <v>0.1386</v>
      </c>
    </row>
    <row r="102" spans="2:11" ht="12">
      <c r="B102">
        <f>+Administration!A97</f>
        <v>208</v>
      </c>
      <c r="C102" t="str">
        <f>+Administration!B97</f>
        <v>LEGACY SALMON CREEK HOSPITAL</v>
      </c>
      <c r="D102" s="9">
        <f>ROUND(+Administration!I97,0)</f>
        <v>801042</v>
      </c>
      <c r="E102" s="9">
        <f>ROUND(+Administration!V97,0)</f>
        <v>13830</v>
      </c>
      <c r="F102" s="10">
        <f t="shared" si="3"/>
        <v>57.92</v>
      </c>
      <c r="G102" s="9">
        <f>ROUND(+Administration!I197,0)</f>
        <v>547631</v>
      </c>
      <c r="H102" s="9">
        <f>ROUND(+Administration!V197,0)</f>
        <v>15387</v>
      </c>
      <c r="I102" s="10">
        <f t="shared" si="4"/>
        <v>35.59</v>
      </c>
      <c r="J102" s="10"/>
      <c r="K102" s="11">
        <f t="shared" si="5"/>
        <v>-0.3855</v>
      </c>
    </row>
    <row r="103" spans="2:11" ht="12">
      <c r="B103">
        <f>+Administration!A98</f>
        <v>209</v>
      </c>
      <c r="C103" t="str">
        <f>+Administration!B98</f>
        <v>SAINT ANTHONY HOSPITAL</v>
      </c>
      <c r="D103" s="9">
        <f>ROUND(+Administration!I98,0)</f>
        <v>0</v>
      </c>
      <c r="E103" s="9">
        <f>ROUND(+Administration!V98,0)</f>
        <v>0</v>
      </c>
      <c r="F103" s="10">
        <f t="shared" si="3"/>
      </c>
      <c r="G103" s="9">
        <f>ROUND(+Administration!I198,0)</f>
        <v>984</v>
      </c>
      <c r="H103" s="9">
        <f>ROUND(+Administration!V198,0)</f>
        <v>1638</v>
      </c>
      <c r="I103" s="10">
        <f t="shared" si="4"/>
        <v>0.6</v>
      </c>
      <c r="J103" s="10"/>
      <c r="K103" s="11">
        <f t="shared" si="5"/>
      </c>
    </row>
    <row r="104" spans="2:11" ht="12">
      <c r="B104">
        <f>+Administration!A99</f>
        <v>904</v>
      </c>
      <c r="C104" t="str">
        <f>+Administration!B99</f>
        <v>BHC FAIRFAX HOSPITAL</v>
      </c>
      <c r="D104" s="9">
        <f>ROUND(+Administration!I99,0)</f>
        <v>459738</v>
      </c>
      <c r="E104" s="9">
        <f>ROUND(+Administration!V99,0)</f>
        <v>2105</v>
      </c>
      <c r="F104" s="10">
        <f t="shared" si="3"/>
        <v>218.4</v>
      </c>
      <c r="G104" s="9">
        <f>ROUND(+Administration!I199,0)</f>
        <v>557899</v>
      </c>
      <c r="H104" s="9">
        <f>ROUND(+Administration!V199,0)</f>
        <v>2056</v>
      </c>
      <c r="I104" s="10">
        <f t="shared" si="4"/>
        <v>271.35</v>
      </c>
      <c r="J104" s="10"/>
      <c r="K104" s="11">
        <f t="shared" si="5"/>
        <v>0.2424</v>
      </c>
    </row>
    <row r="105" spans="2:11" ht="12">
      <c r="B105">
        <f>+Administration!A100</f>
        <v>915</v>
      </c>
      <c r="C105" t="str">
        <f>+Administration!B100</f>
        <v>LOURDES COUNSELING CENTER</v>
      </c>
      <c r="D105" s="9">
        <f>ROUND(+Administration!I100,0)</f>
        <v>4307</v>
      </c>
      <c r="E105" s="9">
        <f>ROUND(+Administration!V100,0)</f>
        <v>981</v>
      </c>
      <c r="F105" s="10">
        <f t="shared" si="3"/>
        <v>4.39</v>
      </c>
      <c r="G105" s="9">
        <f>ROUND(+Administration!I200,0)</f>
        <v>3821</v>
      </c>
      <c r="H105" s="9">
        <f>ROUND(+Administration!V200,0)</f>
        <v>926</v>
      </c>
      <c r="I105" s="10">
        <f t="shared" si="4"/>
        <v>4.13</v>
      </c>
      <c r="J105" s="10"/>
      <c r="K105" s="11">
        <f t="shared" si="5"/>
        <v>-0.0592</v>
      </c>
    </row>
    <row r="106" spans="2:11" ht="12">
      <c r="B106">
        <f>+Administration!A101</f>
        <v>919</v>
      </c>
      <c r="C106" t="str">
        <f>+Administration!B101</f>
        <v>NAVOS</v>
      </c>
      <c r="D106" s="9">
        <f>ROUND(+Administration!I101,0)</f>
        <v>75991</v>
      </c>
      <c r="E106" s="9">
        <f>ROUND(+Administration!V101,0)</f>
        <v>567</v>
      </c>
      <c r="F106" s="10">
        <f t="shared" si="3"/>
        <v>134.02</v>
      </c>
      <c r="G106" s="9">
        <f>ROUND(+Administration!I201,0)</f>
        <v>69503</v>
      </c>
      <c r="H106" s="9">
        <f>ROUND(+Administration!V201,0)</f>
        <v>547</v>
      </c>
      <c r="I106" s="10">
        <f t="shared" si="4"/>
        <v>127.06</v>
      </c>
      <c r="J106" s="10"/>
      <c r="K106" s="11">
        <f t="shared" si="5"/>
        <v>-0.0519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9.875" style="0" bestFit="1" customWidth="1"/>
    <col min="5" max="6" width="6.875" style="0" bestFit="1" customWidth="1"/>
    <col min="7" max="7" width="10.875" style="0" bestFit="1" customWidth="1"/>
    <col min="8" max="9" width="6.875" style="0" bestFit="1" customWidth="1"/>
    <col min="10" max="10" width="2.625" style="0" customWidth="1"/>
    <col min="11" max="11" width="10.00390625" style="0" bestFit="1" customWidth="1"/>
  </cols>
  <sheetData>
    <row r="1" spans="1:10" ht="12">
      <c r="A1" s="6" t="s">
        <v>13</v>
      </c>
      <c r="B1" s="5"/>
      <c r="C1" s="5"/>
      <c r="D1" s="5"/>
      <c r="E1" s="5"/>
      <c r="F1" s="6"/>
      <c r="G1" s="5"/>
      <c r="H1" s="5"/>
      <c r="I1" s="5"/>
      <c r="J1" s="5"/>
    </row>
    <row r="2" spans="1:11" ht="12">
      <c r="A2" s="1"/>
      <c r="F2" s="1"/>
      <c r="K2" s="4" t="s">
        <v>43</v>
      </c>
    </row>
    <row r="3" spans="4:11" ht="12">
      <c r="D3" s="2"/>
      <c r="F3" s="1"/>
      <c r="K3">
        <v>494</v>
      </c>
    </row>
    <row r="4" spans="1:10" ht="12">
      <c r="A4" s="6" t="s">
        <v>30</v>
      </c>
      <c r="B4" s="6"/>
      <c r="C4" s="6"/>
      <c r="D4" s="7"/>
      <c r="E4" s="6"/>
      <c r="F4" s="5"/>
      <c r="G4" s="5"/>
      <c r="H4" s="5"/>
      <c r="I4" s="5"/>
      <c r="J4" s="5"/>
    </row>
    <row r="5" spans="1:10" ht="12">
      <c r="A5" s="6" t="s">
        <v>34</v>
      </c>
      <c r="B5" s="6"/>
      <c r="C5" s="6"/>
      <c r="D5" s="6"/>
      <c r="E5" s="5"/>
      <c r="F5" s="5"/>
      <c r="G5" s="5"/>
      <c r="H5" s="5"/>
      <c r="I5" s="5"/>
      <c r="J5" s="5"/>
    </row>
    <row r="7" spans="5:9" ht="12">
      <c r="E7" s="33">
        <f>Administration!D5</f>
        <v>2008</v>
      </c>
      <c r="F7" s="4">
        <f>+E7</f>
        <v>2008</v>
      </c>
      <c r="H7" s="3">
        <f>+F7+1</f>
        <v>2009</v>
      </c>
      <c r="I7" s="4">
        <f>+H7</f>
        <v>2009</v>
      </c>
    </row>
    <row r="8" spans="1:11" ht="12">
      <c r="A8" s="4"/>
      <c r="B8" s="4"/>
      <c r="C8" s="4"/>
      <c r="F8" s="3" t="s">
        <v>2</v>
      </c>
      <c r="I8" s="3" t="s">
        <v>2</v>
      </c>
      <c r="J8" s="3"/>
      <c r="K8" s="4" t="s">
        <v>45</v>
      </c>
    </row>
    <row r="9" spans="1:11" ht="12">
      <c r="A9" s="4"/>
      <c r="B9" s="4" t="s">
        <v>41</v>
      </c>
      <c r="C9" s="4" t="s">
        <v>42</v>
      </c>
      <c r="D9" s="3" t="s">
        <v>14</v>
      </c>
      <c r="E9" s="3" t="s">
        <v>4</v>
      </c>
      <c r="F9" s="3" t="s">
        <v>4</v>
      </c>
      <c r="G9" s="3" t="s">
        <v>14</v>
      </c>
      <c r="H9" s="3" t="s">
        <v>4</v>
      </c>
      <c r="I9" s="3" t="s">
        <v>4</v>
      </c>
      <c r="J9" s="3"/>
      <c r="K9" s="4" t="s">
        <v>46</v>
      </c>
    </row>
    <row r="10" spans="2:11" ht="12">
      <c r="B10">
        <f>+Administration!A5</f>
        <v>1</v>
      </c>
      <c r="C10" t="str">
        <f>+Administration!B5</f>
        <v>SWEDISH HEALTH SERVICES</v>
      </c>
      <c r="D10" s="9">
        <f>ROUND(+Administration!J5,0)</f>
        <v>1097692</v>
      </c>
      <c r="E10" s="9">
        <f>ROUND(+Administration!V5,0)</f>
        <v>64206</v>
      </c>
      <c r="F10" s="10">
        <f>IF(D10=0,"",IF(E10=0,"",ROUND(D10/E10,2)))</f>
        <v>17.1</v>
      </c>
      <c r="G10" s="9">
        <f>ROUND(+Administration!J105,0)</f>
        <v>426391</v>
      </c>
      <c r="H10" s="9">
        <f>ROUND(+Administration!V105,0)</f>
        <v>65434</v>
      </c>
      <c r="I10" s="10">
        <f>IF(G10=0,"",IF(H10=0,"",ROUND(G10/H10,2)))</f>
        <v>6.52</v>
      </c>
      <c r="J10" s="10"/>
      <c r="K10" s="11">
        <f>IF(D10=0,"",IF(E10=0,"",IF(G10=0,"",IF(H10=0,"",ROUND(I10/F10-1,4)))))</f>
        <v>-0.6187</v>
      </c>
    </row>
    <row r="11" spans="2:11" ht="12">
      <c r="B11">
        <f>+Administration!A6</f>
        <v>3</v>
      </c>
      <c r="C11" t="str">
        <f>+Administration!B6</f>
        <v>SWEDISH MEDICAL CENTER CHERRY HILL</v>
      </c>
      <c r="D11" s="9">
        <f>ROUND(+Administration!J6,0)</f>
        <v>554067</v>
      </c>
      <c r="E11" s="9">
        <f>ROUND(+Administration!V6,0)</f>
        <v>25431</v>
      </c>
      <c r="F11" s="10">
        <f aca="true" t="shared" si="0" ref="F11:F74">IF(D11=0,"",IF(E11=0,"",ROUND(D11/E11,2)))</f>
        <v>21.79</v>
      </c>
      <c r="G11" s="9">
        <f>ROUND(+Administration!J106,0)</f>
        <v>520452</v>
      </c>
      <c r="H11" s="9">
        <f>ROUND(+Administration!V106,0)</f>
        <v>27098</v>
      </c>
      <c r="I11" s="10">
        <f aca="true" t="shared" si="1" ref="I11:I74">IF(G11=0,"",IF(H11=0,"",ROUND(G11/H11,2)))</f>
        <v>19.21</v>
      </c>
      <c r="J11" s="10"/>
      <c r="K11" s="11">
        <f aca="true" t="shared" si="2" ref="K11:K74">IF(D11=0,"",IF(E11=0,"",IF(G11=0,"",IF(H11=0,"",ROUND(I11/F11-1,4)))))</f>
        <v>-0.1184</v>
      </c>
    </row>
    <row r="12" spans="2:11" ht="12">
      <c r="B12">
        <f>+Administration!A7</f>
        <v>8</v>
      </c>
      <c r="C12" t="str">
        <f>+Administration!B7</f>
        <v>KLICKITAT VALLEY HOSPITAL</v>
      </c>
      <c r="D12" s="9">
        <f>ROUND(+Administration!J7,0)</f>
        <v>42084</v>
      </c>
      <c r="E12" s="9">
        <f>ROUND(+Administration!V7,0)</f>
        <v>1629</v>
      </c>
      <c r="F12" s="10">
        <f t="shared" si="0"/>
        <v>25.83</v>
      </c>
      <c r="G12" s="9">
        <f>ROUND(+Administration!J107,0)</f>
        <v>44588</v>
      </c>
      <c r="H12" s="9">
        <f>ROUND(+Administration!V107,0)</f>
        <v>1645</v>
      </c>
      <c r="I12" s="10">
        <f t="shared" si="1"/>
        <v>27.11</v>
      </c>
      <c r="J12" s="10"/>
      <c r="K12" s="11">
        <f t="shared" si="2"/>
        <v>0.0496</v>
      </c>
    </row>
    <row r="13" spans="2:11" ht="12">
      <c r="B13">
        <f>+Administration!A8</f>
        <v>10</v>
      </c>
      <c r="C13" t="str">
        <f>+Administration!B8</f>
        <v>VIRGINIA MASON MEDICAL CENTER</v>
      </c>
      <c r="D13" s="9">
        <f>ROUND(+Administration!J8,0)</f>
        <v>1096744</v>
      </c>
      <c r="E13" s="9">
        <f>ROUND(+Administration!V8,0)</f>
        <v>76904</v>
      </c>
      <c r="F13" s="10">
        <f t="shared" si="0"/>
        <v>14.26</v>
      </c>
      <c r="G13" s="9">
        <f>ROUND(+Administration!J108,0)</f>
        <v>1096400</v>
      </c>
      <c r="H13" s="9">
        <f>ROUND(+Administration!V108,0)</f>
        <v>79237</v>
      </c>
      <c r="I13" s="10">
        <f t="shared" si="1"/>
        <v>13.84</v>
      </c>
      <c r="J13" s="10"/>
      <c r="K13" s="11">
        <f t="shared" si="2"/>
        <v>-0.0295</v>
      </c>
    </row>
    <row r="14" spans="2:11" ht="12">
      <c r="B14">
        <f>+Administration!A9</f>
        <v>14</v>
      </c>
      <c r="C14" t="str">
        <f>+Administration!B9</f>
        <v>SEATTLE CHILDRENS HOSPITAL</v>
      </c>
      <c r="D14" s="9">
        <f>ROUND(+Administration!J9,0)</f>
        <v>1674971</v>
      </c>
      <c r="E14" s="9">
        <f>ROUND(+Administration!V9,0)</f>
        <v>26512</v>
      </c>
      <c r="F14" s="10">
        <f t="shared" si="0"/>
        <v>63.18</v>
      </c>
      <c r="G14" s="9">
        <f>ROUND(+Administration!J109,0)</f>
        <v>2347024</v>
      </c>
      <c r="H14" s="9">
        <f>ROUND(+Administration!V109,0)</f>
        <v>28361</v>
      </c>
      <c r="I14" s="10">
        <f t="shared" si="1"/>
        <v>82.76</v>
      </c>
      <c r="J14" s="10"/>
      <c r="K14" s="11">
        <f t="shared" si="2"/>
        <v>0.3099</v>
      </c>
    </row>
    <row r="15" spans="2:11" ht="12">
      <c r="B15">
        <f>+Administration!A10</f>
        <v>20</v>
      </c>
      <c r="C15" t="str">
        <f>+Administration!B10</f>
        <v>GROUP HEALTH CENTRAL</v>
      </c>
      <c r="D15" s="9">
        <f>ROUND(+Administration!J10,0)</f>
        <v>0</v>
      </c>
      <c r="E15" s="9">
        <f>ROUND(+Administration!V10,0)</f>
        <v>1208</v>
      </c>
      <c r="F15" s="10">
        <f t="shared" si="0"/>
      </c>
      <c r="G15" s="9">
        <f>ROUND(+Administration!J110,0)</f>
        <v>10878</v>
      </c>
      <c r="H15" s="9">
        <f>ROUND(+Administration!V110,0)</f>
        <v>1122</v>
      </c>
      <c r="I15" s="10">
        <f t="shared" si="1"/>
        <v>9.7</v>
      </c>
      <c r="J15" s="10"/>
      <c r="K15" s="11">
        <f t="shared" si="2"/>
      </c>
    </row>
    <row r="16" spans="2:11" ht="12">
      <c r="B16">
        <f>+Administration!A11</f>
        <v>21</v>
      </c>
      <c r="C16" t="str">
        <f>+Administration!B11</f>
        <v>NEWPORT COMMUNITY HOSPITAL</v>
      </c>
      <c r="D16" s="9">
        <f>ROUND(+Administration!J11,0)</f>
        <v>26527</v>
      </c>
      <c r="E16" s="9">
        <f>ROUND(+Administration!V11,0)</f>
        <v>2926</v>
      </c>
      <c r="F16" s="10">
        <f t="shared" si="0"/>
        <v>9.07</v>
      </c>
      <c r="G16" s="9">
        <f>ROUND(+Administration!J111,0)</f>
        <v>14075</v>
      </c>
      <c r="H16" s="9">
        <f>ROUND(+Administration!V111,0)</f>
        <v>2664</v>
      </c>
      <c r="I16" s="10">
        <f t="shared" si="1"/>
        <v>5.28</v>
      </c>
      <c r="J16" s="10"/>
      <c r="K16" s="11">
        <f t="shared" si="2"/>
        <v>-0.4179</v>
      </c>
    </row>
    <row r="17" spans="2:11" ht="12">
      <c r="B17">
        <f>+Administration!A12</f>
        <v>22</v>
      </c>
      <c r="C17" t="str">
        <f>+Administration!B12</f>
        <v>LOURDES MEDICAL CENTER</v>
      </c>
      <c r="D17" s="9">
        <f>ROUND(+Administration!J12,0)</f>
        <v>168625</v>
      </c>
      <c r="E17" s="9">
        <f>ROUND(+Administration!V12,0)</f>
        <v>4975</v>
      </c>
      <c r="F17" s="10">
        <f t="shared" si="0"/>
        <v>33.89</v>
      </c>
      <c r="G17" s="9">
        <f>ROUND(+Administration!J112,0)</f>
        <v>176475</v>
      </c>
      <c r="H17" s="9">
        <f>ROUND(+Administration!V112,0)</f>
        <v>4807</v>
      </c>
      <c r="I17" s="10">
        <f t="shared" si="1"/>
        <v>36.71</v>
      </c>
      <c r="J17" s="10"/>
      <c r="K17" s="11">
        <f t="shared" si="2"/>
        <v>0.0832</v>
      </c>
    </row>
    <row r="18" spans="2:11" ht="12">
      <c r="B18">
        <f>+Administration!A13</f>
        <v>23</v>
      </c>
      <c r="C18" t="str">
        <f>+Administration!B13</f>
        <v>OKANOGAN-DOUGLAS DISTRICT HOSPITAL</v>
      </c>
      <c r="D18" s="9">
        <f>ROUND(+Administration!J13,0)</f>
        <v>129037</v>
      </c>
      <c r="E18" s="9">
        <f>ROUND(+Administration!V13,0)</f>
        <v>1506</v>
      </c>
      <c r="F18" s="10">
        <f t="shared" si="0"/>
        <v>85.68</v>
      </c>
      <c r="G18" s="9">
        <f>ROUND(+Administration!J113,0)</f>
        <v>100576</v>
      </c>
      <c r="H18" s="9">
        <f>ROUND(+Administration!V113,0)</f>
        <v>1454</v>
      </c>
      <c r="I18" s="10">
        <f t="shared" si="1"/>
        <v>69.17</v>
      </c>
      <c r="J18" s="10"/>
      <c r="K18" s="11">
        <f t="shared" si="2"/>
        <v>-0.1927</v>
      </c>
    </row>
    <row r="19" spans="2:11" ht="12">
      <c r="B19">
        <f>+Administration!A14</f>
        <v>26</v>
      </c>
      <c r="C19" t="str">
        <f>+Administration!B14</f>
        <v>PEACEHEALTH SAINT JOHN MEDICAL CENTER</v>
      </c>
      <c r="D19" s="9">
        <f>ROUND(+Administration!J14,0)</f>
        <v>2133623</v>
      </c>
      <c r="E19" s="9">
        <f>ROUND(+Administration!V14,0)</f>
        <v>23290</v>
      </c>
      <c r="F19" s="10">
        <f t="shared" si="0"/>
        <v>91.61</v>
      </c>
      <c r="G19" s="9">
        <f>ROUND(+Administration!J114,0)</f>
        <v>2144206</v>
      </c>
      <c r="H19" s="9">
        <f>ROUND(+Administration!V114,0)</f>
        <v>24570</v>
      </c>
      <c r="I19" s="10">
        <f t="shared" si="1"/>
        <v>87.27</v>
      </c>
      <c r="J19" s="10"/>
      <c r="K19" s="11">
        <f t="shared" si="2"/>
        <v>-0.0474</v>
      </c>
    </row>
    <row r="20" spans="2:11" ht="12">
      <c r="B20">
        <f>+Administration!A15</f>
        <v>29</v>
      </c>
      <c r="C20" t="str">
        <f>+Administration!B15</f>
        <v>HARBORVIEW MEDICAL CENTER</v>
      </c>
      <c r="D20" s="9">
        <f>ROUND(+Administration!J15,0)</f>
        <v>4178942</v>
      </c>
      <c r="E20" s="9">
        <f>ROUND(+Administration!V15,0)</f>
        <v>43532</v>
      </c>
      <c r="F20" s="10">
        <f t="shared" si="0"/>
        <v>96</v>
      </c>
      <c r="G20" s="9">
        <f>ROUND(+Administration!J115,0)</f>
        <v>6131110</v>
      </c>
      <c r="H20" s="9">
        <f>ROUND(+Administration!V115,0)</f>
        <v>43020</v>
      </c>
      <c r="I20" s="10">
        <f t="shared" si="1"/>
        <v>142.52</v>
      </c>
      <c r="J20" s="10"/>
      <c r="K20" s="11">
        <f t="shared" si="2"/>
        <v>0.4846</v>
      </c>
    </row>
    <row r="21" spans="2:11" ht="12">
      <c r="B21">
        <f>+Administration!A16</f>
        <v>32</v>
      </c>
      <c r="C21" t="str">
        <f>+Administration!B16</f>
        <v>SAINT JOSEPH MEDICAL CENTER</v>
      </c>
      <c r="D21" s="9">
        <f>ROUND(+Administration!J16,0)</f>
        <v>1186160</v>
      </c>
      <c r="E21" s="9">
        <f>ROUND(+Administration!V16,0)</f>
        <v>46717</v>
      </c>
      <c r="F21" s="10">
        <f t="shared" si="0"/>
        <v>25.39</v>
      </c>
      <c r="G21" s="9">
        <f>ROUND(+Administration!J116,0)</f>
        <v>1761922</v>
      </c>
      <c r="H21" s="9">
        <f>ROUND(+Administration!V116,0)</f>
        <v>43072</v>
      </c>
      <c r="I21" s="10">
        <f t="shared" si="1"/>
        <v>40.91</v>
      </c>
      <c r="J21" s="10"/>
      <c r="K21" s="11">
        <f t="shared" si="2"/>
        <v>0.6113</v>
      </c>
    </row>
    <row r="22" spans="2:11" ht="12">
      <c r="B22">
        <f>+Administration!A17</f>
        <v>35</v>
      </c>
      <c r="C22" t="str">
        <f>+Administration!B17</f>
        <v>ENUMCLAW REGIONAL HOSPITAL</v>
      </c>
      <c r="D22" s="9">
        <f>ROUND(+Administration!J17,0)</f>
        <v>84518</v>
      </c>
      <c r="E22" s="9">
        <f>ROUND(+Administration!V17,0)</f>
        <v>3584</v>
      </c>
      <c r="F22" s="10">
        <f t="shared" si="0"/>
        <v>23.58</v>
      </c>
      <c r="G22" s="9">
        <f>ROUND(+Administration!J117,0)</f>
        <v>71783</v>
      </c>
      <c r="H22" s="9">
        <f>ROUND(+Administration!V117,0)</f>
        <v>3826</v>
      </c>
      <c r="I22" s="10">
        <f t="shared" si="1"/>
        <v>18.76</v>
      </c>
      <c r="J22" s="10"/>
      <c r="K22" s="11">
        <f t="shared" si="2"/>
        <v>-0.2044</v>
      </c>
    </row>
    <row r="23" spans="2:11" ht="12">
      <c r="B23">
        <f>+Administration!A18</f>
        <v>37</v>
      </c>
      <c r="C23" t="str">
        <f>+Administration!B18</f>
        <v>DEACONESS MEDICAL CENTER</v>
      </c>
      <c r="D23" s="9">
        <f>ROUND(+Administration!J18,0)</f>
        <v>1070775</v>
      </c>
      <c r="E23" s="9">
        <f>ROUND(+Administration!V18,0)</f>
        <v>18891</v>
      </c>
      <c r="F23" s="10">
        <f t="shared" si="0"/>
        <v>56.68</v>
      </c>
      <c r="G23" s="9">
        <f>ROUND(+Administration!J118,0)</f>
        <v>96447</v>
      </c>
      <c r="H23" s="9">
        <f>ROUND(+Administration!V118,0)</f>
        <v>24058</v>
      </c>
      <c r="I23" s="10">
        <f t="shared" si="1"/>
        <v>4.01</v>
      </c>
      <c r="J23" s="10"/>
      <c r="K23" s="11">
        <f t="shared" si="2"/>
        <v>-0.9293</v>
      </c>
    </row>
    <row r="24" spans="2:11" ht="12">
      <c r="B24">
        <f>+Administration!A19</f>
        <v>38</v>
      </c>
      <c r="C24" t="str">
        <f>+Administration!B19</f>
        <v>OLYMPIC MEDICAL CENTER</v>
      </c>
      <c r="D24" s="9">
        <f>ROUND(+Administration!J19,0)</f>
        <v>316761</v>
      </c>
      <c r="E24" s="9">
        <f>ROUND(+Administration!V19,0)</f>
        <v>13147</v>
      </c>
      <c r="F24" s="10">
        <f t="shared" si="0"/>
        <v>24.09</v>
      </c>
      <c r="G24" s="9">
        <f>ROUND(+Administration!J119,0)</f>
        <v>251948</v>
      </c>
      <c r="H24" s="9">
        <f>ROUND(+Administration!V119,0)</f>
        <v>13521</v>
      </c>
      <c r="I24" s="10">
        <f t="shared" si="1"/>
        <v>18.63</v>
      </c>
      <c r="J24" s="10"/>
      <c r="K24" s="11">
        <f t="shared" si="2"/>
        <v>-0.2267</v>
      </c>
    </row>
    <row r="25" spans="2:11" ht="12">
      <c r="B25">
        <f>+Administration!A20</f>
        <v>39</v>
      </c>
      <c r="C25" t="str">
        <f>+Administration!B20</f>
        <v>KENNEWICK GENERAL HOSPITAL</v>
      </c>
      <c r="D25" s="9">
        <f>ROUND(+Administration!J20,0)</f>
        <v>307525</v>
      </c>
      <c r="E25" s="9">
        <f>ROUND(+Administration!V20,0)</f>
        <v>11240</v>
      </c>
      <c r="F25" s="10">
        <f t="shared" si="0"/>
        <v>27.36</v>
      </c>
      <c r="G25" s="9">
        <f>ROUND(+Administration!J120,0)</f>
        <v>302415</v>
      </c>
      <c r="H25" s="9">
        <f>ROUND(+Administration!V120,0)</f>
        <v>11618</v>
      </c>
      <c r="I25" s="10">
        <f t="shared" si="1"/>
        <v>26.03</v>
      </c>
      <c r="J25" s="10"/>
      <c r="K25" s="11">
        <f t="shared" si="2"/>
        <v>-0.0486</v>
      </c>
    </row>
    <row r="26" spans="2:11" ht="12">
      <c r="B26">
        <f>+Administration!A21</f>
        <v>43</v>
      </c>
      <c r="C26" t="str">
        <f>+Administration!B21</f>
        <v>WALLA WALLA GENERAL HOSPITAL</v>
      </c>
      <c r="D26" s="9">
        <f>ROUND(+Administration!J21,0)</f>
        <v>72650</v>
      </c>
      <c r="E26" s="9">
        <f>ROUND(+Administration!V21,0)</f>
        <v>3984</v>
      </c>
      <c r="F26" s="10">
        <f t="shared" si="0"/>
        <v>18.24</v>
      </c>
      <c r="G26" s="9">
        <f>ROUND(+Administration!J121,0)</f>
        <v>64058</v>
      </c>
      <c r="H26" s="9">
        <f>ROUND(+Administration!V121,0)</f>
        <v>4221</v>
      </c>
      <c r="I26" s="10">
        <f t="shared" si="1"/>
        <v>15.18</v>
      </c>
      <c r="J26" s="10"/>
      <c r="K26" s="11">
        <f t="shared" si="2"/>
        <v>-0.1678</v>
      </c>
    </row>
    <row r="27" spans="2:11" ht="12">
      <c r="B27">
        <f>+Administration!A22</f>
        <v>45</v>
      </c>
      <c r="C27" t="str">
        <f>+Administration!B22</f>
        <v>COLUMBIA BASIN HOSPITAL</v>
      </c>
      <c r="D27" s="9">
        <f>ROUND(+Administration!J22,0)</f>
        <v>15791</v>
      </c>
      <c r="E27" s="9">
        <f>ROUND(+Administration!V22,0)</f>
        <v>1214</v>
      </c>
      <c r="F27" s="10">
        <f t="shared" si="0"/>
        <v>13.01</v>
      </c>
      <c r="G27" s="9">
        <f>ROUND(+Administration!J122,0)</f>
        <v>12265</v>
      </c>
      <c r="H27" s="9">
        <f>ROUND(+Administration!V122,0)</f>
        <v>1212</v>
      </c>
      <c r="I27" s="10">
        <f t="shared" si="1"/>
        <v>10.12</v>
      </c>
      <c r="J27" s="10"/>
      <c r="K27" s="11">
        <f t="shared" si="2"/>
        <v>-0.2221</v>
      </c>
    </row>
    <row r="28" spans="2:11" ht="12">
      <c r="B28">
        <f>+Administration!A23</f>
        <v>46</v>
      </c>
      <c r="C28" t="str">
        <f>+Administration!B23</f>
        <v>PROSSER MEMORIAL HOSPITAL</v>
      </c>
      <c r="D28" s="9">
        <f>ROUND(+Administration!J23,0)</f>
        <v>59338</v>
      </c>
      <c r="E28" s="9">
        <f>ROUND(+Administration!V23,0)</f>
        <v>0</v>
      </c>
      <c r="F28" s="10">
        <f t="shared" si="0"/>
      </c>
      <c r="G28" s="9">
        <f>ROUND(+Administration!J123,0)</f>
        <v>58670</v>
      </c>
      <c r="H28" s="9">
        <f>ROUND(+Administration!V123,0)</f>
        <v>1940</v>
      </c>
      <c r="I28" s="10">
        <f t="shared" si="1"/>
        <v>30.24</v>
      </c>
      <c r="J28" s="10"/>
      <c r="K28" s="11">
        <f t="shared" si="2"/>
      </c>
    </row>
    <row r="29" spans="2:11" ht="12">
      <c r="B29">
        <f>+Administration!A24</f>
        <v>50</v>
      </c>
      <c r="C29" t="str">
        <f>+Administration!B24</f>
        <v>PROVIDENCE SAINT MARY MEDICAL CENTER</v>
      </c>
      <c r="D29" s="9">
        <f>ROUND(+Administration!J24,0)</f>
        <v>1202061</v>
      </c>
      <c r="E29" s="9">
        <f>ROUND(+Administration!V24,0)</f>
        <v>13790</v>
      </c>
      <c r="F29" s="10">
        <f t="shared" si="0"/>
        <v>87.17</v>
      </c>
      <c r="G29" s="9">
        <f>ROUND(+Administration!J124,0)</f>
        <v>368063</v>
      </c>
      <c r="H29" s="9">
        <f>ROUND(+Administration!V124,0)</f>
        <v>13198</v>
      </c>
      <c r="I29" s="10">
        <f t="shared" si="1"/>
        <v>27.89</v>
      </c>
      <c r="J29" s="10"/>
      <c r="K29" s="11">
        <f t="shared" si="2"/>
        <v>-0.6801</v>
      </c>
    </row>
    <row r="30" spans="2:11" ht="12">
      <c r="B30">
        <f>+Administration!A25</f>
        <v>54</v>
      </c>
      <c r="C30" t="str">
        <f>+Administration!B25</f>
        <v>FORKS COMMUNITY HOSPITAL</v>
      </c>
      <c r="D30" s="9">
        <f>ROUND(+Administration!J25,0)</f>
        <v>36241</v>
      </c>
      <c r="E30" s="9">
        <f>ROUND(+Administration!V25,0)</f>
        <v>2268</v>
      </c>
      <c r="F30" s="10">
        <f t="shared" si="0"/>
        <v>15.98</v>
      </c>
      <c r="G30" s="9">
        <f>ROUND(+Administration!J125,0)</f>
        <v>27808</v>
      </c>
      <c r="H30" s="9">
        <f>ROUND(+Administration!V125,0)</f>
        <v>1817</v>
      </c>
      <c r="I30" s="10">
        <f t="shared" si="1"/>
        <v>15.3</v>
      </c>
      <c r="J30" s="10"/>
      <c r="K30" s="11">
        <f t="shared" si="2"/>
        <v>-0.0426</v>
      </c>
    </row>
    <row r="31" spans="2:11" ht="12">
      <c r="B31">
        <f>+Administration!A26</f>
        <v>56</v>
      </c>
      <c r="C31" t="str">
        <f>+Administration!B26</f>
        <v>WILLAPA HARBOR HOSPITAL</v>
      </c>
      <c r="D31" s="9">
        <f>ROUND(+Administration!J26,0)</f>
        <v>33844</v>
      </c>
      <c r="E31" s="9">
        <f>ROUND(+Administration!V26,0)</f>
        <v>1630</v>
      </c>
      <c r="F31" s="10">
        <f t="shared" si="0"/>
        <v>20.76</v>
      </c>
      <c r="G31" s="9">
        <f>ROUND(+Administration!J126,0)</f>
        <v>24941</v>
      </c>
      <c r="H31" s="9">
        <f>ROUND(+Administration!V126,0)</f>
        <v>1521</v>
      </c>
      <c r="I31" s="10">
        <f t="shared" si="1"/>
        <v>16.4</v>
      </c>
      <c r="J31" s="10"/>
      <c r="K31" s="11">
        <f t="shared" si="2"/>
        <v>-0.21</v>
      </c>
    </row>
    <row r="32" spans="2:11" ht="12">
      <c r="B32">
        <f>+Administration!A27</f>
        <v>58</v>
      </c>
      <c r="C32" t="str">
        <f>+Administration!B27</f>
        <v>YAKIMA VALLEY MEMORIAL HOSPITAL</v>
      </c>
      <c r="D32" s="9">
        <f>ROUND(+Administration!J27,0)</f>
        <v>890816</v>
      </c>
      <c r="E32" s="9">
        <f>ROUND(+Administration!V27,0)</f>
        <v>31658</v>
      </c>
      <c r="F32" s="10">
        <f t="shared" si="0"/>
        <v>28.14</v>
      </c>
      <c r="G32" s="9">
        <f>ROUND(+Administration!J127,0)</f>
        <v>565106</v>
      </c>
      <c r="H32" s="9">
        <f>ROUND(+Administration!V127,0)</f>
        <v>33827</v>
      </c>
      <c r="I32" s="10">
        <f t="shared" si="1"/>
        <v>16.71</v>
      </c>
      <c r="J32" s="10"/>
      <c r="K32" s="11">
        <f t="shared" si="2"/>
        <v>-0.4062</v>
      </c>
    </row>
    <row r="33" spans="2:11" ht="12">
      <c r="B33">
        <f>+Administration!A28</f>
        <v>63</v>
      </c>
      <c r="C33" t="str">
        <f>+Administration!B28</f>
        <v>GRAYS HARBOR COMMUNITY HOSPITAL</v>
      </c>
      <c r="D33" s="9">
        <f>ROUND(+Administration!J28,0)</f>
        <v>390538</v>
      </c>
      <c r="E33" s="9">
        <f>ROUND(+Administration!V28,0)</f>
        <v>11731</v>
      </c>
      <c r="F33" s="10">
        <f t="shared" si="0"/>
        <v>33.29</v>
      </c>
      <c r="G33" s="9">
        <f>ROUND(+Administration!J128,0)</f>
        <v>408007</v>
      </c>
      <c r="H33" s="9">
        <f>ROUND(+Administration!V128,0)</f>
        <v>12132</v>
      </c>
      <c r="I33" s="10">
        <f t="shared" si="1"/>
        <v>33.63</v>
      </c>
      <c r="J33" s="10"/>
      <c r="K33" s="11">
        <f t="shared" si="2"/>
        <v>0.0102</v>
      </c>
    </row>
    <row r="34" spans="2:11" ht="12">
      <c r="B34">
        <f>+Administration!A29</f>
        <v>78</v>
      </c>
      <c r="C34" t="str">
        <f>+Administration!B29</f>
        <v>SAMARITAN HOSPITAL</v>
      </c>
      <c r="D34" s="9">
        <f>ROUND(+Administration!J29,0)</f>
        <v>155155</v>
      </c>
      <c r="E34" s="9">
        <f>ROUND(+Administration!V29,0)</f>
        <v>6208</v>
      </c>
      <c r="F34" s="10">
        <f t="shared" si="0"/>
        <v>24.99</v>
      </c>
      <c r="G34" s="9">
        <f>ROUND(+Administration!J129,0)</f>
        <v>129252</v>
      </c>
      <c r="H34" s="9">
        <f>ROUND(+Administration!V129,0)</f>
        <v>6490</v>
      </c>
      <c r="I34" s="10">
        <f t="shared" si="1"/>
        <v>19.92</v>
      </c>
      <c r="J34" s="10"/>
      <c r="K34" s="11">
        <f t="shared" si="2"/>
        <v>-0.2029</v>
      </c>
    </row>
    <row r="35" spans="2:11" ht="12">
      <c r="B35">
        <f>+Administration!A30</f>
        <v>79</v>
      </c>
      <c r="C35" t="str">
        <f>+Administration!B30</f>
        <v>OCEAN BEACH HOSPITAL</v>
      </c>
      <c r="D35" s="9">
        <f>ROUND(+Administration!J30,0)</f>
        <v>42167</v>
      </c>
      <c r="E35" s="9">
        <f>ROUND(+Administration!V30,0)</f>
        <v>1836</v>
      </c>
      <c r="F35" s="10">
        <f t="shared" si="0"/>
        <v>22.97</v>
      </c>
      <c r="G35" s="9">
        <f>ROUND(+Administration!J130,0)</f>
        <v>64280</v>
      </c>
      <c r="H35" s="9">
        <f>ROUND(+Administration!V130,0)</f>
        <v>1549</v>
      </c>
      <c r="I35" s="10">
        <f t="shared" si="1"/>
        <v>41.5</v>
      </c>
      <c r="J35" s="10"/>
      <c r="K35" s="11">
        <f t="shared" si="2"/>
        <v>0.8067</v>
      </c>
    </row>
    <row r="36" spans="2:11" ht="12">
      <c r="B36">
        <f>+Administration!A31</f>
        <v>80</v>
      </c>
      <c r="C36" t="str">
        <f>+Administration!B31</f>
        <v>ODESSA MEMORIAL HOSPITAL</v>
      </c>
      <c r="D36" s="9">
        <f>ROUND(+Administration!J31,0)</f>
        <v>35369</v>
      </c>
      <c r="E36" s="9">
        <f>ROUND(+Administration!V31,0)</f>
        <v>252</v>
      </c>
      <c r="F36" s="10">
        <f t="shared" si="0"/>
        <v>140.35</v>
      </c>
      <c r="G36" s="9">
        <f>ROUND(+Administration!J131,0)</f>
        <v>19379</v>
      </c>
      <c r="H36" s="9">
        <f>ROUND(+Administration!V131,0)</f>
        <v>237</v>
      </c>
      <c r="I36" s="10">
        <f t="shared" si="1"/>
        <v>81.77</v>
      </c>
      <c r="J36" s="10"/>
      <c r="K36" s="11">
        <f t="shared" si="2"/>
        <v>-0.4174</v>
      </c>
    </row>
    <row r="37" spans="2:11" ht="12">
      <c r="B37">
        <f>+Administration!A32</f>
        <v>81</v>
      </c>
      <c r="C37" t="str">
        <f>+Administration!B32</f>
        <v>GOOD SAMARITAN HOSPITAL</v>
      </c>
      <c r="D37" s="9">
        <f>ROUND(+Administration!J32,0)</f>
        <v>-46433</v>
      </c>
      <c r="E37" s="9">
        <f>ROUND(+Administration!V32,0)</f>
        <v>22063</v>
      </c>
      <c r="F37" s="10">
        <f t="shared" si="0"/>
        <v>-2.1</v>
      </c>
      <c r="G37" s="9">
        <f>ROUND(+Administration!J132,0)</f>
        <v>-393066</v>
      </c>
      <c r="H37" s="9">
        <f>ROUND(+Administration!V132,0)</f>
        <v>21554</v>
      </c>
      <c r="I37" s="10">
        <f t="shared" si="1"/>
        <v>-18.24</v>
      </c>
      <c r="J37" s="10"/>
      <c r="K37" s="11">
        <f t="shared" si="2"/>
        <v>7.6857</v>
      </c>
    </row>
    <row r="38" spans="2:11" ht="12">
      <c r="B38">
        <f>+Administration!A33</f>
        <v>82</v>
      </c>
      <c r="C38" t="str">
        <f>+Administration!B33</f>
        <v>GARFIELD COUNTY MEMORIAL HOSPITAL</v>
      </c>
      <c r="D38" s="9">
        <f>ROUND(+Administration!J33,0)</f>
        <v>21585</v>
      </c>
      <c r="E38" s="9">
        <f>ROUND(+Administration!V33,0)</f>
        <v>224</v>
      </c>
      <c r="F38" s="10">
        <f t="shared" si="0"/>
        <v>96.36</v>
      </c>
      <c r="G38" s="9">
        <f>ROUND(+Administration!J133,0)</f>
        <v>27577</v>
      </c>
      <c r="H38" s="9">
        <f>ROUND(+Administration!V133,0)</f>
        <v>509</v>
      </c>
      <c r="I38" s="10">
        <f t="shared" si="1"/>
        <v>54.18</v>
      </c>
      <c r="J38" s="10"/>
      <c r="K38" s="11">
        <f t="shared" si="2"/>
        <v>-0.4377</v>
      </c>
    </row>
    <row r="39" spans="2:11" ht="12">
      <c r="B39">
        <f>+Administration!A34</f>
        <v>84</v>
      </c>
      <c r="C39" t="str">
        <f>+Administration!B34</f>
        <v>PROVIDENCE REGIONAL MEDICAL CENTER EVERETT</v>
      </c>
      <c r="D39" s="9">
        <f>ROUND(+Administration!J34,0)</f>
        <v>913429</v>
      </c>
      <c r="E39" s="9">
        <f>ROUND(+Administration!V34,0)</f>
        <v>47661</v>
      </c>
      <c r="F39" s="10">
        <f t="shared" si="0"/>
        <v>19.17</v>
      </c>
      <c r="G39" s="9">
        <f>ROUND(+Administration!J134,0)</f>
        <v>598452</v>
      </c>
      <c r="H39" s="9">
        <f>ROUND(+Administration!V134,0)</f>
        <v>52314</v>
      </c>
      <c r="I39" s="10">
        <f t="shared" si="1"/>
        <v>11.44</v>
      </c>
      <c r="J39" s="10"/>
      <c r="K39" s="11">
        <f t="shared" si="2"/>
        <v>-0.4032</v>
      </c>
    </row>
    <row r="40" spans="2:11" ht="12">
      <c r="B40">
        <f>+Administration!A35</f>
        <v>85</v>
      </c>
      <c r="C40" t="str">
        <f>+Administration!B35</f>
        <v>JEFFERSON HEALTHCARE HOSPITAL</v>
      </c>
      <c r="D40" s="9">
        <f>ROUND(+Administration!J35,0)</f>
        <v>293937</v>
      </c>
      <c r="E40" s="9">
        <f>ROUND(+Administration!V35,0)</f>
        <v>4378</v>
      </c>
      <c r="F40" s="10">
        <f t="shared" si="0"/>
        <v>67.14</v>
      </c>
      <c r="G40" s="9">
        <f>ROUND(+Administration!J135,0)</f>
        <v>227968</v>
      </c>
      <c r="H40" s="9">
        <f>ROUND(+Administration!V135,0)</f>
        <v>4690</v>
      </c>
      <c r="I40" s="10">
        <f t="shared" si="1"/>
        <v>48.61</v>
      </c>
      <c r="J40" s="10"/>
      <c r="K40" s="11">
        <f t="shared" si="2"/>
        <v>-0.276</v>
      </c>
    </row>
    <row r="41" spans="2:11" ht="12">
      <c r="B41">
        <f>+Administration!A36</f>
        <v>96</v>
      </c>
      <c r="C41" t="str">
        <f>+Administration!B36</f>
        <v>SKYLINE HOSPITAL</v>
      </c>
      <c r="D41" s="9">
        <f>ROUND(+Administration!J36,0)</f>
        <v>17517</v>
      </c>
      <c r="E41" s="9">
        <f>ROUND(+Administration!V36,0)</f>
        <v>1264</v>
      </c>
      <c r="F41" s="10">
        <f t="shared" si="0"/>
        <v>13.86</v>
      </c>
      <c r="G41" s="9">
        <f>ROUND(+Administration!J136,0)</f>
        <v>36194</v>
      </c>
      <c r="H41" s="9">
        <f>ROUND(+Administration!V136,0)</f>
        <v>1369</v>
      </c>
      <c r="I41" s="10">
        <f t="shared" si="1"/>
        <v>26.44</v>
      </c>
      <c r="J41" s="10"/>
      <c r="K41" s="11">
        <f t="shared" si="2"/>
        <v>0.9076</v>
      </c>
    </row>
    <row r="42" spans="2:11" ht="12">
      <c r="B42">
        <f>+Administration!A37</f>
        <v>102</v>
      </c>
      <c r="C42" t="str">
        <f>+Administration!B37</f>
        <v>YAKIMA REGIONAL MEDICAL AND CARDIAC CENTER</v>
      </c>
      <c r="D42" s="9">
        <f>ROUND(+Administration!J37,0)</f>
        <v>596207</v>
      </c>
      <c r="E42" s="9">
        <f>ROUND(+Administration!V37,0)</f>
        <v>13168</v>
      </c>
      <c r="F42" s="10">
        <f t="shared" si="0"/>
        <v>45.28</v>
      </c>
      <c r="G42" s="9">
        <f>ROUND(+Administration!J137,0)</f>
        <v>505323</v>
      </c>
      <c r="H42" s="9">
        <f>ROUND(+Administration!V137,0)</f>
        <v>12871</v>
      </c>
      <c r="I42" s="10">
        <f t="shared" si="1"/>
        <v>39.26</v>
      </c>
      <c r="J42" s="10"/>
      <c r="K42" s="11">
        <f t="shared" si="2"/>
        <v>-0.133</v>
      </c>
    </row>
    <row r="43" spans="2:11" ht="12">
      <c r="B43">
        <f>+Administration!A38</f>
        <v>104</v>
      </c>
      <c r="C43" t="str">
        <f>+Administration!B38</f>
        <v>VALLEY GENERAL HOSPITAL</v>
      </c>
      <c r="D43" s="9">
        <f>ROUND(+Administration!J38,0)</f>
        <v>77188</v>
      </c>
      <c r="E43" s="9">
        <f>ROUND(+Administration!V38,0)</f>
        <v>5790</v>
      </c>
      <c r="F43" s="10">
        <f t="shared" si="0"/>
        <v>13.33</v>
      </c>
      <c r="G43" s="9">
        <f>ROUND(+Administration!J138,0)</f>
        <v>82904</v>
      </c>
      <c r="H43" s="9">
        <f>ROUND(+Administration!V138,0)</f>
        <v>5972</v>
      </c>
      <c r="I43" s="10">
        <f t="shared" si="1"/>
        <v>13.88</v>
      </c>
      <c r="J43" s="10"/>
      <c r="K43" s="11">
        <f t="shared" si="2"/>
        <v>0.0413</v>
      </c>
    </row>
    <row r="44" spans="2:11" ht="12">
      <c r="B44">
        <f>+Administration!A39</f>
        <v>106</v>
      </c>
      <c r="C44" t="str">
        <f>+Administration!B39</f>
        <v>CASCADE VALLEY HOSPITAL</v>
      </c>
      <c r="D44" s="9">
        <f>ROUND(+Administration!J39,0)</f>
        <v>85410</v>
      </c>
      <c r="E44" s="9">
        <f>ROUND(+Administration!V39,0)</f>
        <v>4926</v>
      </c>
      <c r="F44" s="10">
        <f t="shared" si="0"/>
        <v>17.34</v>
      </c>
      <c r="G44" s="9">
        <f>ROUND(+Administration!J139,0)</f>
        <v>139638</v>
      </c>
      <c r="H44" s="9">
        <f>ROUND(+Administration!V139,0)</f>
        <v>4607</v>
      </c>
      <c r="I44" s="10">
        <f t="shared" si="1"/>
        <v>30.31</v>
      </c>
      <c r="J44" s="10"/>
      <c r="K44" s="11">
        <f t="shared" si="2"/>
        <v>0.748</v>
      </c>
    </row>
    <row r="45" spans="2:11" ht="12">
      <c r="B45">
        <f>+Administration!A40</f>
        <v>107</v>
      </c>
      <c r="C45" t="str">
        <f>+Administration!B40</f>
        <v>NORTH VALLEY HOSPITAL</v>
      </c>
      <c r="D45" s="9">
        <f>ROUND(+Administration!J40,0)</f>
        <v>21473</v>
      </c>
      <c r="E45" s="9">
        <f>ROUND(+Administration!V40,0)</f>
        <v>2275</v>
      </c>
      <c r="F45" s="10">
        <f t="shared" si="0"/>
        <v>9.44</v>
      </c>
      <c r="G45" s="9">
        <f>ROUND(+Administration!J140,0)</f>
        <v>44632</v>
      </c>
      <c r="H45" s="9">
        <f>ROUND(+Administration!V140,0)</f>
        <v>2016</v>
      </c>
      <c r="I45" s="10">
        <f t="shared" si="1"/>
        <v>22.14</v>
      </c>
      <c r="J45" s="10"/>
      <c r="K45" s="11">
        <f t="shared" si="2"/>
        <v>1.3453</v>
      </c>
    </row>
    <row r="46" spans="2:11" ht="12">
      <c r="B46">
        <f>+Administration!A41</f>
        <v>108</v>
      </c>
      <c r="C46" t="str">
        <f>+Administration!B41</f>
        <v>TRI-STATE MEMORIAL HOSPITAL</v>
      </c>
      <c r="D46" s="9">
        <f>ROUND(+Administration!J41,0)</f>
        <v>81794</v>
      </c>
      <c r="E46" s="9">
        <f>ROUND(+Administration!V41,0)</f>
        <v>5384</v>
      </c>
      <c r="F46" s="10">
        <f t="shared" si="0"/>
        <v>15.19</v>
      </c>
      <c r="G46" s="9">
        <f>ROUND(+Administration!J141,0)</f>
        <v>0</v>
      </c>
      <c r="H46" s="9">
        <f>ROUND(+Administration!V141,0)</f>
        <v>0</v>
      </c>
      <c r="I46" s="10">
        <f t="shared" si="1"/>
      </c>
      <c r="J46" s="10"/>
      <c r="K46" s="11">
        <f t="shared" si="2"/>
      </c>
    </row>
    <row r="47" spans="2:11" ht="12">
      <c r="B47">
        <f>+Administration!A42</f>
        <v>111</v>
      </c>
      <c r="C47" t="str">
        <f>+Administration!B42</f>
        <v>EAST ADAMS RURAL HOSPITAL</v>
      </c>
      <c r="D47" s="9">
        <f>ROUND(+Administration!J42,0)</f>
        <v>13438</v>
      </c>
      <c r="E47" s="9">
        <f>ROUND(+Administration!V42,0)</f>
        <v>521</v>
      </c>
      <c r="F47" s="10">
        <f t="shared" si="0"/>
        <v>25.79</v>
      </c>
      <c r="G47" s="9">
        <f>ROUND(+Administration!J142,0)</f>
        <v>9700</v>
      </c>
      <c r="H47" s="9">
        <f>ROUND(+Administration!V142,0)</f>
        <v>588</v>
      </c>
      <c r="I47" s="10">
        <f t="shared" si="1"/>
        <v>16.5</v>
      </c>
      <c r="J47" s="10"/>
      <c r="K47" s="11">
        <f t="shared" si="2"/>
        <v>-0.3602</v>
      </c>
    </row>
    <row r="48" spans="2:11" ht="12">
      <c r="B48">
        <f>+Administration!A43</f>
        <v>125</v>
      </c>
      <c r="C48" t="str">
        <f>+Administration!B43</f>
        <v>OTHELLO COMMUNITY HOSPITAL</v>
      </c>
      <c r="D48" s="9">
        <f>ROUND(+Administration!J43,0)</f>
        <v>73160</v>
      </c>
      <c r="E48" s="9">
        <f>ROUND(+Administration!V43,0)</f>
        <v>1899</v>
      </c>
      <c r="F48" s="10">
        <f t="shared" si="0"/>
        <v>38.53</v>
      </c>
      <c r="G48" s="9">
        <f>ROUND(+Administration!J143,0)</f>
        <v>19651</v>
      </c>
      <c r="H48" s="9">
        <f>ROUND(+Administration!V143,0)</f>
        <v>1895</v>
      </c>
      <c r="I48" s="10">
        <f t="shared" si="1"/>
        <v>10.37</v>
      </c>
      <c r="J48" s="10"/>
      <c r="K48" s="11">
        <f t="shared" si="2"/>
        <v>-0.7309</v>
      </c>
    </row>
    <row r="49" spans="2:11" ht="12">
      <c r="B49">
        <f>+Administration!A44</f>
        <v>126</v>
      </c>
      <c r="C49" t="str">
        <f>+Administration!B44</f>
        <v>HIGHLINE MEDICAL CENTER</v>
      </c>
      <c r="D49" s="9">
        <f>ROUND(+Administration!J44,0)</f>
        <v>-326275</v>
      </c>
      <c r="E49" s="9">
        <f>ROUND(+Administration!V44,0)</f>
        <v>20908</v>
      </c>
      <c r="F49" s="10">
        <f t="shared" si="0"/>
        <v>-15.61</v>
      </c>
      <c r="G49" s="9">
        <f>ROUND(+Administration!J144,0)</f>
        <v>-281721</v>
      </c>
      <c r="H49" s="9">
        <f>ROUND(+Administration!V144,0)</f>
        <v>21534</v>
      </c>
      <c r="I49" s="10">
        <f t="shared" si="1"/>
        <v>-13.08</v>
      </c>
      <c r="J49" s="10"/>
      <c r="K49" s="11">
        <f t="shared" si="2"/>
        <v>-0.1621</v>
      </c>
    </row>
    <row r="50" spans="2:11" ht="12">
      <c r="B50">
        <f>+Administration!A45</f>
        <v>128</v>
      </c>
      <c r="C50" t="str">
        <f>+Administration!B45</f>
        <v>UNIVERSITY OF WASHINGTON MEDICAL CENTER</v>
      </c>
      <c r="D50" s="9">
        <f>ROUND(+Administration!J45,0)</f>
        <v>1292465</v>
      </c>
      <c r="E50" s="9">
        <f>ROUND(+Administration!V45,0)</f>
        <v>48016</v>
      </c>
      <c r="F50" s="10">
        <f t="shared" si="0"/>
        <v>26.92</v>
      </c>
      <c r="G50" s="9">
        <f>ROUND(+Administration!J145,0)</f>
        <v>1101363</v>
      </c>
      <c r="H50" s="9">
        <f>ROUND(+Administration!V145,0)</f>
        <v>48950</v>
      </c>
      <c r="I50" s="10">
        <f t="shared" si="1"/>
        <v>22.5</v>
      </c>
      <c r="J50" s="10"/>
      <c r="K50" s="11">
        <f t="shared" si="2"/>
        <v>-0.1642</v>
      </c>
    </row>
    <row r="51" spans="2:11" ht="12">
      <c r="B51">
        <f>+Administration!A46</f>
        <v>129</v>
      </c>
      <c r="C51" t="str">
        <f>+Administration!B46</f>
        <v>QUINCY VALLEY MEDICAL CENTER</v>
      </c>
      <c r="D51" s="9">
        <f>ROUND(+Administration!J46,0)</f>
        <v>21901</v>
      </c>
      <c r="E51" s="9">
        <f>ROUND(+Administration!V46,0)</f>
        <v>501</v>
      </c>
      <c r="F51" s="10">
        <f t="shared" si="0"/>
        <v>43.71</v>
      </c>
      <c r="G51" s="9">
        <f>ROUND(+Administration!J146,0)</f>
        <v>18334</v>
      </c>
      <c r="H51" s="9">
        <f>ROUND(+Administration!V146,0)</f>
        <v>591</v>
      </c>
      <c r="I51" s="10">
        <f t="shared" si="1"/>
        <v>31.02</v>
      </c>
      <c r="J51" s="10"/>
      <c r="K51" s="11">
        <f t="shared" si="2"/>
        <v>-0.2903</v>
      </c>
    </row>
    <row r="52" spans="2:11" ht="12">
      <c r="B52">
        <f>+Administration!A47</f>
        <v>130</v>
      </c>
      <c r="C52" t="str">
        <f>+Administration!B47</f>
        <v>NORTHWEST HOSPITAL &amp; MEDICAL CENTER</v>
      </c>
      <c r="D52" s="9">
        <f>ROUND(+Administration!J47,0)</f>
        <v>2439191</v>
      </c>
      <c r="E52" s="9">
        <f>ROUND(+Administration!V47,0)</f>
        <v>23626</v>
      </c>
      <c r="F52" s="10">
        <f t="shared" si="0"/>
        <v>103.24</v>
      </c>
      <c r="G52" s="9">
        <f>ROUND(+Administration!J147,0)</f>
        <v>175453</v>
      </c>
      <c r="H52" s="9">
        <f>ROUND(+Administration!V147,0)</f>
        <v>24107</v>
      </c>
      <c r="I52" s="10">
        <f t="shared" si="1"/>
        <v>7.28</v>
      </c>
      <c r="J52" s="10"/>
      <c r="K52" s="11">
        <f t="shared" si="2"/>
        <v>-0.9295</v>
      </c>
    </row>
    <row r="53" spans="2:11" ht="12">
      <c r="B53">
        <f>+Administration!A48</f>
        <v>131</v>
      </c>
      <c r="C53" t="str">
        <f>+Administration!B48</f>
        <v>OVERLAKE HOSPITAL MEDICAL CENTER</v>
      </c>
      <c r="D53" s="9">
        <f>ROUND(+Administration!J48,0)</f>
        <v>807529</v>
      </c>
      <c r="E53" s="9">
        <f>ROUND(+Administration!V48,0)</f>
        <v>36964</v>
      </c>
      <c r="F53" s="10">
        <f t="shared" si="0"/>
        <v>21.85</v>
      </c>
      <c r="G53" s="9">
        <f>ROUND(+Administration!J148,0)</f>
        <v>411343</v>
      </c>
      <c r="H53" s="9">
        <f>ROUND(+Administration!V148,0)</f>
        <v>40193</v>
      </c>
      <c r="I53" s="10">
        <f t="shared" si="1"/>
        <v>10.23</v>
      </c>
      <c r="J53" s="10"/>
      <c r="K53" s="11">
        <f t="shared" si="2"/>
        <v>-0.5318</v>
      </c>
    </row>
    <row r="54" spans="2:11" ht="12">
      <c r="B54">
        <f>+Administration!A49</f>
        <v>132</v>
      </c>
      <c r="C54" t="str">
        <f>+Administration!B49</f>
        <v>SAINT CLARE HOSPITAL</v>
      </c>
      <c r="D54" s="9">
        <f>ROUND(+Administration!J49,0)</f>
        <v>269004</v>
      </c>
      <c r="E54" s="9">
        <f>ROUND(+Administration!V49,0)</f>
        <v>11965</v>
      </c>
      <c r="F54" s="10">
        <f t="shared" si="0"/>
        <v>22.48</v>
      </c>
      <c r="G54" s="9">
        <f>ROUND(+Administration!J149,0)</f>
        <v>106661</v>
      </c>
      <c r="H54" s="9">
        <f>ROUND(+Administration!V149,0)</f>
        <v>12684</v>
      </c>
      <c r="I54" s="10">
        <f t="shared" si="1"/>
        <v>8.41</v>
      </c>
      <c r="J54" s="10"/>
      <c r="K54" s="11">
        <f t="shared" si="2"/>
        <v>-0.6259</v>
      </c>
    </row>
    <row r="55" spans="2:11" ht="12">
      <c r="B55">
        <f>+Administration!A50</f>
        <v>134</v>
      </c>
      <c r="C55" t="str">
        <f>+Administration!B50</f>
        <v>ISLAND HOSPITAL</v>
      </c>
      <c r="D55" s="9">
        <f>ROUND(+Administration!J50,0)</f>
        <v>162390</v>
      </c>
      <c r="E55" s="9">
        <f>ROUND(+Administration!V50,0)</f>
        <v>7752</v>
      </c>
      <c r="F55" s="10">
        <f t="shared" si="0"/>
        <v>20.95</v>
      </c>
      <c r="G55" s="9">
        <f>ROUND(+Administration!J150,0)</f>
        <v>147900</v>
      </c>
      <c r="H55" s="9">
        <f>ROUND(+Administration!V150,0)</f>
        <v>8079</v>
      </c>
      <c r="I55" s="10">
        <f t="shared" si="1"/>
        <v>18.31</v>
      </c>
      <c r="J55" s="10"/>
      <c r="K55" s="11">
        <f t="shared" si="2"/>
        <v>-0.126</v>
      </c>
    </row>
    <row r="56" spans="2:11" ht="12">
      <c r="B56">
        <f>+Administration!A51</f>
        <v>137</v>
      </c>
      <c r="C56" t="str">
        <f>+Administration!B51</f>
        <v>LINCOLN HOSPITAL</v>
      </c>
      <c r="D56" s="9">
        <f>ROUND(+Administration!J51,0)</f>
        <v>21400</v>
      </c>
      <c r="E56" s="9">
        <f>ROUND(+Administration!V51,0)</f>
        <v>289</v>
      </c>
      <c r="F56" s="10">
        <f t="shared" si="0"/>
        <v>74.05</v>
      </c>
      <c r="G56" s="9">
        <f>ROUND(+Administration!J151,0)</f>
        <v>18324</v>
      </c>
      <c r="H56" s="9">
        <f>ROUND(+Administration!V151,0)</f>
        <v>1252</v>
      </c>
      <c r="I56" s="10">
        <f t="shared" si="1"/>
        <v>14.64</v>
      </c>
      <c r="J56" s="10"/>
      <c r="K56" s="11">
        <f t="shared" si="2"/>
        <v>-0.8023</v>
      </c>
    </row>
    <row r="57" spans="2:11" ht="12">
      <c r="B57">
        <f>+Administration!A52</f>
        <v>138</v>
      </c>
      <c r="C57" t="str">
        <f>+Administration!B52</f>
        <v>STEVENS HOSPITAL</v>
      </c>
      <c r="D57" s="9">
        <f>ROUND(+Administration!J52,0)</f>
        <v>237309</v>
      </c>
      <c r="E57" s="9">
        <f>ROUND(+Administration!V52,0)</f>
        <v>15861</v>
      </c>
      <c r="F57" s="10">
        <f t="shared" si="0"/>
        <v>14.96</v>
      </c>
      <c r="G57" s="9">
        <f>ROUND(+Administration!J152,0)</f>
        <v>168247</v>
      </c>
      <c r="H57" s="9">
        <f>ROUND(+Administration!V152,0)</f>
        <v>15975</v>
      </c>
      <c r="I57" s="10">
        <f t="shared" si="1"/>
        <v>10.53</v>
      </c>
      <c r="J57" s="10"/>
      <c r="K57" s="11">
        <f t="shared" si="2"/>
        <v>-0.2961</v>
      </c>
    </row>
    <row r="58" spans="2:11" ht="12">
      <c r="B58">
        <f>+Administration!A53</f>
        <v>139</v>
      </c>
      <c r="C58" t="str">
        <f>+Administration!B53</f>
        <v>PROVIDENCE HOLY FAMILY HOSPITAL</v>
      </c>
      <c r="D58" s="9">
        <f>ROUND(+Administration!J53,0)</f>
        <v>179197</v>
      </c>
      <c r="E58" s="9">
        <f>ROUND(+Administration!V53,0)</f>
        <v>21255</v>
      </c>
      <c r="F58" s="10">
        <f t="shared" si="0"/>
        <v>8.43</v>
      </c>
      <c r="G58" s="9">
        <f>ROUND(+Administration!J153,0)</f>
        <v>536270</v>
      </c>
      <c r="H58" s="9">
        <f>ROUND(+Administration!V153,0)</f>
        <v>22355</v>
      </c>
      <c r="I58" s="10">
        <f t="shared" si="1"/>
        <v>23.99</v>
      </c>
      <c r="J58" s="10"/>
      <c r="K58" s="11">
        <f t="shared" si="2"/>
        <v>1.8458</v>
      </c>
    </row>
    <row r="59" spans="2:11" ht="12">
      <c r="B59">
        <f>+Administration!A54</f>
        <v>140</v>
      </c>
      <c r="C59" t="str">
        <f>+Administration!B54</f>
        <v>KITTITAS VALLEY HOSPITAL</v>
      </c>
      <c r="D59" s="9">
        <f>ROUND(+Administration!J54,0)</f>
        <v>109946</v>
      </c>
      <c r="E59" s="9">
        <f>ROUND(+Administration!V54,0)</f>
        <v>4055</v>
      </c>
      <c r="F59" s="10">
        <f t="shared" si="0"/>
        <v>27.11</v>
      </c>
      <c r="G59" s="9">
        <f>ROUND(+Administration!J154,0)</f>
        <v>109025</v>
      </c>
      <c r="H59" s="9">
        <f>ROUND(+Administration!V154,0)</f>
        <v>4400</v>
      </c>
      <c r="I59" s="10">
        <f t="shared" si="1"/>
        <v>24.78</v>
      </c>
      <c r="J59" s="10"/>
      <c r="K59" s="11">
        <f t="shared" si="2"/>
        <v>-0.0859</v>
      </c>
    </row>
    <row r="60" spans="2:11" ht="12">
      <c r="B60">
        <f>+Administration!A55</f>
        <v>141</v>
      </c>
      <c r="C60" t="str">
        <f>+Administration!B55</f>
        <v>DAYTON GENERAL HOSPITAL</v>
      </c>
      <c r="D60" s="9">
        <f>ROUND(+Administration!J55,0)</f>
        <v>7678</v>
      </c>
      <c r="E60" s="9">
        <f>ROUND(+Administration!V55,0)</f>
        <v>494</v>
      </c>
      <c r="F60" s="10">
        <f t="shared" si="0"/>
        <v>15.54</v>
      </c>
      <c r="G60" s="9">
        <f>ROUND(+Administration!J155,0)</f>
        <v>16023</v>
      </c>
      <c r="H60" s="9">
        <f>ROUND(+Administration!V155,0)</f>
        <v>0</v>
      </c>
      <c r="I60" s="10">
        <f t="shared" si="1"/>
      </c>
      <c r="J60" s="10"/>
      <c r="K60" s="11">
        <f t="shared" si="2"/>
      </c>
    </row>
    <row r="61" spans="2:11" ht="12">
      <c r="B61">
        <f>+Administration!A56</f>
        <v>142</v>
      </c>
      <c r="C61" t="str">
        <f>+Administration!B56</f>
        <v>HARRISON MEDICAL CENTER</v>
      </c>
      <c r="D61" s="9">
        <f>ROUND(+Administration!J56,0)</f>
        <v>2327839</v>
      </c>
      <c r="E61" s="9">
        <f>ROUND(+Administration!V56,0)</f>
        <v>28659</v>
      </c>
      <c r="F61" s="10">
        <f t="shared" si="0"/>
        <v>81.23</v>
      </c>
      <c r="G61" s="9">
        <f>ROUND(+Administration!J156,0)</f>
        <v>2463401</v>
      </c>
      <c r="H61" s="9">
        <f>ROUND(+Administration!V156,0)</f>
        <v>28694</v>
      </c>
      <c r="I61" s="10">
        <f t="shared" si="1"/>
        <v>85.85</v>
      </c>
      <c r="J61" s="10"/>
      <c r="K61" s="11">
        <f t="shared" si="2"/>
        <v>0.0569</v>
      </c>
    </row>
    <row r="62" spans="2:11" ht="12">
      <c r="B62">
        <f>+Administration!A57</f>
        <v>145</v>
      </c>
      <c r="C62" t="str">
        <f>+Administration!B57</f>
        <v>PEACEHEALTH SAINT JOSEPH HOSPITAL</v>
      </c>
      <c r="D62" s="9">
        <f>ROUND(+Administration!J57,0)</f>
        <v>563804</v>
      </c>
      <c r="E62" s="9">
        <f>ROUND(+Administration!V57,0)</f>
        <v>30005</v>
      </c>
      <c r="F62" s="10">
        <f t="shared" si="0"/>
        <v>18.79</v>
      </c>
      <c r="G62" s="9">
        <f>ROUND(+Administration!J157,0)</f>
        <v>747255</v>
      </c>
      <c r="H62" s="9">
        <f>ROUND(+Administration!V157,0)</f>
        <v>32043</v>
      </c>
      <c r="I62" s="10">
        <f t="shared" si="1"/>
        <v>23.32</v>
      </c>
      <c r="J62" s="10"/>
      <c r="K62" s="11">
        <f t="shared" si="2"/>
        <v>0.2411</v>
      </c>
    </row>
    <row r="63" spans="2:11" ht="12">
      <c r="B63">
        <f>+Administration!A58</f>
        <v>147</v>
      </c>
      <c r="C63" t="str">
        <f>+Administration!B58</f>
        <v>MID VALLEY HOSPITAL</v>
      </c>
      <c r="D63" s="9">
        <f>ROUND(+Administration!J58,0)</f>
        <v>29670</v>
      </c>
      <c r="E63" s="9">
        <f>ROUND(+Administration!V58,0)</f>
        <v>3063</v>
      </c>
      <c r="F63" s="10">
        <f t="shared" si="0"/>
        <v>9.69</v>
      </c>
      <c r="G63" s="9">
        <f>ROUND(+Administration!J158,0)</f>
        <v>26107</v>
      </c>
      <c r="H63" s="9">
        <f>ROUND(+Administration!V158,0)</f>
        <v>3023</v>
      </c>
      <c r="I63" s="10">
        <f t="shared" si="1"/>
        <v>8.64</v>
      </c>
      <c r="J63" s="10"/>
      <c r="K63" s="11">
        <f t="shared" si="2"/>
        <v>-0.1084</v>
      </c>
    </row>
    <row r="64" spans="2:11" ht="12">
      <c r="B64">
        <f>+Administration!A59</f>
        <v>148</v>
      </c>
      <c r="C64" t="str">
        <f>+Administration!B59</f>
        <v>KINDRED HOSPITAL - SEATTLE</v>
      </c>
      <c r="D64" s="9">
        <f>ROUND(+Administration!J59,0)</f>
        <v>31925</v>
      </c>
      <c r="E64" s="9">
        <f>ROUND(+Administration!V59,0)</f>
        <v>897</v>
      </c>
      <c r="F64" s="10">
        <f t="shared" si="0"/>
        <v>35.59</v>
      </c>
      <c r="G64" s="9">
        <f>ROUND(+Administration!J159,0)</f>
        <v>21406</v>
      </c>
      <c r="H64" s="9">
        <f>ROUND(+Administration!V159,0)</f>
        <v>937</v>
      </c>
      <c r="I64" s="10">
        <f t="shared" si="1"/>
        <v>22.85</v>
      </c>
      <c r="J64" s="10"/>
      <c r="K64" s="11">
        <f t="shared" si="2"/>
        <v>-0.358</v>
      </c>
    </row>
    <row r="65" spans="2:11" ht="12">
      <c r="B65">
        <f>+Administration!A60</f>
        <v>150</v>
      </c>
      <c r="C65" t="str">
        <f>+Administration!B60</f>
        <v>COULEE COMMUNITY HOSPITAL</v>
      </c>
      <c r="D65" s="9">
        <f>ROUND(+Administration!J60,0)</f>
        <v>33481</v>
      </c>
      <c r="E65" s="9">
        <f>ROUND(+Administration!V60,0)</f>
        <v>1330</v>
      </c>
      <c r="F65" s="10">
        <f t="shared" si="0"/>
        <v>25.17</v>
      </c>
      <c r="G65" s="9">
        <f>ROUND(+Administration!J160,0)</f>
        <v>44136</v>
      </c>
      <c r="H65" s="9">
        <f>ROUND(+Administration!V160,0)</f>
        <v>2219</v>
      </c>
      <c r="I65" s="10">
        <f t="shared" si="1"/>
        <v>19.89</v>
      </c>
      <c r="J65" s="10"/>
      <c r="K65" s="11">
        <f t="shared" si="2"/>
        <v>-0.2098</v>
      </c>
    </row>
    <row r="66" spans="2:11" ht="12">
      <c r="B66">
        <f>+Administration!A61</f>
        <v>152</v>
      </c>
      <c r="C66" t="str">
        <f>+Administration!B61</f>
        <v>MASON GENERAL HOSPITAL</v>
      </c>
      <c r="D66" s="9">
        <f>ROUND(+Administration!J61,0)</f>
        <v>150195</v>
      </c>
      <c r="E66" s="9">
        <f>ROUND(+Administration!V61,0)</f>
        <v>4449</v>
      </c>
      <c r="F66" s="10">
        <f t="shared" si="0"/>
        <v>33.76</v>
      </c>
      <c r="G66" s="9">
        <f>ROUND(+Administration!J161,0)</f>
        <v>197306</v>
      </c>
      <c r="H66" s="9">
        <f>ROUND(+Administration!V161,0)</f>
        <v>4267</v>
      </c>
      <c r="I66" s="10">
        <f t="shared" si="1"/>
        <v>46.24</v>
      </c>
      <c r="J66" s="10"/>
      <c r="K66" s="11">
        <f t="shared" si="2"/>
        <v>0.3697</v>
      </c>
    </row>
    <row r="67" spans="2:11" ht="12">
      <c r="B67">
        <f>+Administration!A62</f>
        <v>153</v>
      </c>
      <c r="C67" t="str">
        <f>+Administration!B62</f>
        <v>WHITMAN HOSPITAL AND MEDICAL CENTER</v>
      </c>
      <c r="D67" s="9">
        <f>ROUND(+Administration!J62,0)</f>
        <v>61293</v>
      </c>
      <c r="E67" s="9">
        <f>ROUND(+Administration!V62,0)</f>
        <v>1717</v>
      </c>
      <c r="F67" s="10">
        <f t="shared" si="0"/>
        <v>35.7</v>
      </c>
      <c r="G67" s="9">
        <f>ROUND(+Administration!J162,0)</f>
        <v>110846</v>
      </c>
      <c r="H67" s="9">
        <f>ROUND(+Administration!V162,0)</f>
        <v>1813</v>
      </c>
      <c r="I67" s="10">
        <f t="shared" si="1"/>
        <v>61.14</v>
      </c>
      <c r="J67" s="10"/>
      <c r="K67" s="11">
        <f t="shared" si="2"/>
        <v>0.7126</v>
      </c>
    </row>
    <row r="68" spans="2:11" ht="12">
      <c r="B68">
        <f>+Administration!A63</f>
        <v>155</v>
      </c>
      <c r="C68" t="str">
        <f>+Administration!B63</f>
        <v>VALLEY MEDICAL CENTER</v>
      </c>
      <c r="D68" s="9">
        <f>ROUND(+Administration!J63,0)</f>
        <v>383497</v>
      </c>
      <c r="E68" s="9">
        <f>ROUND(+Administration!V63,0)</f>
        <v>34477</v>
      </c>
      <c r="F68" s="10">
        <f t="shared" si="0"/>
        <v>11.12</v>
      </c>
      <c r="G68" s="9">
        <f>ROUND(+Administration!J163,0)</f>
        <v>393343</v>
      </c>
      <c r="H68" s="9">
        <f>ROUND(+Administration!V163,0)</f>
        <v>34729</v>
      </c>
      <c r="I68" s="10">
        <f t="shared" si="1"/>
        <v>11.33</v>
      </c>
      <c r="J68" s="10"/>
      <c r="K68" s="11">
        <f t="shared" si="2"/>
        <v>0.0189</v>
      </c>
    </row>
    <row r="69" spans="2:11" ht="12">
      <c r="B69">
        <f>+Administration!A64</f>
        <v>156</v>
      </c>
      <c r="C69" t="str">
        <f>+Administration!B64</f>
        <v>WHIDBEY GENERAL HOSPITAL</v>
      </c>
      <c r="D69" s="9">
        <f>ROUND(+Administration!J64,0)</f>
        <v>173062</v>
      </c>
      <c r="E69" s="9">
        <f>ROUND(+Administration!V64,0)</f>
        <v>7230</v>
      </c>
      <c r="F69" s="10">
        <f t="shared" si="0"/>
        <v>23.94</v>
      </c>
      <c r="G69" s="9">
        <f>ROUND(+Administration!J164,0)</f>
        <v>166907</v>
      </c>
      <c r="H69" s="9">
        <f>ROUND(+Administration!V164,0)</f>
        <v>6463</v>
      </c>
      <c r="I69" s="10">
        <f t="shared" si="1"/>
        <v>25.83</v>
      </c>
      <c r="J69" s="10"/>
      <c r="K69" s="11">
        <f t="shared" si="2"/>
        <v>0.0789</v>
      </c>
    </row>
    <row r="70" spans="2:11" ht="12">
      <c r="B70">
        <f>+Administration!A65</f>
        <v>157</v>
      </c>
      <c r="C70" t="str">
        <f>+Administration!B65</f>
        <v>SAINT LUKES REHABILIATION INSTITUTE</v>
      </c>
      <c r="D70" s="9">
        <f>ROUND(+Administration!J65,0)</f>
        <v>82121</v>
      </c>
      <c r="E70" s="9">
        <f>ROUND(+Administration!V65,0)</f>
        <v>2799</v>
      </c>
      <c r="F70" s="10">
        <f t="shared" si="0"/>
        <v>29.34</v>
      </c>
      <c r="G70" s="9">
        <f>ROUND(+Administration!J165,0)</f>
        <v>109203</v>
      </c>
      <c r="H70" s="9">
        <f>ROUND(+Administration!V165,0)</f>
        <v>2947</v>
      </c>
      <c r="I70" s="10">
        <f t="shared" si="1"/>
        <v>37.06</v>
      </c>
      <c r="J70" s="10"/>
      <c r="K70" s="11">
        <f t="shared" si="2"/>
        <v>0.2631</v>
      </c>
    </row>
    <row r="71" spans="2:11" ht="12">
      <c r="B71">
        <f>+Administration!A66</f>
        <v>158</v>
      </c>
      <c r="C71" t="str">
        <f>+Administration!B66</f>
        <v>CASCADE MEDICAL CENTER</v>
      </c>
      <c r="D71" s="9">
        <f>ROUND(+Administration!J66,0)</f>
        <v>17590</v>
      </c>
      <c r="E71" s="9">
        <f>ROUND(+Administration!V66,0)</f>
        <v>1358</v>
      </c>
      <c r="F71" s="10">
        <f t="shared" si="0"/>
        <v>12.95</v>
      </c>
      <c r="G71" s="9">
        <f>ROUND(+Administration!J166,0)</f>
        <v>33512</v>
      </c>
      <c r="H71" s="9">
        <f>ROUND(+Administration!V166,0)</f>
        <v>614</v>
      </c>
      <c r="I71" s="10">
        <f t="shared" si="1"/>
        <v>54.58</v>
      </c>
      <c r="J71" s="10"/>
      <c r="K71" s="11">
        <f t="shared" si="2"/>
        <v>3.2147</v>
      </c>
    </row>
    <row r="72" spans="2:11" ht="12">
      <c r="B72">
        <f>+Administration!A67</f>
        <v>159</v>
      </c>
      <c r="C72" t="str">
        <f>+Administration!B67</f>
        <v>PROVIDENCE SAINT PETER HOSPITAL</v>
      </c>
      <c r="D72" s="9">
        <f>ROUND(+Administration!J67,0)</f>
        <v>862664</v>
      </c>
      <c r="E72" s="9">
        <f>ROUND(+Administration!V67,0)</f>
        <v>33572</v>
      </c>
      <c r="F72" s="10">
        <f t="shared" si="0"/>
        <v>25.7</v>
      </c>
      <c r="G72" s="9">
        <f>ROUND(+Administration!J167,0)</f>
        <v>669732</v>
      </c>
      <c r="H72" s="9">
        <f>ROUND(+Administration!V167,0)</f>
        <v>34768</v>
      </c>
      <c r="I72" s="10">
        <f t="shared" si="1"/>
        <v>19.26</v>
      </c>
      <c r="J72" s="10"/>
      <c r="K72" s="11">
        <f t="shared" si="2"/>
        <v>-0.2506</v>
      </c>
    </row>
    <row r="73" spans="2:11" ht="12">
      <c r="B73">
        <f>+Administration!A68</f>
        <v>161</v>
      </c>
      <c r="C73" t="str">
        <f>+Administration!B68</f>
        <v>KADLEC REGIONAL MEDICAL CENTER</v>
      </c>
      <c r="D73" s="9">
        <f>ROUND(+Administration!J68,0)</f>
        <v>750564</v>
      </c>
      <c r="E73" s="9">
        <f>ROUND(+Administration!V68,0)</f>
        <v>27113</v>
      </c>
      <c r="F73" s="10">
        <f t="shared" si="0"/>
        <v>27.68</v>
      </c>
      <c r="G73" s="9">
        <f>ROUND(+Administration!J168,0)</f>
        <v>837112</v>
      </c>
      <c r="H73" s="9">
        <f>ROUND(+Administration!V168,0)</f>
        <v>28692</v>
      </c>
      <c r="I73" s="10">
        <f t="shared" si="1"/>
        <v>29.18</v>
      </c>
      <c r="J73" s="10"/>
      <c r="K73" s="11">
        <f t="shared" si="2"/>
        <v>0.0542</v>
      </c>
    </row>
    <row r="74" spans="2:11" ht="12">
      <c r="B74">
        <f>+Administration!A69</f>
        <v>162</v>
      </c>
      <c r="C74" t="str">
        <f>+Administration!B69</f>
        <v>PROVIDENCE SACRED HEART MEDICAL CENTER</v>
      </c>
      <c r="D74" s="9">
        <f>ROUND(+Administration!J69,0)</f>
        <v>445256</v>
      </c>
      <c r="E74" s="9">
        <f>ROUND(+Administration!V69,0)</f>
        <v>59724</v>
      </c>
      <c r="F74" s="10">
        <f t="shared" si="0"/>
        <v>7.46</v>
      </c>
      <c r="G74" s="9">
        <f>ROUND(+Administration!J169,0)</f>
        <v>444247</v>
      </c>
      <c r="H74" s="9">
        <f>ROUND(+Administration!V169,0)</f>
        <v>64334</v>
      </c>
      <c r="I74" s="10">
        <f t="shared" si="1"/>
        <v>6.91</v>
      </c>
      <c r="J74" s="10"/>
      <c r="K74" s="11">
        <f t="shared" si="2"/>
        <v>-0.0737</v>
      </c>
    </row>
    <row r="75" spans="2:11" ht="12">
      <c r="B75">
        <f>+Administration!A70</f>
        <v>164</v>
      </c>
      <c r="C75" t="str">
        <f>+Administration!B70</f>
        <v>EVERGREEN HOSPITAL MEDICAL CENTER</v>
      </c>
      <c r="D75" s="9">
        <f>ROUND(+Administration!J70,0)</f>
        <v>655863</v>
      </c>
      <c r="E75" s="9">
        <f>ROUND(+Administration!V70,0)</f>
        <v>31048</v>
      </c>
      <c r="F75" s="10">
        <f aca="true" t="shared" si="3" ref="F75:F106">IF(D75=0,"",IF(E75=0,"",ROUND(D75/E75,2)))</f>
        <v>21.12</v>
      </c>
      <c r="G75" s="9">
        <f>ROUND(+Administration!J170,0)</f>
        <v>419232</v>
      </c>
      <c r="H75" s="9">
        <f>ROUND(+Administration!V170,0)</f>
        <v>31549</v>
      </c>
      <c r="I75" s="10">
        <f aca="true" t="shared" si="4" ref="I75:I106">IF(G75=0,"",IF(H75=0,"",ROUND(G75/H75,2)))</f>
        <v>13.29</v>
      </c>
      <c r="J75" s="10"/>
      <c r="K75" s="11">
        <f aca="true" t="shared" si="5" ref="K75:K106">IF(D75=0,"",IF(E75=0,"",IF(G75=0,"",IF(H75=0,"",ROUND(I75/F75-1,4)))))</f>
        <v>-0.3707</v>
      </c>
    </row>
    <row r="76" spans="2:11" ht="12">
      <c r="B76">
        <f>+Administration!A71</f>
        <v>165</v>
      </c>
      <c r="C76" t="str">
        <f>+Administration!B71</f>
        <v>LAKE CHELAN COMMUNITY HOSPITAL</v>
      </c>
      <c r="D76" s="9">
        <f>ROUND(+Administration!J71,0)</f>
        <v>153701</v>
      </c>
      <c r="E76" s="9">
        <f>ROUND(+Administration!V71,0)</f>
        <v>1459</v>
      </c>
      <c r="F76" s="10">
        <f t="shared" si="3"/>
        <v>105.35</v>
      </c>
      <c r="G76" s="9">
        <f>ROUND(+Administration!J171,0)</f>
        <v>118638</v>
      </c>
      <c r="H76" s="9">
        <f>ROUND(+Administration!V171,0)</f>
        <v>1701</v>
      </c>
      <c r="I76" s="10">
        <f t="shared" si="4"/>
        <v>69.75</v>
      </c>
      <c r="J76" s="10"/>
      <c r="K76" s="11">
        <f t="shared" si="5"/>
        <v>-0.3379</v>
      </c>
    </row>
    <row r="77" spans="2:11" ht="12">
      <c r="B77">
        <f>+Administration!A72</f>
        <v>167</v>
      </c>
      <c r="C77" t="str">
        <f>+Administration!B72</f>
        <v>FERRY COUNTY MEMORIAL HOSPITAL</v>
      </c>
      <c r="D77" s="9">
        <f>ROUND(+Administration!J72,0)</f>
        <v>9136</v>
      </c>
      <c r="E77" s="9">
        <f>ROUND(+Administration!V72,0)</f>
        <v>560</v>
      </c>
      <c r="F77" s="10">
        <f t="shared" si="3"/>
        <v>16.31</v>
      </c>
      <c r="G77" s="9">
        <f>ROUND(+Administration!J172,0)</f>
        <v>4139</v>
      </c>
      <c r="H77" s="9">
        <f>ROUND(+Administration!V172,0)</f>
        <v>595</v>
      </c>
      <c r="I77" s="10">
        <f t="shared" si="4"/>
        <v>6.96</v>
      </c>
      <c r="J77" s="10"/>
      <c r="K77" s="11">
        <f t="shared" si="5"/>
        <v>-0.5733</v>
      </c>
    </row>
    <row r="78" spans="2:11" ht="12">
      <c r="B78">
        <f>+Administration!A73</f>
        <v>168</v>
      </c>
      <c r="C78" t="str">
        <f>+Administration!B73</f>
        <v>CENTRAL WASHINGTON HOSPITAL</v>
      </c>
      <c r="D78" s="9">
        <f>ROUND(+Administration!J73,0)</f>
        <v>376789</v>
      </c>
      <c r="E78" s="9">
        <f>ROUND(+Administration!V73,0)</f>
        <v>18831</v>
      </c>
      <c r="F78" s="10">
        <f t="shared" si="3"/>
        <v>20.01</v>
      </c>
      <c r="G78" s="9">
        <f>ROUND(+Administration!J173,0)</f>
        <v>451593</v>
      </c>
      <c r="H78" s="9">
        <f>ROUND(+Administration!V173,0)</f>
        <v>17915</v>
      </c>
      <c r="I78" s="10">
        <f t="shared" si="4"/>
        <v>25.21</v>
      </c>
      <c r="J78" s="10"/>
      <c r="K78" s="11">
        <f t="shared" si="5"/>
        <v>0.2599</v>
      </c>
    </row>
    <row r="79" spans="2:11" ht="12">
      <c r="B79">
        <f>+Administration!A74</f>
        <v>169</v>
      </c>
      <c r="C79" t="str">
        <f>+Administration!B74</f>
        <v>GROUP HEALTH EASTSIDE</v>
      </c>
      <c r="D79" s="9">
        <f>ROUND(+Administration!J74,0)</f>
        <v>0</v>
      </c>
      <c r="E79" s="9">
        <f>ROUND(+Administration!V74,0)</f>
        <v>1590</v>
      </c>
      <c r="F79" s="10">
        <f t="shared" si="3"/>
      </c>
      <c r="G79" s="9">
        <f>ROUND(+Administration!J174,0)</f>
        <v>0</v>
      </c>
      <c r="H79" s="9">
        <f>ROUND(+Administration!V174,0)</f>
        <v>0</v>
      </c>
      <c r="I79" s="10">
        <f t="shared" si="4"/>
      </c>
      <c r="J79" s="10"/>
      <c r="K79" s="11">
        <f t="shared" si="5"/>
      </c>
    </row>
    <row r="80" spans="2:11" ht="12">
      <c r="B80">
        <f>+Administration!A75</f>
        <v>170</v>
      </c>
      <c r="C80" t="str">
        <f>+Administration!B75</f>
        <v>SOUTHWEST WASHINGTON MEDICAL CENTER</v>
      </c>
      <c r="D80" s="9">
        <f>ROUND(+Administration!J75,0)</f>
        <v>1174404</v>
      </c>
      <c r="E80" s="9">
        <f>ROUND(+Administration!V75,0)</f>
        <v>44834</v>
      </c>
      <c r="F80" s="10">
        <f t="shared" si="3"/>
        <v>26.19</v>
      </c>
      <c r="G80" s="9">
        <f>ROUND(+Administration!J175,0)</f>
        <v>1280653</v>
      </c>
      <c r="H80" s="9">
        <f>ROUND(+Administration!V175,0)</f>
        <v>49418</v>
      </c>
      <c r="I80" s="10">
        <f t="shared" si="4"/>
        <v>25.91</v>
      </c>
      <c r="J80" s="10"/>
      <c r="K80" s="11">
        <f t="shared" si="5"/>
        <v>-0.0107</v>
      </c>
    </row>
    <row r="81" spans="2:11" ht="12">
      <c r="B81">
        <f>+Administration!A76</f>
        <v>172</v>
      </c>
      <c r="C81" t="str">
        <f>+Administration!B76</f>
        <v>PULLMAN REGIONAL HOSPITAL</v>
      </c>
      <c r="D81" s="9">
        <f>ROUND(+Administration!J76,0)</f>
        <v>90798</v>
      </c>
      <c r="E81" s="9">
        <f>ROUND(+Administration!V76,0)</f>
        <v>3616</v>
      </c>
      <c r="F81" s="10">
        <f t="shared" si="3"/>
        <v>25.11</v>
      </c>
      <c r="G81" s="9">
        <f>ROUND(+Administration!J176,0)</f>
        <v>69221</v>
      </c>
      <c r="H81" s="9">
        <f>ROUND(+Administration!V176,0)</f>
        <v>3480</v>
      </c>
      <c r="I81" s="10">
        <f t="shared" si="4"/>
        <v>19.89</v>
      </c>
      <c r="J81" s="10"/>
      <c r="K81" s="11">
        <f t="shared" si="5"/>
        <v>-0.2079</v>
      </c>
    </row>
    <row r="82" spans="2:11" ht="12">
      <c r="B82">
        <f>+Administration!A77</f>
        <v>173</v>
      </c>
      <c r="C82" t="str">
        <f>+Administration!B77</f>
        <v>MORTON GENERAL HOSPITAL</v>
      </c>
      <c r="D82" s="9">
        <f>ROUND(+Administration!J77,0)</f>
        <v>37279</v>
      </c>
      <c r="E82" s="9">
        <f>ROUND(+Administration!V77,0)</f>
        <v>1442</v>
      </c>
      <c r="F82" s="10">
        <f t="shared" si="3"/>
        <v>25.85</v>
      </c>
      <c r="G82" s="9">
        <f>ROUND(+Administration!J177,0)</f>
        <v>34164</v>
      </c>
      <c r="H82" s="9">
        <f>ROUND(+Administration!V177,0)</f>
        <v>1566</v>
      </c>
      <c r="I82" s="10">
        <f t="shared" si="4"/>
        <v>21.82</v>
      </c>
      <c r="J82" s="10"/>
      <c r="K82" s="11">
        <f t="shared" si="5"/>
        <v>-0.1559</v>
      </c>
    </row>
    <row r="83" spans="2:11" ht="12">
      <c r="B83">
        <f>+Administration!A78</f>
        <v>175</v>
      </c>
      <c r="C83" t="str">
        <f>+Administration!B78</f>
        <v>MARY BRIDGE CHILDRENS HEALTH CENTER</v>
      </c>
      <c r="D83" s="9">
        <f>ROUND(+Administration!J78,0)</f>
        <v>207171</v>
      </c>
      <c r="E83" s="9">
        <f>ROUND(+Administration!V78,0)</f>
        <v>9049</v>
      </c>
      <c r="F83" s="10">
        <f t="shared" si="3"/>
        <v>22.89</v>
      </c>
      <c r="G83" s="9">
        <f>ROUND(+Administration!J178,0)</f>
        <v>443456</v>
      </c>
      <c r="H83" s="9">
        <f>ROUND(+Administration!V178,0)</f>
        <v>8663</v>
      </c>
      <c r="I83" s="10">
        <f t="shared" si="4"/>
        <v>51.19</v>
      </c>
      <c r="J83" s="10"/>
      <c r="K83" s="11">
        <f t="shared" si="5"/>
        <v>1.2363</v>
      </c>
    </row>
    <row r="84" spans="2:11" ht="12">
      <c r="B84">
        <f>+Administration!A79</f>
        <v>176</v>
      </c>
      <c r="C84" t="str">
        <f>+Administration!B79</f>
        <v>TACOMA GENERAL ALLENMORE HOSPITAL</v>
      </c>
      <c r="D84" s="9">
        <f>ROUND(+Administration!J79,0)</f>
        <v>595847</v>
      </c>
      <c r="E84" s="9">
        <f>ROUND(+Administration!V79,0)</f>
        <v>44461</v>
      </c>
      <c r="F84" s="10">
        <f t="shared" si="3"/>
        <v>13.4</v>
      </c>
      <c r="G84" s="9">
        <f>ROUND(+Administration!J179,0)</f>
        <v>1188222</v>
      </c>
      <c r="H84" s="9">
        <f>ROUND(+Administration!V179,0)</f>
        <v>43169</v>
      </c>
      <c r="I84" s="10">
        <f t="shared" si="4"/>
        <v>27.52</v>
      </c>
      <c r="J84" s="10"/>
      <c r="K84" s="11">
        <f t="shared" si="5"/>
        <v>1.0537</v>
      </c>
    </row>
    <row r="85" spans="2:11" ht="12">
      <c r="B85">
        <f>+Administration!A80</f>
        <v>178</v>
      </c>
      <c r="C85" t="str">
        <f>+Administration!B80</f>
        <v>DEER PARK HOSPITAL</v>
      </c>
      <c r="D85" s="9">
        <f>ROUND(+Administration!J80,0)</f>
        <v>6581</v>
      </c>
      <c r="E85" s="9">
        <f>ROUND(+Administration!V80,0)</f>
        <v>77</v>
      </c>
      <c r="F85" s="10">
        <f t="shared" si="3"/>
        <v>85.47</v>
      </c>
      <c r="G85" s="9">
        <f>ROUND(+Administration!J180,0)</f>
        <v>0</v>
      </c>
      <c r="H85" s="9">
        <f>ROUND(+Administration!V180,0)</f>
        <v>0</v>
      </c>
      <c r="I85" s="10">
        <f t="shared" si="4"/>
      </c>
      <c r="J85" s="10"/>
      <c r="K85" s="11">
        <f t="shared" si="5"/>
      </c>
    </row>
    <row r="86" spans="2:11" ht="12">
      <c r="B86">
        <f>+Administration!A81</f>
        <v>180</v>
      </c>
      <c r="C86" t="str">
        <f>+Administration!B81</f>
        <v>VALLEY HOSPITAL AND MEDICAL CENTER</v>
      </c>
      <c r="D86" s="9">
        <f>ROUND(+Administration!J81,0)</f>
        <v>17988</v>
      </c>
      <c r="E86" s="9">
        <f>ROUND(+Administration!V81,0)</f>
        <v>6682</v>
      </c>
      <c r="F86" s="10">
        <f t="shared" si="3"/>
        <v>2.69</v>
      </c>
      <c r="G86" s="9">
        <f>ROUND(+Administration!J181,0)</f>
        <v>53751</v>
      </c>
      <c r="H86" s="9">
        <f>ROUND(+Administration!V181,0)</f>
        <v>9834</v>
      </c>
      <c r="I86" s="10">
        <f t="shared" si="4"/>
        <v>5.47</v>
      </c>
      <c r="J86" s="10"/>
      <c r="K86" s="11">
        <f t="shared" si="5"/>
        <v>1.0335</v>
      </c>
    </row>
    <row r="87" spans="2:11" ht="12">
      <c r="B87">
        <f>+Administration!A82</f>
        <v>183</v>
      </c>
      <c r="C87" t="str">
        <f>+Administration!B82</f>
        <v>AUBURN REGIONAL MEDICAL CENTER</v>
      </c>
      <c r="D87" s="9">
        <f>ROUND(+Administration!J82,0)</f>
        <v>134928</v>
      </c>
      <c r="E87" s="9">
        <f>ROUND(+Administration!V82,0)</f>
        <v>13816</v>
      </c>
      <c r="F87" s="10">
        <f t="shared" si="3"/>
        <v>9.77</v>
      </c>
      <c r="G87" s="9">
        <f>ROUND(+Administration!J182,0)</f>
        <v>94691</v>
      </c>
      <c r="H87" s="9">
        <f>ROUND(+Administration!V182,0)</f>
        <v>12971</v>
      </c>
      <c r="I87" s="10">
        <f t="shared" si="4"/>
        <v>7.3</v>
      </c>
      <c r="J87" s="10"/>
      <c r="K87" s="11">
        <f t="shared" si="5"/>
        <v>-0.2528</v>
      </c>
    </row>
    <row r="88" spans="2:11" ht="12">
      <c r="B88">
        <f>+Administration!A83</f>
        <v>186</v>
      </c>
      <c r="C88" t="str">
        <f>+Administration!B83</f>
        <v>MARK REED HOSPITAL</v>
      </c>
      <c r="D88" s="9">
        <f>ROUND(+Administration!J83,0)</f>
        <v>12408</v>
      </c>
      <c r="E88" s="9">
        <f>ROUND(+Administration!V83,0)</f>
        <v>1135</v>
      </c>
      <c r="F88" s="10">
        <f t="shared" si="3"/>
        <v>10.93</v>
      </c>
      <c r="G88" s="9">
        <f>ROUND(+Administration!J183,0)</f>
        <v>26485</v>
      </c>
      <c r="H88" s="9">
        <f>ROUND(+Administration!V183,0)</f>
        <v>669</v>
      </c>
      <c r="I88" s="10">
        <f t="shared" si="4"/>
        <v>39.59</v>
      </c>
      <c r="J88" s="10"/>
      <c r="K88" s="11">
        <f t="shared" si="5"/>
        <v>2.6221</v>
      </c>
    </row>
    <row r="89" spans="2:11" ht="12">
      <c r="B89">
        <f>+Administration!A84</f>
        <v>191</v>
      </c>
      <c r="C89" t="str">
        <f>+Administration!B84</f>
        <v>PROVIDENCE CENTRALIA HOSPITAL</v>
      </c>
      <c r="D89" s="9">
        <f>ROUND(+Administration!J84,0)</f>
        <v>1165397</v>
      </c>
      <c r="E89" s="9">
        <f>ROUND(+Administration!V84,0)</f>
        <v>11160</v>
      </c>
      <c r="F89" s="10">
        <f t="shared" si="3"/>
        <v>104.43</v>
      </c>
      <c r="G89" s="9">
        <f>ROUND(+Administration!J184,0)</f>
        <v>1324572</v>
      </c>
      <c r="H89" s="9">
        <f>ROUND(+Administration!V184,0)</f>
        <v>10112</v>
      </c>
      <c r="I89" s="10">
        <f t="shared" si="4"/>
        <v>130.99</v>
      </c>
      <c r="J89" s="10"/>
      <c r="K89" s="11">
        <f t="shared" si="5"/>
        <v>0.2543</v>
      </c>
    </row>
    <row r="90" spans="2:11" ht="12">
      <c r="B90">
        <f>+Administration!A85</f>
        <v>193</v>
      </c>
      <c r="C90" t="str">
        <f>+Administration!B85</f>
        <v>PROVIDENCE MOUNT CARMEL HOSPITAL</v>
      </c>
      <c r="D90" s="9">
        <f>ROUND(+Administration!J85,0)</f>
        <v>19960</v>
      </c>
      <c r="E90" s="9">
        <f>ROUND(+Administration!V85,0)</f>
        <v>3267</v>
      </c>
      <c r="F90" s="10">
        <f t="shared" si="3"/>
        <v>6.11</v>
      </c>
      <c r="G90" s="9">
        <f>ROUND(+Administration!J185,0)</f>
        <v>65055</v>
      </c>
      <c r="H90" s="9">
        <f>ROUND(+Administration!V185,0)</f>
        <v>3245</v>
      </c>
      <c r="I90" s="10">
        <f t="shared" si="4"/>
        <v>20.05</v>
      </c>
      <c r="J90" s="10"/>
      <c r="K90" s="11">
        <f t="shared" si="5"/>
        <v>2.2815</v>
      </c>
    </row>
    <row r="91" spans="2:11" ht="12">
      <c r="B91">
        <f>+Administration!A86</f>
        <v>194</v>
      </c>
      <c r="C91" t="str">
        <f>+Administration!B86</f>
        <v>PROVIDENCE SAINT JOSEPHS HOSPITAL</v>
      </c>
      <c r="D91" s="9">
        <f>ROUND(+Administration!J86,0)</f>
        <v>33100</v>
      </c>
      <c r="E91" s="9">
        <f>ROUND(+Administration!V86,0)</f>
        <v>1530</v>
      </c>
      <c r="F91" s="10">
        <f t="shared" si="3"/>
        <v>21.63</v>
      </c>
      <c r="G91" s="9">
        <f>ROUND(+Administration!J186,0)</f>
        <v>83665</v>
      </c>
      <c r="H91" s="9">
        <f>ROUND(+Administration!V186,0)</f>
        <v>1130</v>
      </c>
      <c r="I91" s="10">
        <f t="shared" si="4"/>
        <v>74.04</v>
      </c>
      <c r="J91" s="10"/>
      <c r="K91" s="11">
        <f t="shared" si="5"/>
        <v>2.423</v>
      </c>
    </row>
    <row r="92" spans="2:11" ht="12">
      <c r="B92">
        <f>+Administration!A87</f>
        <v>195</v>
      </c>
      <c r="C92" t="str">
        <f>+Administration!B87</f>
        <v>SNOQUALMIE VALLEY HOSPITAL</v>
      </c>
      <c r="D92" s="9">
        <f>ROUND(+Administration!J87,0)</f>
        <v>79593</v>
      </c>
      <c r="E92" s="9">
        <f>ROUND(+Administration!V87,0)</f>
        <v>1252</v>
      </c>
      <c r="F92" s="10">
        <f t="shared" si="3"/>
        <v>63.57</v>
      </c>
      <c r="G92" s="9">
        <f>ROUND(+Administration!J187,0)</f>
        <v>76175</v>
      </c>
      <c r="H92" s="9">
        <f>ROUND(+Administration!V187,0)</f>
        <v>505</v>
      </c>
      <c r="I92" s="10">
        <f t="shared" si="4"/>
        <v>150.84</v>
      </c>
      <c r="J92" s="10"/>
      <c r="K92" s="11">
        <f t="shared" si="5"/>
        <v>1.3728</v>
      </c>
    </row>
    <row r="93" spans="2:11" ht="12">
      <c r="B93">
        <f>+Administration!A88</f>
        <v>197</v>
      </c>
      <c r="C93" t="str">
        <f>+Administration!B88</f>
        <v>CAPITAL MEDICAL CENTER</v>
      </c>
      <c r="D93" s="9">
        <f>ROUND(+Administration!J88,0)</f>
        <v>513423</v>
      </c>
      <c r="E93" s="9">
        <f>ROUND(+Administration!V88,0)</f>
        <v>7450</v>
      </c>
      <c r="F93" s="10">
        <f t="shared" si="3"/>
        <v>68.92</v>
      </c>
      <c r="G93" s="9">
        <f>ROUND(+Administration!J188,0)</f>
        <v>566068</v>
      </c>
      <c r="H93" s="9">
        <f>ROUND(+Administration!V188,0)</f>
        <v>8572</v>
      </c>
      <c r="I93" s="10">
        <f t="shared" si="4"/>
        <v>66.04</v>
      </c>
      <c r="J93" s="10"/>
      <c r="K93" s="11">
        <f t="shared" si="5"/>
        <v>-0.0418</v>
      </c>
    </row>
    <row r="94" spans="2:11" ht="12">
      <c r="B94">
        <f>+Administration!A89</f>
        <v>198</v>
      </c>
      <c r="C94" t="str">
        <f>+Administration!B89</f>
        <v>SUNNYSIDE COMMUNITY HOSPITAL</v>
      </c>
      <c r="D94" s="9">
        <f>ROUND(+Administration!J89,0)</f>
        <v>84808</v>
      </c>
      <c r="E94" s="9">
        <f>ROUND(+Administration!V89,0)</f>
        <v>3954</v>
      </c>
      <c r="F94" s="10">
        <f t="shared" si="3"/>
        <v>21.45</v>
      </c>
      <c r="G94" s="9">
        <f>ROUND(+Administration!J189,0)</f>
        <v>44218</v>
      </c>
      <c r="H94" s="9">
        <f>ROUND(+Administration!V189,0)</f>
        <v>4341</v>
      </c>
      <c r="I94" s="10">
        <f t="shared" si="4"/>
        <v>10.19</v>
      </c>
      <c r="J94" s="10"/>
      <c r="K94" s="11">
        <f t="shared" si="5"/>
        <v>-0.5249</v>
      </c>
    </row>
    <row r="95" spans="2:11" ht="12">
      <c r="B95">
        <f>+Administration!A90</f>
        <v>199</v>
      </c>
      <c r="C95" t="str">
        <f>+Administration!B90</f>
        <v>TOPPENISH COMMUNITY HOSPITAL</v>
      </c>
      <c r="D95" s="9">
        <f>ROUND(+Administration!J90,0)</f>
        <v>71278</v>
      </c>
      <c r="E95" s="9">
        <f>ROUND(+Administration!V90,0)</f>
        <v>3331</v>
      </c>
      <c r="F95" s="10">
        <f t="shared" si="3"/>
        <v>21.4</v>
      </c>
      <c r="G95" s="9">
        <f>ROUND(+Administration!J190,0)</f>
        <v>17704</v>
      </c>
      <c r="H95" s="9">
        <f>ROUND(+Administration!V190,0)</f>
        <v>3487</v>
      </c>
      <c r="I95" s="10">
        <f t="shared" si="4"/>
        <v>5.08</v>
      </c>
      <c r="J95" s="10"/>
      <c r="K95" s="11">
        <f t="shared" si="5"/>
        <v>-0.7626</v>
      </c>
    </row>
    <row r="96" spans="2:11" ht="12">
      <c r="B96">
        <f>+Administration!A91</f>
        <v>201</v>
      </c>
      <c r="C96" t="str">
        <f>+Administration!B91</f>
        <v>SAINT FRANCIS COMMUNITY HOSPITAL</v>
      </c>
      <c r="D96" s="9">
        <f>ROUND(+Administration!J91,0)</f>
        <v>522123</v>
      </c>
      <c r="E96" s="9">
        <f>ROUND(+Administration!V91,0)</f>
        <v>15555</v>
      </c>
      <c r="F96" s="10">
        <f t="shared" si="3"/>
        <v>33.57</v>
      </c>
      <c r="G96" s="9">
        <f>ROUND(+Administration!J191,0)</f>
        <v>195698</v>
      </c>
      <c r="H96" s="9">
        <f>ROUND(+Administration!V191,0)</f>
        <v>16257</v>
      </c>
      <c r="I96" s="10">
        <f t="shared" si="4"/>
        <v>12.04</v>
      </c>
      <c r="J96" s="10"/>
      <c r="K96" s="11">
        <f t="shared" si="5"/>
        <v>-0.6413</v>
      </c>
    </row>
    <row r="97" spans="2:11" ht="12">
      <c r="B97">
        <f>+Administration!A92</f>
        <v>202</v>
      </c>
      <c r="C97" t="str">
        <f>+Administration!B92</f>
        <v>REGIONAL HOSP. FOR RESP. &amp; COMPLEX CARE</v>
      </c>
      <c r="D97" s="9">
        <f>ROUND(+Administration!J92,0)</f>
        <v>28753</v>
      </c>
      <c r="E97" s="9">
        <f>ROUND(+Administration!V92,0)</f>
        <v>776</v>
      </c>
      <c r="F97" s="10">
        <f t="shared" si="3"/>
        <v>37.05</v>
      </c>
      <c r="G97" s="9">
        <f>ROUND(+Administration!J192,0)</f>
        <v>35198</v>
      </c>
      <c r="H97" s="9">
        <f>ROUND(+Administration!V192,0)</f>
        <v>897</v>
      </c>
      <c r="I97" s="10">
        <f t="shared" si="4"/>
        <v>39.24</v>
      </c>
      <c r="J97" s="10"/>
      <c r="K97" s="11">
        <f t="shared" si="5"/>
        <v>0.0591</v>
      </c>
    </row>
    <row r="98" spans="2:11" ht="12">
      <c r="B98">
        <f>+Administration!A93</f>
        <v>204</v>
      </c>
      <c r="C98" t="str">
        <f>+Administration!B93</f>
        <v>SEATTLE CANCER CARE ALLIANCE</v>
      </c>
      <c r="D98" s="9">
        <f>ROUND(+Administration!J93,0)</f>
        <v>94214</v>
      </c>
      <c r="E98" s="9">
        <f>ROUND(+Administration!V93,0)</f>
        <v>12695</v>
      </c>
      <c r="F98" s="10">
        <f t="shared" si="3"/>
        <v>7.42</v>
      </c>
      <c r="G98" s="9">
        <f>ROUND(+Administration!J193,0)</f>
        <v>301865</v>
      </c>
      <c r="H98" s="9">
        <f>ROUND(+Administration!V193,0)</f>
        <v>12672</v>
      </c>
      <c r="I98" s="10">
        <f t="shared" si="4"/>
        <v>23.82</v>
      </c>
      <c r="J98" s="10"/>
      <c r="K98" s="11">
        <f t="shared" si="5"/>
        <v>2.2102</v>
      </c>
    </row>
    <row r="99" spans="2:11" ht="12">
      <c r="B99">
        <f>+Administration!A94</f>
        <v>205</v>
      </c>
      <c r="C99" t="str">
        <f>+Administration!B94</f>
        <v>WENATCHEE VALLEY MEDICAL CENTER</v>
      </c>
      <c r="D99" s="9">
        <f>ROUND(+Administration!J94,0)</f>
        <v>50520</v>
      </c>
      <c r="E99" s="9">
        <f>ROUND(+Administration!V94,0)</f>
        <v>7232</v>
      </c>
      <c r="F99" s="10">
        <f t="shared" si="3"/>
        <v>6.99</v>
      </c>
      <c r="G99" s="9">
        <f>ROUND(+Administration!J194,0)</f>
        <v>27532</v>
      </c>
      <c r="H99" s="9">
        <f>ROUND(+Administration!V194,0)</f>
        <v>9260</v>
      </c>
      <c r="I99" s="10">
        <f t="shared" si="4"/>
        <v>2.97</v>
      </c>
      <c r="J99" s="10"/>
      <c r="K99" s="11">
        <f t="shared" si="5"/>
        <v>-0.5751</v>
      </c>
    </row>
    <row r="100" spans="2:11" ht="12">
      <c r="B100">
        <f>+Administration!A95</f>
        <v>206</v>
      </c>
      <c r="C100" t="str">
        <f>+Administration!B95</f>
        <v>UNITED GENERAL HOSPITAL</v>
      </c>
      <c r="D100" s="9">
        <f>ROUND(+Administration!J95,0)</f>
        <v>205889</v>
      </c>
      <c r="E100" s="9">
        <f>ROUND(+Administration!V95,0)</f>
        <v>4763</v>
      </c>
      <c r="F100" s="10">
        <f t="shared" si="3"/>
        <v>43.23</v>
      </c>
      <c r="G100" s="9">
        <f>ROUND(+Administration!J195,0)</f>
        <v>181176</v>
      </c>
      <c r="H100" s="9">
        <f>ROUND(+Administration!V195,0)</f>
        <v>5095</v>
      </c>
      <c r="I100" s="10">
        <f t="shared" si="4"/>
        <v>35.56</v>
      </c>
      <c r="J100" s="10"/>
      <c r="K100" s="11">
        <f t="shared" si="5"/>
        <v>-0.1774</v>
      </c>
    </row>
    <row r="101" spans="2:11" ht="12">
      <c r="B101">
        <f>+Administration!A96</f>
        <v>207</v>
      </c>
      <c r="C101" t="str">
        <f>+Administration!B96</f>
        <v>SKAGIT VALLEY HOSPITAL</v>
      </c>
      <c r="D101" s="9">
        <f>ROUND(+Administration!J96,0)</f>
        <v>318996</v>
      </c>
      <c r="E101" s="9">
        <f>ROUND(+Administration!V96,0)</f>
        <v>16033</v>
      </c>
      <c r="F101" s="10">
        <f t="shared" si="3"/>
        <v>19.9</v>
      </c>
      <c r="G101" s="9">
        <f>ROUND(+Administration!J196,0)</f>
        <v>280658</v>
      </c>
      <c r="H101" s="9">
        <f>ROUND(+Administration!V196,0)</f>
        <v>15909</v>
      </c>
      <c r="I101" s="10">
        <f t="shared" si="4"/>
        <v>17.64</v>
      </c>
      <c r="J101" s="10"/>
      <c r="K101" s="11">
        <f t="shared" si="5"/>
        <v>-0.1136</v>
      </c>
    </row>
    <row r="102" spans="2:11" ht="12">
      <c r="B102">
        <f>+Administration!A97</f>
        <v>208</v>
      </c>
      <c r="C102" t="str">
        <f>+Administration!B97</f>
        <v>LEGACY SALMON CREEK HOSPITAL</v>
      </c>
      <c r="D102" s="9">
        <f>ROUND(+Administration!J97,0)</f>
        <v>99672</v>
      </c>
      <c r="E102" s="9">
        <f>ROUND(+Administration!V97,0)</f>
        <v>13830</v>
      </c>
      <c r="F102" s="10">
        <f t="shared" si="3"/>
        <v>7.21</v>
      </c>
      <c r="G102" s="9">
        <f>ROUND(+Administration!J197,0)</f>
        <v>102886</v>
      </c>
      <c r="H102" s="9">
        <f>ROUND(+Administration!V197,0)</f>
        <v>15387</v>
      </c>
      <c r="I102" s="10">
        <f t="shared" si="4"/>
        <v>6.69</v>
      </c>
      <c r="J102" s="10"/>
      <c r="K102" s="11">
        <f t="shared" si="5"/>
        <v>-0.0721</v>
      </c>
    </row>
    <row r="103" spans="2:11" ht="12">
      <c r="B103">
        <f>+Administration!A98</f>
        <v>209</v>
      </c>
      <c r="C103" t="str">
        <f>+Administration!B98</f>
        <v>SAINT ANTHONY HOSPITAL</v>
      </c>
      <c r="D103" s="9">
        <f>ROUND(+Administration!J98,0)</f>
        <v>0</v>
      </c>
      <c r="E103" s="9">
        <f>ROUND(+Administration!V98,0)</f>
        <v>0</v>
      </c>
      <c r="F103" s="10">
        <f t="shared" si="3"/>
      </c>
      <c r="G103" s="9">
        <f>ROUND(+Administration!J198,0)</f>
        <v>-453463</v>
      </c>
      <c r="H103" s="9">
        <f>ROUND(+Administration!V198,0)</f>
        <v>1638</v>
      </c>
      <c r="I103" s="10">
        <f t="shared" si="4"/>
        <v>-276.84</v>
      </c>
      <c r="J103" s="10"/>
      <c r="K103" s="11">
        <f t="shared" si="5"/>
      </c>
    </row>
    <row r="104" spans="2:11" ht="12">
      <c r="B104">
        <f>+Administration!A99</f>
        <v>904</v>
      </c>
      <c r="C104" t="str">
        <f>+Administration!B99</f>
        <v>BHC FAIRFAX HOSPITAL</v>
      </c>
      <c r="D104" s="9">
        <f>ROUND(+Administration!J99,0)</f>
        <v>85021</v>
      </c>
      <c r="E104" s="9">
        <f>ROUND(+Administration!V99,0)</f>
        <v>2105</v>
      </c>
      <c r="F104" s="10">
        <f t="shared" si="3"/>
        <v>40.39</v>
      </c>
      <c r="G104" s="9">
        <f>ROUND(+Administration!J199,0)</f>
        <v>188005</v>
      </c>
      <c r="H104" s="9">
        <f>ROUND(+Administration!V199,0)</f>
        <v>2056</v>
      </c>
      <c r="I104" s="10">
        <f t="shared" si="4"/>
        <v>91.44</v>
      </c>
      <c r="J104" s="10"/>
      <c r="K104" s="11">
        <f t="shared" si="5"/>
        <v>1.2639</v>
      </c>
    </row>
    <row r="105" spans="2:11" ht="12">
      <c r="B105">
        <f>+Administration!A100</f>
        <v>915</v>
      </c>
      <c r="C105" t="str">
        <f>+Administration!B100</f>
        <v>LOURDES COUNSELING CENTER</v>
      </c>
      <c r="D105" s="9">
        <f>ROUND(+Administration!J100,0)</f>
        <v>1924</v>
      </c>
      <c r="E105" s="9">
        <f>ROUND(+Administration!V100,0)</f>
        <v>981</v>
      </c>
      <c r="F105" s="10">
        <f t="shared" si="3"/>
        <v>1.96</v>
      </c>
      <c r="G105" s="9">
        <f>ROUND(+Administration!J200,0)</f>
        <v>16819</v>
      </c>
      <c r="H105" s="9">
        <f>ROUND(+Administration!V200,0)</f>
        <v>926</v>
      </c>
      <c r="I105" s="10">
        <f t="shared" si="4"/>
        <v>18.16</v>
      </c>
      <c r="J105" s="10"/>
      <c r="K105" s="11">
        <f t="shared" si="5"/>
        <v>8.2653</v>
      </c>
    </row>
    <row r="106" spans="2:11" ht="12">
      <c r="B106">
        <f>+Administration!A101</f>
        <v>919</v>
      </c>
      <c r="C106" t="str">
        <f>+Administration!B101</f>
        <v>NAVOS</v>
      </c>
      <c r="D106" s="9">
        <f>ROUND(+Administration!J101,0)</f>
        <v>37204</v>
      </c>
      <c r="E106" s="9">
        <f>ROUND(+Administration!V101,0)</f>
        <v>567</v>
      </c>
      <c r="F106" s="10">
        <f t="shared" si="3"/>
        <v>65.62</v>
      </c>
      <c r="G106" s="9">
        <f>ROUND(+Administration!J201,0)</f>
        <v>37627</v>
      </c>
      <c r="H106" s="9">
        <f>ROUND(+Administration!V201,0)</f>
        <v>547</v>
      </c>
      <c r="I106" s="10">
        <f t="shared" si="4"/>
        <v>68.79</v>
      </c>
      <c r="J106" s="10"/>
      <c r="K106" s="11">
        <f t="shared" si="5"/>
        <v>0.0483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C29" sqref="C29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1.50390625" style="0" bestFit="1" customWidth="1"/>
    <col min="5" max="6" width="6.875" style="0" bestFit="1" customWidth="1"/>
    <col min="7" max="7" width="11.50390625" style="0" bestFit="1" customWidth="1"/>
    <col min="8" max="9" width="6.875" style="0" bestFit="1" customWidth="1"/>
    <col min="10" max="10" width="2.625" style="0" customWidth="1"/>
    <col min="11" max="11" width="9.125" style="0" bestFit="1" customWidth="1"/>
  </cols>
  <sheetData>
    <row r="1" spans="1:10" ht="12">
      <c r="A1" s="6" t="s">
        <v>15</v>
      </c>
      <c r="B1" s="5"/>
      <c r="C1" s="5"/>
      <c r="D1" s="5"/>
      <c r="E1" s="5"/>
      <c r="F1" s="6"/>
      <c r="G1" s="5"/>
      <c r="H1" s="5"/>
      <c r="I1" s="5"/>
      <c r="J1" s="5"/>
    </row>
    <row r="2" spans="1:11" ht="12">
      <c r="A2" s="1"/>
      <c r="F2" s="1"/>
      <c r="K2" s="4" t="s">
        <v>43</v>
      </c>
    </row>
    <row r="3" spans="4:11" ht="12">
      <c r="D3" s="2"/>
      <c r="F3" s="1"/>
      <c r="K3">
        <v>496</v>
      </c>
    </row>
    <row r="4" spans="1:10" ht="12">
      <c r="A4" s="6" t="s">
        <v>30</v>
      </c>
      <c r="B4" s="6"/>
      <c r="C4" s="6"/>
      <c r="D4" s="7"/>
      <c r="E4" s="6"/>
      <c r="F4" s="5"/>
      <c r="G4" s="5"/>
      <c r="H4" s="5"/>
      <c r="I4" s="5"/>
      <c r="J4" s="5"/>
    </row>
    <row r="5" spans="1:10" ht="12">
      <c r="A5" s="6" t="s">
        <v>35</v>
      </c>
      <c r="B5" s="6"/>
      <c r="C5" s="6"/>
      <c r="D5" s="6"/>
      <c r="E5" s="5"/>
      <c r="F5" s="5"/>
      <c r="G5" s="5"/>
      <c r="H5" s="5"/>
      <c r="I5" s="5"/>
      <c r="J5" s="5"/>
    </row>
    <row r="7" spans="5:9" ht="12">
      <c r="E7" s="33">
        <f>Administration!D5</f>
        <v>2008</v>
      </c>
      <c r="F7" s="4">
        <f>+E7</f>
        <v>2008</v>
      </c>
      <c r="H7" s="3">
        <f>+F7+1</f>
        <v>2009</v>
      </c>
      <c r="I7" s="4">
        <f>+H7</f>
        <v>2009</v>
      </c>
    </row>
    <row r="8" spans="1:11" ht="12">
      <c r="A8" s="4"/>
      <c r="B8" s="4"/>
      <c r="C8" s="4"/>
      <c r="D8" s="3" t="s">
        <v>16</v>
      </c>
      <c r="F8" s="3" t="s">
        <v>2</v>
      </c>
      <c r="G8" s="3" t="s">
        <v>16</v>
      </c>
      <c r="I8" s="3" t="s">
        <v>2</v>
      </c>
      <c r="J8" s="3"/>
      <c r="K8" s="4" t="s">
        <v>45</v>
      </c>
    </row>
    <row r="9" spans="1:11" ht="12">
      <c r="A9" s="4"/>
      <c r="B9" s="4" t="s">
        <v>41</v>
      </c>
      <c r="C9" s="4" t="s">
        <v>42</v>
      </c>
      <c r="D9" s="3" t="s">
        <v>17</v>
      </c>
      <c r="E9" s="3" t="s">
        <v>4</v>
      </c>
      <c r="F9" s="3" t="s">
        <v>4</v>
      </c>
      <c r="G9" s="3" t="s">
        <v>17</v>
      </c>
      <c r="H9" s="3" t="s">
        <v>4</v>
      </c>
      <c r="I9" s="3" t="s">
        <v>4</v>
      </c>
      <c r="J9" s="3"/>
      <c r="K9" s="4" t="s">
        <v>46</v>
      </c>
    </row>
    <row r="10" spans="2:11" ht="12">
      <c r="B10">
        <f>+Administration!A5</f>
        <v>1</v>
      </c>
      <c r="C10" t="str">
        <f>+Administration!B5</f>
        <v>SWEDISH HEALTH SERVICES</v>
      </c>
      <c r="D10" s="9">
        <f>ROUND(SUM(Administration!K5:L5),0)</f>
        <v>7203081</v>
      </c>
      <c r="E10" s="9">
        <f>ROUND(+Administration!V5,0)</f>
        <v>64206</v>
      </c>
      <c r="F10" s="10">
        <f>IF(D10=0,"",IF(E10=0,"",ROUND(D10/E10,2)))</f>
        <v>112.19</v>
      </c>
      <c r="G10" s="9">
        <f>ROUND(SUM(Administration!K105:L105),0)</f>
        <v>5768061</v>
      </c>
      <c r="H10" s="9">
        <f>ROUND(+Administration!V105,0)</f>
        <v>65434</v>
      </c>
      <c r="I10" s="10">
        <f>IF(G10=0,"",IF(H10=0,"",ROUND(G10/H10,2)))</f>
        <v>88.15</v>
      </c>
      <c r="J10" s="10"/>
      <c r="K10" s="11">
        <f>IF(D10=0,"",IF(E10=0,"",IF(G10=0,"",IF(H10=0,"",ROUND(I10/F10-1,4)))))</f>
        <v>-0.2143</v>
      </c>
    </row>
    <row r="11" spans="2:11" ht="12">
      <c r="B11">
        <f>+Administration!A6</f>
        <v>3</v>
      </c>
      <c r="C11" t="str">
        <f>+Administration!B6</f>
        <v>SWEDISH MEDICAL CENTER CHERRY HILL</v>
      </c>
      <c r="D11" s="9">
        <f>ROUND(SUM(Administration!K6:L6),0)</f>
        <v>2060617</v>
      </c>
      <c r="E11" s="9">
        <f>ROUND(+Administration!V6,0)</f>
        <v>25431</v>
      </c>
      <c r="F11" s="10">
        <f aca="true" t="shared" si="0" ref="F11:F74">IF(D11=0,"",IF(E11=0,"",ROUND(D11/E11,2)))</f>
        <v>81.03</v>
      </c>
      <c r="G11" s="9">
        <f>ROUND(SUM(Administration!K106:L106),0)</f>
        <v>1274369</v>
      </c>
      <c r="H11" s="9">
        <f>ROUND(+Administration!V106,0)</f>
        <v>27098</v>
      </c>
      <c r="I11" s="10">
        <f aca="true" t="shared" si="1" ref="I11:I74">IF(G11=0,"",IF(H11=0,"",ROUND(G11/H11,2)))</f>
        <v>47.03</v>
      </c>
      <c r="J11" s="10"/>
      <c r="K11" s="11">
        <f aca="true" t="shared" si="2" ref="K11:K74">IF(D11=0,"",IF(E11=0,"",IF(G11=0,"",IF(H11=0,"",ROUND(I11/F11-1,4)))))</f>
        <v>-0.4196</v>
      </c>
    </row>
    <row r="12" spans="2:11" ht="12">
      <c r="B12">
        <f>+Administration!A7</f>
        <v>8</v>
      </c>
      <c r="C12" t="str">
        <f>+Administration!B7</f>
        <v>KLICKITAT VALLEY HOSPITAL</v>
      </c>
      <c r="D12" s="9">
        <f>ROUND(SUM(Administration!K7:L7),0)</f>
        <v>587501</v>
      </c>
      <c r="E12" s="9">
        <f>ROUND(+Administration!V7,0)</f>
        <v>1629</v>
      </c>
      <c r="F12" s="10">
        <f t="shared" si="0"/>
        <v>360.65</v>
      </c>
      <c r="G12" s="9">
        <f>ROUND(SUM(Administration!K107:L107),0)</f>
        <v>348283</v>
      </c>
      <c r="H12" s="9">
        <f>ROUND(+Administration!V107,0)</f>
        <v>1645</v>
      </c>
      <c r="I12" s="10">
        <f t="shared" si="1"/>
        <v>211.72</v>
      </c>
      <c r="J12" s="10"/>
      <c r="K12" s="11">
        <f t="shared" si="2"/>
        <v>-0.4129</v>
      </c>
    </row>
    <row r="13" spans="2:11" ht="12">
      <c r="B13">
        <f>+Administration!A8</f>
        <v>10</v>
      </c>
      <c r="C13" t="str">
        <f>+Administration!B8</f>
        <v>VIRGINIA MASON MEDICAL CENTER</v>
      </c>
      <c r="D13" s="9">
        <f>ROUND(SUM(Administration!K8:L8),0)</f>
        <v>7925400</v>
      </c>
      <c r="E13" s="9">
        <f>ROUND(+Administration!V8,0)</f>
        <v>76904</v>
      </c>
      <c r="F13" s="10">
        <f t="shared" si="0"/>
        <v>103.06</v>
      </c>
      <c r="G13" s="9">
        <f>ROUND(SUM(Administration!K108:L108),0)</f>
        <v>8896505</v>
      </c>
      <c r="H13" s="9">
        <f>ROUND(+Administration!V108,0)</f>
        <v>79237</v>
      </c>
      <c r="I13" s="10">
        <f t="shared" si="1"/>
        <v>112.28</v>
      </c>
      <c r="J13" s="10"/>
      <c r="K13" s="11">
        <f t="shared" si="2"/>
        <v>0.0895</v>
      </c>
    </row>
    <row r="14" spans="2:11" ht="12">
      <c r="B14">
        <f>+Administration!A9</f>
        <v>14</v>
      </c>
      <c r="C14" t="str">
        <f>+Administration!B9</f>
        <v>SEATTLE CHILDRENS HOSPITAL</v>
      </c>
      <c r="D14" s="9">
        <f>ROUND(SUM(Administration!K9:L9),0)</f>
        <v>28133531</v>
      </c>
      <c r="E14" s="9">
        <f>ROUND(+Administration!V9,0)</f>
        <v>26512</v>
      </c>
      <c r="F14" s="10">
        <f t="shared" si="0"/>
        <v>1061.16</v>
      </c>
      <c r="G14" s="9">
        <f>ROUND(SUM(Administration!K109:L109),0)</f>
        <v>34354041</v>
      </c>
      <c r="H14" s="9">
        <f>ROUND(+Administration!V109,0)</f>
        <v>28361</v>
      </c>
      <c r="I14" s="10">
        <f t="shared" si="1"/>
        <v>1211.31</v>
      </c>
      <c r="J14" s="10"/>
      <c r="K14" s="11">
        <f t="shared" si="2"/>
        <v>0.1415</v>
      </c>
    </row>
    <row r="15" spans="2:11" ht="12">
      <c r="B15">
        <f>+Administration!A10</f>
        <v>20</v>
      </c>
      <c r="C15" t="str">
        <f>+Administration!B10</f>
        <v>GROUP HEALTH CENTRAL</v>
      </c>
      <c r="D15" s="9">
        <f>ROUND(SUM(Administration!K10:L10),0)</f>
        <v>0</v>
      </c>
      <c r="E15" s="9">
        <f>ROUND(+Administration!V10,0)</f>
        <v>1208</v>
      </c>
      <c r="F15" s="10">
        <f t="shared" si="0"/>
      </c>
      <c r="G15" s="9">
        <f>ROUND(SUM(Administration!K110:L110),0)</f>
        <v>141655</v>
      </c>
      <c r="H15" s="9">
        <f>ROUND(+Administration!V110,0)</f>
        <v>1122</v>
      </c>
      <c r="I15" s="10">
        <f t="shared" si="1"/>
        <v>126.25</v>
      </c>
      <c r="J15" s="10"/>
      <c r="K15" s="11">
        <f t="shared" si="2"/>
      </c>
    </row>
    <row r="16" spans="2:11" ht="12">
      <c r="B16">
        <f>+Administration!A11</f>
        <v>21</v>
      </c>
      <c r="C16" t="str">
        <f>+Administration!B11</f>
        <v>NEWPORT COMMUNITY HOSPITAL</v>
      </c>
      <c r="D16" s="9">
        <f>ROUND(SUM(Administration!K11:L11),0)</f>
        <v>247491</v>
      </c>
      <c r="E16" s="9">
        <f>ROUND(+Administration!V11,0)</f>
        <v>2926</v>
      </c>
      <c r="F16" s="10">
        <f t="shared" si="0"/>
        <v>84.58</v>
      </c>
      <c r="G16" s="9">
        <f>ROUND(SUM(Administration!K111:L111),0)</f>
        <v>174510</v>
      </c>
      <c r="H16" s="9">
        <f>ROUND(+Administration!V111,0)</f>
        <v>2664</v>
      </c>
      <c r="I16" s="10">
        <f t="shared" si="1"/>
        <v>65.51</v>
      </c>
      <c r="J16" s="10"/>
      <c r="K16" s="11">
        <f t="shared" si="2"/>
        <v>-0.2255</v>
      </c>
    </row>
    <row r="17" spans="2:11" ht="12">
      <c r="B17">
        <f>+Administration!A12</f>
        <v>22</v>
      </c>
      <c r="C17" t="str">
        <f>+Administration!B12</f>
        <v>LOURDES MEDICAL CENTER</v>
      </c>
      <c r="D17" s="9">
        <f>ROUND(SUM(Administration!K12:L12),0)</f>
        <v>478522</v>
      </c>
      <c r="E17" s="9">
        <f>ROUND(+Administration!V12,0)</f>
        <v>4975</v>
      </c>
      <c r="F17" s="10">
        <f t="shared" si="0"/>
        <v>96.19</v>
      </c>
      <c r="G17" s="9">
        <f>ROUND(SUM(Administration!K112:L112),0)</f>
        <v>342711</v>
      </c>
      <c r="H17" s="9">
        <f>ROUND(+Administration!V112,0)</f>
        <v>4807</v>
      </c>
      <c r="I17" s="10">
        <f t="shared" si="1"/>
        <v>71.29</v>
      </c>
      <c r="J17" s="10"/>
      <c r="K17" s="11">
        <f t="shared" si="2"/>
        <v>-0.2589</v>
      </c>
    </row>
    <row r="18" spans="2:11" ht="12">
      <c r="B18">
        <f>+Administration!A13</f>
        <v>23</v>
      </c>
      <c r="C18" t="str">
        <f>+Administration!B13</f>
        <v>OKANOGAN-DOUGLAS DISTRICT HOSPITAL</v>
      </c>
      <c r="D18" s="9">
        <f>ROUND(SUM(Administration!K13:L13),0)</f>
        <v>297229</v>
      </c>
      <c r="E18" s="9">
        <f>ROUND(+Administration!V13,0)</f>
        <v>1506</v>
      </c>
      <c r="F18" s="10">
        <f t="shared" si="0"/>
        <v>197.36</v>
      </c>
      <c r="G18" s="9">
        <f>ROUND(SUM(Administration!K113:L113),0)</f>
        <v>322949</v>
      </c>
      <c r="H18" s="9">
        <f>ROUND(+Administration!V113,0)</f>
        <v>1454</v>
      </c>
      <c r="I18" s="10">
        <f t="shared" si="1"/>
        <v>222.11</v>
      </c>
      <c r="J18" s="10"/>
      <c r="K18" s="11">
        <f t="shared" si="2"/>
        <v>0.1254</v>
      </c>
    </row>
    <row r="19" spans="2:11" ht="12">
      <c r="B19">
        <f>+Administration!A14</f>
        <v>26</v>
      </c>
      <c r="C19" t="str">
        <f>+Administration!B14</f>
        <v>PEACEHEALTH SAINT JOHN MEDICAL CENTER</v>
      </c>
      <c r="D19" s="9">
        <f>ROUND(SUM(Administration!K14:L14),0)</f>
        <v>13831160</v>
      </c>
      <c r="E19" s="9">
        <f>ROUND(+Administration!V14,0)</f>
        <v>23290</v>
      </c>
      <c r="F19" s="10">
        <f t="shared" si="0"/>
        <v>593.87</v>
      </c>
      <c r="G19" s="9">
        <f>ROUND(SUM(Administration!K114:L114),0)</f>
        <v>14343238</v>
      </c>
      <c r="H19" s="9">
        <f>ROUND(+Administration!V114,0)</f>
        <v>24570</v>
      </c>
      <c r="I19" s="10">
        <f t="shared" si="1"/>
        <v>583.77</v>
      </c>
      <c r="J19" s="10"/>
      <c r="K19" s="11">
        <f t="shared" si="2"/>
        <v>-0.017</v>
      </c>
    </row>
    <row r="20" spans="2:11" ht="12">
      <c r="B20">
        <f>+Administration!A15</f>
        <v>29</v>
      </c>
      <c r="C20" t="str">
        <f>+Administration!B15</f>
        <v>HARBORVIEW MEDICAL CENTER</v>
      </c>
      <c r="D20" s="9">
        <f>ROUND(SUM(Administration!K15:L15),0)</f>
        <v>26020375</v>
      </c>
      <c r="E20" s="9">
        <f>ROUND(+Administration!V15,0)</f>
        <v>43532</v>
      </c>
      <c r="F20" s="10">
        <f t="shared" si="0"/>
        <v>597.73</v>
      </c>
      <c r="G20" s="9">
        <f>ROUND(SUM(Administration!K115:L115),0)</f>
        <v>29993840</v>
      </c>
      <c r="H20" s="9">
        <f>ROUND(+Administration!V115,0)</f>
        <v>43020</v>
      </c>
      <c r="I20" s="10">
        <f t="shared" si="1"/>
        <v>697.21</v>
      </c>
      <c r="J20" s="10"/>
      <c r="K20" s="11">
        <f t="shared" si="2"/>
        <v>0.1664</v>
      </c>
    </row>
    <row r="21" spans="2:11" ht="12">
      <c r="B21">
        <f>+Administration!A16</f>
        <v>32</v>
      </c>
      <c r="C21" t="str">
        <f>+Administration!B16</f>
        <v>SAINT JOSEPH MEDICAL CENTER</v>
      </c>
      <c r="D21" s="9">
        <f>ROUND(SUM(Administration!K16:L16),0)</f>
        <v>20830632</v>
      </c>
      <c r="E21" s="9">
        <f>ROUND(+Administration!V16,0)</f>
        <v>46717</v>
      </c>
      <c r="F21" s="10">
        <f t="shared" si="0"/>
        <v>445.89</v>
      </c>
      <c r="G21" s="9">
        <f>ROUND(SUM(Administration!K116:L116),0)</f>
        <v>23701997</v>
      </c>
      <c r="H21" s="9">
        <f>ROUND(+Administration!V116,0)</f>
        <v>43072</v>
      </c>
      <c r="I21" s="10">
        <f t="shared" si="1"/>
        <v>550.29</v>
      </c>
      <c r="J21" s="10"/>
      <c r="K21" s="11">
        <f t="shared" si="2"/>
        <v>0.2341</v>
      </c>
    </row>
    <row r="22" spans="2:11" ht="12">
      <c r="B22">
        <f>+Administration!A17</f>
        <v>35</v>
      </c>
      <c r="C22" t="str">
        <f>+Administration!B17</f>
        <v>ENUMCLAW REGIONAL HOSPITAL</v>
      </c>
      <c r="D22" s="9">
        <f>ROUND(SUM(Administration!K17:L17),0)</f>
        <v>167145</v>
      </c>
      <c r="E22" s="9">
        <f>ROUND(+Administration!V17,0)</f>
        <v>3584</v>
      </c>
      <c r="F22" s="10">
        <f t="shared" si="0"/>
        <v>46.64</v>
      </c>
      <c r="G22" s="9">
        <f>ROUND(SUM(Administration!K117:L117),0)</f>
        <v>1545572</v>
      </c>
      <c r="H22" s="9">
        <f>ROUND(+Administration!V117,0)</f>
        <v>3826</v>
      </c>
      <c r="I22" s="10">
        <f t="shared" si="1"/>
        <v>403.97</v>
      </c>
      <c r="J22" s="10"/>
      <c r="K22" s="11">
        <f t="shared" si="2"/>
        <v>7.6614</v>
      </c>
    </row>
    <row r="23" spans="2:11" ht="12">
      <c r="B23">
        <f>+Administration!A18</f>
        <v>37</v>
      </c>
      <c r="C23" t="str">
        <f>+Administration!B18</f>
        <v>DEACONESS MEDICAL CENTER</v>
      </c>
      <c r="D23" s="9">
        <f>ROUND(SUM(Administration!K18:L18),0)</f>
        <v>18120846</v>
      </c>
      <c r="E23" s="9">
        <f>ROUND(+Administration!V18,0)</f>
        <v>18891</v>
      </c>
      <c r="F23" s="10">
        <f t="shared" si="0"/>
        <v>959.23</v>
      </c>
      <c r="G23" s="9">
        <f>ROUND(SUM(Administration!K118:L118),0)</f>
        <v>4093566</v>
      </c>
      <c r="H23" s="9">
        <f>ROUND(+Administration!V118,0)</f>
        <v>24058</v>
      </c>
      <c r="I23" s="10">
        <f t="shared" si="1"/>
        <v>170.15</v>
      </c>
      <c r="J23" s="10"/>
      <c r="K23" s="11">
        <f t="shared" si="2"/>
        <v>-0.8226</v>
      </c>
    </row>
    <row r="24" spans="2:11" ht="12">
      <c r="B24">
        <f>+Administration!A19</f>
        <v>38</v>
      </c>
      <c r="C24" t="str">
        <f>+Administration!B19</f>
        <v>OLYMPIC MEDICAL CENTER</v>
      </c>
      <c r="D24" s="9">
        <f>ROUND(SUM(Administration!K19:L19),0)</f>
        <v>568618</v>
      </c>
      <c r="E24" s="9">
        <f>ROUND(+Administration!V19,0)</f>
        <v>13147</v>
      </c>
      <c r="F24" s="10">
        <f t="shared" si="0"/>
        <v>43.25</v>
      </c>
      <c r="G24" s="9">
        <f>ROUND(SUM(Administration!K119:L119),0)</f>
        <v>695738</v>
      </c>
      <c r="H24" s="9">
        <f>ROUND(+Administration!V119,0)</f>
        <v>13521</v>
      </c>
      <c r="I24" s="10">
        <f t="shared" si="1"/>
        <v>51.46</v>
      </c>
      <c r="J24" s="10"/>
      <c r="K24" s="11">
        <f t="shared" si="2"/>
        <v>0.1898</v>
      </c>
    </row>
    <row r="25" spans="2:11" ht="12">
      <c r="B25">
        <f>+Administration!A20</f>
        <v>39</v>
      </c>
      <c r="C25" t="str">
        <f>+Administration!B20</f>
        <v>KENNEWICK GENERAL HOSPITAL</v>
      </c>
      <c r="D25" s="9">
        <f>ROUND(SUM(Administration!K20:L20),0)</f>
        <v>2269120</v>
      </c>
      <c r="E25" s="9">
        <f>ROUND(+Administration!V20,0)</f>
        <v>11240</v>
      </c>
      <c r="F25" s="10">
        <f t="shared" si="0"/>
        <v>201.88</v>
      </c>
      <c r="G25" s="9">
        <f>ROUND(SUM(Administration!K120:L120),0)</f>
        <v>5307412</v>
      </c>
      <c r="H25" s="9">
        <f>ROUND(+Administration!V120,0)</f>
        <v>11618</v>
      </c>
      <c r="I25" s="10">
        <f t="shared" si="1"/>
        <v>456.83</v>
      </c>
      <c r="J25" s="10"/>
      <c r="K25" s="11">
        <f t="shared" si="2"/>
        <v>1.2629</v>
      </c>
    </row>
    <row r="26" spans="2:11" ht="12">
      <c r="B26">
        <f>+Administration!A21</f>
        <v>43</v>
      </c>
      <c r="C26" t="str">
        <f>+Administration!B21</f>
        <v>WALLA WALLA GENERAL HOSPITAL</v>
      </c>
      <c r="D26" s="9">
        <f>ROUND(SUM(Administration!K21:L21),0)</f>
        <v>1145321</v>
      </c>
      <c r="E26" s="9">
        <f>ROUND(+Administration!V21,0)</f>
        <v>3984</v>
      </c>
      <c r="F26" s="10">
        <f t="shared" si="0"/>
        <v>287.48</v>
      </c>
      <c r="G26" s="9">
        <f>ROUND(SUM(Administration!K121:L121),0)</f>
        <v>1351686</v>
      </c>
      <c r="H26" s="9">
        <f>ROUND(+Administration!V121,0)</f>
        <v>4221</v>
      </c>
      <c r="I26" s="10">
        <f t="shared" si="1"/>
        <v>320.23</v>
      </c>
      <c r="J26" s="10"/>
      <c r="K26" s="11">
        <f t="shared" si="2"/>
        <v>0.1139</v>
      </c>
    </row>
    <row r="27" spans="2:11" ht="12">
      <c r="B27">
        <f>+Administration!A22</f>
        <v>45</v>
      </c>
      <c r="C27" t="str">
        <f>+Administration!B22</f>
        <v>COLUMBIA BASIN HOSPITAL</v>
      </c>
      <c r="D27" s="9">
        <f>ROUND(SUM(Administration!K22:L22),0)</f>
        <v>73739</v>
      </c>
      <c r="E27" s="9">
        <f>ROUND(+Administration!V22,0)</f>
        <v>1214</v>
      </c>
      <c r="F27" s="10">
        <f t="shared" si="0"/>
        <v>60.74</v>
      </c>
      <c r="G27" s="9">
        <f>ROUND(SUM(Administration!K122:L122),0)</f>
        <v>71199</v>
      </c>
      <c r="H27" s="9">
        <f>ROUND(+Administration!V122,0)</f>
        <v>1212</v>
      </c>
      <c r="I27" s="10">
        <f t="shared" si="1"/>
        <v>58.75</v>
      </c>
      <c r="J27" s="10"/>
      <c r="K27" s="11">
        <f t="shared" si="2"/>
        <v>-0.0328</v>
      </c>
    </row>
    <row r="28" spans="2:11" ht="12">
      <c r="B28">
        <f>+Administration!A23</f>
        <v>46</v>
      </c>
      <c r="C28" t="str">
        <f>+Administration!B23</f>
        <v>PROSSER MEMORIAL HOSPITAL</v>
      </c>
      <c r="D28" s="9">
        <f>ROUND(SUM(Administration!K23:L23),0)</f>
        <v>284930</v>
      </c>
      <c r="E28" s="9">
        <f>ROUND(+Administration!V23,0)</f>
        <v>0</v>
      </c>
      <c r="F28" s="10">
        <f t="shared" si="0"/>
      </c>
      <c r="G28" s="9">
        <f>ROUND(SUM(Administration!K123:L123),0)</f>
        <v>297142</v>
      </c>
      <c r="H28" s="9">
        <f>ROUND(+Administration!V123,0)</f>
        <v>1940</v>
      </c>
      <c r="I28" s="10">
        <f t="shared" si="1"/>
        <v>153.17</v>
      </c>
      <c r="J28" s="10"/>
      <c r="K28" s="11">
        <f t="shared" si="2"/>
      </c>
    </row>
    <row r="29" spans="2:11" ht="12">
      <c r="B29">
        <f>+Administration!A24</f>
        <v>50</v>
      </c>
      <c r="C29" t="str">
        <f>+Administration!B24</f>
        <v>PROVIDENCE SAINT MARY MEDICAL CENTER</v>
      </c>
      <c r="D29" s="9">
        <f>ROUND(SUM(Administration!K24:L24),0)</f>
        <v>5428908</v>
      </c>
      <c r="E29" s="9">
        <f>ROUND(+Administration!V24,0)</f>
        <v>13790</v>
      </c>
      <c r="F29" s="10">
        <f t="shared" si="0"/>
        <v>393.68</v>
      </c>
      <c r="G29" s="9">
        <f>ROUND(SUM(Administration!K124:L124),0)</f>
        <v>5307794</v>
      </c>
      <c r="H29" s="9">
        <f>ROUND(+Administration!V124,0)</f>
        <v>13198</v>
      </c>
      <c r="I29" s="10">
        <f t="shared" si="1"/>
        <v>402.17</v>
      </c>
      <c r="J29" s="10"/>
      <c r="K29" s="11">
        <f t="shared" si="2"/>
        <v>0.0216</v>
      </c>
    </row>
    <row r="30" spans="2:11" ht="12">
      <c r="B30">
        <f>+Administration!A25</f>
        <v>54</v>
      </c>
      <c r="C30" t="str">
        <f>+Administration!B25</f>
        <v>FORKS COMMUNITY HOSPITAL</v>
      </c>
      <c r="D30" s="9">
        <f>ROUND(SUM(Administration!K25:L25),0)</f>
        <v>140634</v>
      </c>
      <c r="E30" s="9">
        <f>ROUND(+Administration!V25,0)</f>
        <v>2268</v>
      </c>
      <c r="F30" s="10">
        <f t="shared" si="0"/>
        <v>62.01</v>
      </c>
      <c r="G30" s="9">
        <f>ROUND(SUM(Administration!K125:L125),0)</f>
        <v>150649</v>
      </c>
      <c r="H30" s="9">
        <f>ROUND(+Administration!V125,0)</f>
        <v>1817</v>
      </c>
      <c r="I30" s="10">
        <f t="shared" si="1"/>
        <v>82.91</v>
      </c>
      <c r="J30" s="10"/>
      <c r="K30" s="11">
        <f t="shared" si="2"/>
        <v>0.337</v>
      </c>
    </row>
    <row r="31" spans="2:11" ht="12">
      <c r="B31">
        <f>+Administration!A26</f>
        <v>56</v>
      </c>
      <c r="C31" t="str">
        <f>+Administration!B26</f>
        <v>WILLAPA HARBOR HOSPITAL</v>
      </c>
      <c r="D31" s="9">
        <f>ROUND(SUM(Administration!K26:L26),0)</f>
        <v>50856</v>
      </c>
      <c r="E31" s="9">
        <f>ROUND(+Administration!V26,0)</f>
        <v>1630</v>
      </c>
      <c r="F31" s="10">
        <f t="shared" si="0"/>
        <v>31.2</v>
      </c>
      <c r="G31" s="9">
        <f>ROUND(SUM(Administration!K126:L126),0)</f>
        <v>67042</v>
      </c>
      <c r="H31" s="9">
        <f>ROUND(+Administration!V126,0)</f>
        <v>1521</v>
      </c>
      <c r="I31" s="10">
        <f t="shared" si="1"/>
        <v>44.08</v>
      </c>
      <c r="J31" s="10"/>
      <c r="K31" s="11">
        <f t="shared" si="2"/>
        <v>0.4128</v>
      </c>
    </row>
    <row r="32" spans="2:11" ht="12">
      <c r="B32">
        <f>+Administration!A27</f>
        <v>58</v>
      </c>
      <c r="C32" t="str">
        <f>+Administration!B27</f>
        <v>YAKIMA VALLEY MEMORIAL HOSPITAL</v>
      </c>
      <c r="D32" s="9">
        <f>ROUND(SUM(Administration!K27:L27),0)</f>
        <v>6512032</v>
      </c>
      <c r="E32" s="9">
        <f>ROUND(+Administration!V27,0)</f>
        <v>31658</v>
      </c>
      <c r="F32" s="10">
        <f t="shared" si="0"/>
        <v>205.7</v>
      </c>
      <c r="G32" s="9">
        <f>ROUND(SUM(Administration!K127:L127),0)</f>
        <v>7904290</v>
      </c>
      <c r="H32" s="9">
        <f>ROUND(+Administration!V127,0)</f>
        <v>33827</v>
      </c>
      <c r="I32" s="10">
        <f t="shared" si="1"/>
        <v>233.67</v>
      </c>
      <c r="J32" s="10"/>
      <c r="K32" s="11">
        <f t="shared" si="2"/>
        <v>0.136</v>
      </c>
    </row>
    <row r="33" spans="2:11" ht="12">
      <c r="B33">
        <f>+Administration!A28</f>
        <v>63</v>
      </c>
      <c r="C33" t="str">
        <f>+Administration!B28</f>
        <v>GRAYS HARBOR COMMUNITY HOSPITAL</v>
      </c>
      <c r="D33" s="9">
        <f>ROUND(SUM(Administration!K28:L28),0)</f>
        <v>898791</v>
      </c>
      <c r="E33" s="9">
        <f>ROUND(+Administration!V28,0)</f>
        <v>11731</v>
      </c>
      <c r="F33" s="10">
        <f t="shared" si="0"/>
        <v>76.62</v>
      </c>
      <c r="G33" s="9">
        <f>ROUND(SUM(Administration!K128:L128),0)</f>
        <v>824900</v>
      </c>
      <c r="H33" s="9">
        <f>ROUND(+Administration!V128,0)</f>
        <v>12132</v>
      </c>
      <c r="I33" s="10">
        <f t="shared" si="1"/>
        <v>67.99</v>
      </c>
      <c r="J33" s="10"/>
      <c r="K33" s="11">
        <f t="shared" si="2"/>
        <v>-0.1126</v>
      </c>
    </row>
    <row r="34" spans="2:11" ht="12">
      <c r="B34">
        <f>+Administration!A29</f>
        <v>78</v>
      </c>
      <c r="C34" t="str">
        <f>+Administration!B29</f>
        <v>SAMARITAN HOSPITAL</v>
      </c>
      <c r="D34" s="9">
        <f>ROUND(SUM(Administration!K29:L29),0)</f>
        <v>250501</v>
      </c>
      <c r="E34" s="9">
        <f>ROUND(+Administration!V29,0)</f>
        <v>6208</v>
      </c>
      <c r="F34" s="10">
        <f t="shared" si="0"/>
        <v>40.35</v>
      </c>
      <c r="G34" s="9">
        <f>ROUND(SUM(Administration!K129:L129),0)</f>
        <v>491554</v>
      </c>
      <c r="H34" s="9">
        <f>ROUND(+Administration!V129,0)</f>
        <v>6490</v>
      </c>
      <c r="I34" s="10">
        <f t="shared" si="1"/>
        <v>75.74</v>
      </c>
      <c r="J34" s="10"/>
      <c r="K34" s="11">
        <f t="shared" si="2"/>
        <v>0.8771</v>
      </c>
    </row>
    <row r="35" spans="2:11" ht="12">
      <c r="B35">
        <f>+Administration!A30</f>
        <v>79</v>
      </c>
      <c r="C35" t="str">
        <f>+Administration!B30</f>
        <v>OCEAN BEACH HOSPITAL</v>
      </c>
      <c r="D35" s="9">
        <f>ROUND(SUM(Administration!K30:L30),0)</f>
        <v>254457</v>
      </c>
      <c r="E35" s="9">
        <f>ROUND(+Administration!V30,0)</f>
        <v>1836</v>
      </c>
      <c r="F35" s="10">
        <f t="shared" si="0"/>
        <v>138.59</v>
      </c>
      <c r="G35" s="9">
        <f>ROUND(SUM(Administration!K130:L130),0)</f>
        <v>257487</v>
      </c>
      <c r="H35" s="9">
        <f>ROUND(+Administration!V130,0)</f>
        <v>1549</v>
      </c>
      <c r="I35" s="10">
        <f t="shared" si="1"/>
        <v>166.23</v>
      </c>
      <c r="J35" s="10"/>
      <c r="K35" s="11">
        <f t="shared" si="2"/>
        <v>0.1994</v>
      </c>
    </row>
    <row r="36" spans="2:11" ht="12">
      <c r="B36">
        <f>+Administration!A31</f>
        <v>80</v>
      </c>
      <c r="C36" t="str">
        <f>+Administration!B31</f>
        <v>ODESSA MEMORIAL HOSPITAL</v>
      </c>
      <c r="D36" s="9">
        <f>ROUND(SUM(Administration!K31:L31),0)</f>
        <v>19110</v>
      </c>
      <c r="E36" s="9">
        <f>ROUND(+Administration!V31,0)</f>
        <v>252</v>
      </c>
      <c r="F36" s="10">
        <f t="shared" si="0"/>
        <v>75.83</v>
      </c>
      <c r="G36" s="9">
        <f>ROUND(SUM(Administration!K131:L131),0)</f>
        <v>20512</v>
      </c>
      <c r="H36" s="9">
        <f>ROUND(+Administration!V131,0)</f>
        <v>237</v>
      </c>
      <c r="I36" s="10">
        <f t="shared" si="1"/>
        <v>86.55</v>
      </c>
      <c r="J36" s="10"/>
      <c r="K36" s="11">
        <f t="shared" si="2"/>
        <v>0.1414</v>
      </c>
    </row>
    <row r="37" spans="2:11" ht="12">
      <c r="B37">
        <f>+Administration!A32</f>
        <v>81</v>
      </c>
      <c r="C37" t="str">
        <f>+Administration!B32</f>
        <v>GOOD SAMARITAN HOSPITAL</v>
      </c>
      <c r="D37" s="9">
        <f>ROUND(SUM(Administration!K32:L32),0)</f>
        <v>3371507</v>
      </c>
      <c r="E37" s="9">
        <f>ROUND(+Administration!V32,0)</f>
        <v>22063</v>
      </c>
      <c r="F37" s="10">
        <f t="shared" si="0"/>
        <v>152.81</v>
      </c>
      <c r="G37" s="9">
        <f>ROUND(SUM(Administration!K132:L132),0)</f>
        <v>1959083</v>
      </c>
      <c r="H37" s="9">
        <f>ROUND(+Administration!V132,0)</f>
        <v>21554</v>
      </c>
      <c r="I37" s="10">
        <f t="shared" si="1"/>
        <v>90.89</v>
      </c>
      <c r="J37" s="10"/>
      <c r="K37" s="11">
        <f t="shared" si="2"/>
        <v>-0.4052</v>
      </c>
    </row>
    <row r="38" spans="2:11" ht="12">
      <c r="B38">
        <f>+Administration!A33</f>
        <v>82</v>
      </c>
      <c r="C38" t="str">
        <f>+Administration!B33</f>
        <v>GARFIELD COUNTY MEMORIAL HOSPITAL</v>
      </c>
      <c r="D38" s="9">
        <f>ROUND(SUM(Administration!K33:L33),0)</f>
        <v>3092</v>
      </c>
      <c r="E38" s="9">
        <f>ROUND(+Administration!V33,0)</f>
        <v>224</v>
      </c>
      <c r="F38" s="10">
        <f t="shared" si="0"/>
        <v>13.8</v>
      </c>
      <c r="G38" s="9">
        <f>ROUND(SUM(Administration!K133:L133),0)</f>
        <v>3667</v>
      </c>
      <c r="H38" s="9">
        <f>ROUND(+Administration!V133,0)</f>
        <v>509</v>
      </c>
      <c r="I38" s="10">
        <f t="shared" si="1"/>
        <v>7.2</v>
      </c>
      <c r="J38" s="10"/>
      <c r="K38" s="11">
        <f t="shared" si="2"/>
        <v>-0.4783</v>
      </c>
    </row>
    <row r="39" spans="2:11" ht="12">
      <c r="B39">
        <f>+Administration!A34</f>
        <v>84</v>
      </c>
      <c r="C39" t="str">
        <f>+Administration!B34</f>
        <v>PROVIDENCE REGIONAL MEDICAL CENTER EVERETT</v>
      </c>
      <c r="D39" s="9">
        <f>ROUND(SUM(Administration!K34:L34),0)</f>
        <v>50805187</v>
      </c>
      <c r="E39" s="9">
        <f>ROUND(+Administration!V34,0)</f>
        <v>47661</v>
      </c>
      <c r="F39" s="10">
        <f t="shared" si="0"/>
        <v>1065.97</v>
      </c>
      <c r="G39" s="9">
        <f>ROUND(SUM(Administration!K134:L134),0)</f>
        <v>40377257</v>
      </c>
      <c r="H39" s="9">
        <f>ROUND(+Administration!V134,0)</f>
        <v>52314</v>
      </c>
      <c r="I39" s="10">
        <f t="shared" si="1"/>
        <v>771.83</v>
      </c>
      <c r="J39" s="10"/>
      <c r="K39" s="11">
        <f t="shared" si="2"/>
        <v>-0.2759</v>
      </c>
    </row>
    <row r="40" spans="2:11" ht="12">
      <c r="B40">
        <f>+Administration!A35</f>
        <v>85</v>
      </c>
      <c r="C40" t="str">
        <f>+Administration!B35</f>
        <v>JEFFERSON HEALTHCARE HOSPITAL</v>
      </c>
      <c r="D40" s="9">
        <f>ROUND(SUM(Administration!K35:L35),0)</f>
        <v>505992</v>
      </c>
      <c r="E40" s="9">
        <f>ROUND(+Administration!V35,0)</f>
        <v>4378</v>
      </c>
      <c r="F40" s="10">
        <f t="shared" si="0"/>
        <v>115.58</v>
      </c>
      <c r="G40" s="9">
        <f>ROUND(SUM(Administration!K135:L135),0)</f>
        <v>569328</v>
      </c>
      <c r="H40" s="9">
        <f>ROUND(+Administration!V135,0)</f>
        <v>4690</v>
      </c>
      <c r="I40" s="10">
        <f t="shared" si="1"/>
        <v>121.39</v>
      </c>
      <c r="J40" s="10"/>
      <c r="K40" s="11">
        <f t="shared" si="2"/>
        <v>0.0503</v>
      </c>
    </row>
    <row r="41" spans="2:11" ht="12">
      <c r="B41">
        <f>+Administration!A36</f>
        <v>96</v>
      </c>
      <c r="C41" t="str">
        <f>+Administration!B36</f>
        <v>SKYLINE HOSPITAL</v>
      </c>
      <c r="D41" s="9">
        <f>ROUND(SUM(Administration!K36:L36),0)</f>
        <v>212291</v>
      </c>
      <c r="E41" s="9">
        <f>ROUND(+Administration!V36,0)</f>
        <v>1264</v>
      </c>
      <c r="F41" s="10">
        <f t="shared" si="0"/>
        <v>167.95</v>
      </c>
      <c r="G41" s="9">
        <f>ROUND(SUM(Administration!K136:L136),0)</f>
        <v>159048</v>
      </c>
      <c r="H41" s="9">
        <f>ROUND(+Administration!V136,0)</f>
        <v>1369</v>
      </c>
      <c r="I41" s="10">
        <f t="shared" si="1"/>
        <v>116.18</v>
      </c>
      <c r="J41" s="10"/>
      <c r="K41" s="11">
        <f t="shared" si="2"/>
        <v>-0.3082</v>
      </c>
    </row>
    <row r="42" spans="2:11" ht="12">
      <c r="B42">
        <f>+Administration!A37</f>
        <v>102</v>
      </c>
      <c r="C42" t="str">
        <f>+Administration!B37</f>
        <v>YAKIMA REGIONAL MEDICAL AND CARDIAC CENTER</v>
      </c>
      <c r="D42" s="9">
        <f>ROUND(SUM(Administration!K37:L37),0)</f>
        <v>2253401</v>
      </c>
      <c r="E42" s="9">
        <f>ROUND(+Administration!V37,0)</f>
        <v>13168</v>
      </c>
      <c r="F42" s="10">
        <f t="shared" si="0"/>
        <v>171.13</v>
      </c>
      <c r="G42" s="9">
        <f>ROUND(SUM(Administration!K137:L137),0)</f>
        <v>2012749</v>
      </c>
      <c r="H42" s="9">
        <f>ROUND(+Administration!V137,0)</f>
        <v>12871</v>
      </c>
      <c r="I42" s="10">
        <f t="shared" si="1"/>
        <v>156.38</v>
      </c>
      <c r="J42" s="10"/>
      <c r="K42" s="11">
        <f t="shared" si="2"/>
        <v>-0.0862</v>
      </c>
    </row>
    <row r="43" spans="2:11" ht="12">
      <c r="B43">
        <f>+Administration!A38</f>
        <v>104</v>
      </c>
      <c r="C43" t="str">
        <f>+Administration!B38</f>
        <v>VALLEY GENERAL HOSPITAL</v>
      </c>
      <c r="D43" s="9">
        <f>ROUND(SUM(Administration!K38:L38),0)</f>
        <v>681633</v>
      </c>
      <c r="E43" s="9">
        <f>ROUND(+Administration!V38,0)</f>
        <v>5790</v>
      </c>
      <c r="F43" s="10">
        <f t="shared" si="0"/>
        <v>117.73</v>
      </c>
      <c r="G43" s="9">
        <f>ROUND(SUM(Administration!K138:L138),0)</f>
        <v>716260</v>
      </c>
      <c r="H43" s="9">
        <f>ROUND(+Administration!V138,0)</f>
        <v>5972</v>
      </c>
      <c r="I43" s="10">
        <f t="shared" si="1"/>
        <v>119.94</v>
      </c>
      <c r="J43" s="10"/>
      <c r="K43" s="11">
        <f t="shared" si="2"/>
        <v>0.0188</v>
      </c>
    </row>
    <row r="44" spans="2:11" ht="12">
      <c r="B44">
        <f>+Administration!A39</f>
        <v>106</v>
      </c>
      <c r="C44" t="str">
        <f>+Administration!B39</f>
        <v>CASCADE VALLEY HOSPITAL</v>
      </c>
      <c r="D44" s="9">
        <f>ROUND(SUM(Administration!K39:L39),0)</f>
        <v>637208</v>
      </c>
      <c r="E44" s="9">
        <f>ROUND(+Administration!V39,0)</f>
        <v>4926</v>
      </c>
      <c r="F44" s="10">
        <f t="shared" si="0"/>
        <v>129.36</v>
      </c>
      <c r="G44" s="9">
        <f>ROUND(SUM(Administration!K139:L139),0)</f>
        <v>911341</v>
      </c>
      <c r="H44" s="9">
        <f>ROUND(+Administration!V139,0)</f>
        <v>4607</v>
      </c>
      <c r="I44" s="10">
        <f t="shared" si="1"/>
        <v>197.82</v>
      </c>
      <c r="J44" s="10"/>
      <c r="K44" s="11">
        <f t="shared" si="2"/>
        <v>0.5292</v>
      </c>
    </row>
    <row r="45" spans="2:11" ht="12">
      <c r="B45">
        <f>+Administration!A40</f>
        <v>107</v>
      </c>
      <c r="C45" t="str">
        <f>+Administration!B40</f>
        <v>NORTH VALLEY HOSPITAL</v>
      </c>
      <c r="D45" s="9">
        <f>ROUND(SUM(Administration!K40:L40),0)</f>
        <v>15338</v>
      </c>
      <c r="E45" s="9">
        <f>ROUND(+Administration!V40,0)</f>
        <v>2275</v>
      </c>
      <c r="F45" s="10">
        <f t="shared" si="0"/>
        <v>6.74</v>
      </c>
      <c r="G45" s="9">
        <f>ROUND(SUM(Administration!K140:L140),0)</f>
        <v>103697</v>
      </c>
      <c r="H45" s="9">
        <f>ROUND(+Administration!V140,0)</f>
        <v>2016</v>
      </c>
      <c r="I45" s="10">
        <f t="shared" si="1"/>
        <v>51.44</v>
      </c>
      <c r="J45" s="10"/>
      <c r="K45" s="11">
        <f t="shared" si="2"/>
        <v>6.632</v>
      </c>
    </row>
    <row r="46" spans="2:11" ht="12">
      <c r="B46">
        <f>+Administration!A41</f>
        <v>108</v>
      </c>
      <c r="C46" t="str">
        <f>+Administration!B41</f>
        <v>TRI-STATE MEMORIAL HOSPITAL</v>
      </c>
      <c r="D46" s="9">
        <f>ROUND(SUM(Administration!K41:L41),0)</f>
        <v>119237</v>
      </c>
      <c r="E46" s="9">
        <f>ROUND(+Administration!V41,0)</f>
        <v>5384</v>
      </c>
      <c r="F46" s="10">
        <f t="shared" si="0"/>
        <v>22.15</v>
      </c>
      <c r="G46" s="9">
        <f>ROUND(SUM(Administration!K141:L141),0)</f>
        <v>0</v>
      </c>
      <c r="H46" s="9">
        <f>ROUND(+Administration!V141,0)</f>
        <v>0</v>
      </c>
      <c r="I46" s="10">
        <f t="shared" si="1"/>
      </c>
      <c r="J46" s="10"/>
      <c r="K46" s="11">
        <f t="shared" si="2"/>
      </c>
    </row>
    <row r="47" spans="2:11" ht="12">
      <c r="B47">
        <f>+Administration!A42</f>
        <v>111</v>
      </c>
      <c r="C47" t="str">
        <f>+Administration!B42</f>
        <v>EAST ADAMS RURAL HOSPITAL</v>
      </c>
      <c r="D47" s="9">
        <f>ROUND(SUM(Administration!K42:L42),0)</f>
        <v>36157</v>
      </c>
      <c r="E47" s="9">
        <f>ROUND(+Administration!V42,0)</f>
        <v>521</v>
      </c>
      <c r="F47" s="10">
        <f t="shared" si="0"/>
        <v>69.4</v>
      </c>
      <c r="G47" s="9">
        <f>ROUND(SUM(Administration!K142:L142),0)</f>
        <v>238179</v>
      </c>
      <c r="H47" s="9">
        <f>ROUND(+Administration!V142,0)</f>
        <v>588</v>
      </c>
      <c r="I47" s="10">
        <f t="shared" si="1"/>
        <v>405.07</v>
      </c>
      <c r="J47" s="10"/>
      <c r="K47" s="11">
        <f t="shared" si="2"/>
        <v>4.8367</v>
      </c>
    </row>
    <row r="48" spans="2:11" ht="12">
      <c r="B48">
        <f>+Administration!A43</f>
        <v>125</v>
      </c>
      <c r="C48" t="str">
        <f>+Administration!B43</f>
        <v>OTHELLO COMMUNITY HOSPITAL</v>
      </c>
      <c r="D48" s="9">
        <f>ROUND(SUM(Administration!K43:L43),0)</f>
        <v>128196</v>
      </c>
      <c r="E48" s="9">
        <f>ROUND(+Administration!V43,0)</f>
        <v>1899</v>
      </c>
      <c r="F48" s="10">
        <f t="shared" si="0"/>
        <v>67.51</v>
      </c>
      <c r="G48" s="9">
        <f>ROUND(SUM(Administration!K143:L143),0)</f>
        <v>124094</v>
      </c>
      <c r="H48" s="9">
        <f>ROUND(+Administration!V143,0)</f>
        <v>1895</v>
      </c>
      <c r="I48" s="10">
        <f t="shared" si="1"/>
        <v>65.48</v>
      </c>
      <c r="J48" s="10"/>
      <c r="K48" s="11">
        <f t="shared" si="2"/>
        <v>-0.0301</v>
      </c>
    </row>
    <row r="49" spans="2:11" ht="12">
      <c r="B49">
        <f>+Administration!A44</f>
        <v>126</v>
      </c>
      <c r="C49" t="str">
        <f>+Administration!B44</f>
        <v>HIGHLINE MEDICAL CENTER</v>
      </c>
      <c r="D49" s="9">
        <f>ROUND(SUM(Administration!K44:L44),0)</f>
        <v>3759158</v>
      </c>
      <c r="E49" s="9">
        <f>ROUND(+Administration!V44,0)</f>
        <v>20908</v>
      </c>
      <c r="F49" s="10">
        <f t="shared" si="0"/>
        <v>179.8</v>
      </c>
      <c r="G49" s="9">
        <f>ROUND(SUM(Administration!K144:L144),0)</f>
        <v>4272241</v>
      </c>
      <c r="H49" s="9">
        <f>ROUND(+Administration!V144,0)</f>
        <v>21534</v>
      </c>
      <c r="I49" s="10">
        <f t="shared" si="1"/>
        <v>198.4</v>
      </c>
      <c r="J49" s="10"/>
      <c r="K49" s="11">
        <f t="shared" si="2"/>
        <v>0.1034</v>
      </c>
    </row>
    <row r="50" spans="2:11" ht="12">
      <c r="B50">
        <f>+Administration!A45</f>
        <v>128</v>
      </c>
      <c r="C50" t="str">
        <f>+Administration!B45</f>
        <v>UNIVERSITY OF WASHINGTON MEDICAL CENTER</v>
      </c>
      <c r="D50" s="9">
        <f>ROUND(SUM(Administration!K45:L45),0)</f>
        <v>10528062</v>
      </c>
      <c r="E50" s="9">
        <f>ROUND(+Administration!V45,0)</f>
        <v>48016</v>
      </c>
      <c r="F50" s="10">
        <f t="shared" si="0"/>
        <v>219.26</v>
      </c>
      <c r="G50" s="9">
        <f>ROUND(SUM(Administration!K145:L145),0)</f>
        <v>9366637</v>
      </c>
      <c r="H50" s="9">
        <f>ROUND(+Administration!V145,0)</f>
        <v>48950</v>
      </c>
      <c r="I50" s="10">
        <f t="shared" si="1"/>
        <v>191.35</v>
      </c>
      <c r="J50" s="10"/>
      <c r="K50" s="11">
        <f t="shared" si="2"/>
        <v>-0.1273</v>
      </c>
    </row>
    <row r="51" spans="2:11" ht="12">
      <c r="B51">
        <f>+Administration!A46</f>
        <v>129</v>
      </c>
      <c r="C51" t="str">
        <f>+Administration!B46</f>
        <v>QUINCY VALLEY MEDICAL CENTER</v>
      </c>
      <c r="D51" s="9">
        <f>ROUND(SUM(Administration!K46:L46),0)</f>
        <v>81165</v>
      </c>
      <c r="E51" s="9">
        <f>ROUND(+Administration!V46,0)</f>
        <v>501</v>
      </c>
      <c r="F51" s="10">
        <f t="shared" si="0"/>
        <v>162.01</v>
      </c>
      <c r="G51" s="9">
        <f>ROUND(SUM(Administration!K146:L146),0)</f>
        <v>129992</v>
      </c>
      <c r="H51" s="9">
        <f>ROUND(+Administration!V146,0)</f>
        <v>591</v>
      </c>
      <c r="I51" s="10">
        <f t="shared" si="1"/>
        <v>219.95</v>
      </c>
      <c r="J51" s="10"/>
      <c r="K51" s="11">
        <f t="shared" si="2"/>
        <v>0.3576</v>
      </c>
    </row>
    <row r="52" spans="2:11" ht="12">
      <c r="B52">
        <f>+Administration!A47</f>
        <v>130</v>
      </c>
      <c r="C52" t="str">
        <f>+Administration!B47</f>
        <v>NORTHWEST HOSPITAL &amp; MEDICAL CENTER</v>
      </c>
      <c r="D52" s="9">
        <f>ROUND(SUM(Administration!K47:L47),0)</f>
        <v>8864387</v>
      </c>
      <c r="E52" s="9">
        <f>ROUND(+Administration!V47,0)</f>
        <v>23626</v>
      </c>
      <c r="F52" s="10">
        <f t="shared" si="0"/>
        <v>375.2</v>
      </c>
      <c r="G52" s="9">
        <f>ROUND(SUM(Administration!K147:L147),0)</f>
        <v>9517291</v>
      </c>
      <c r="H52" s="9">
        <f>ROUND(+Administration!V147,0)</f>
        <v>24107</v>
      </c>
      <c r="I52" s="10">
        <f t="shared" si="1"/>
        <v>394.79</v>
      </c>
      <c r="J52" s="10"/>
      <c r="K52" s="11">
        <f t="shared" si="2"/>
        <v>0.0522</v>
      </c>
    </row>
    <row r="53" spans="2:11" ht="12">
      <c r="B53">
        <f>+Administration!A48</f>
        <v>131</v>
      </c>
      <c r="C53" t="str">
        <f>+Administration!B48</f>
        <v>OVERLAKE HOSPITAL MEDICAL CENTER</v>
      </c>
      <c r="D53" s="9">
        <f>ROUND(SUM(Administration!K48:L48),0)</f>
        <v>4644622</v>
      </c>
      <c r="E53" s="9">
        <f>ROUND(+Administration!V48,0)</f>
        <v>36964</v>
      </c>
      <c r="F53" s="10">
        <f t="shared" si="0"/>
        <v>125.65</v>
      </c>
      <c r="G53" s="9">
        <f>ROUND(SUM(Administration!K148:L148),0)</f>
        <v>5143356</v>
      </c>
      <c r="H53" s="9">
        <f>ROUND(+Administration!V148,0)</f>
        <v>40193</v>
      </c>
      <c r="I53" s="10">
        <f t="shared" si="1"/>
        <v>127.97</v>
      </c>
      <c r="J53" s="10"/>
      <c r="K53" s="11">
        <f t="shared" si="2"/>
        <v>0.0185</v>
      </c>
    </row>
    <row r="54" spans="2:11" ht="12">
      <c r="B54">
        <f>+Administration!A49</f>
        <v>132</v>
      </c>
      <c r="C54" t="str">
        <f>+Administration!B49</f>
        <v>SAINT CLARE HOSPITAL</v>
      </c>
      <c r="D54" s="9">
        <f>ROUND(SUM(Administration!K49:L49),0)</f>
        <v>5328363</v>
      </c>
      <c r="E54" s="9">
        <f>ROUND(+Administration!V49,0)</f>
        <v>11965</v>
      </c>
      <c r="F54" s="10">
        <f t="shared" si="0"/>
        <v>445.33</v>
      </c>
      <c r="G54" s="9">
        <f>ROUND(SUM(Administration!K149:L149),0)</f>
        <v>5293856</v>
      </c>
      <c r="H54" s="9">
        <f>ROUND(+Administration!V149,0)</f>
        <v>12684</v>
      </c>
      <c r="I54" s="10">
        <f t="shared" si="1"/>
        <v>417.36</v>
      </c>
      <c r="J54" s="10"/>
      <c r="K54" s="11">
        <f t="shared" si="2"/>
        <v>-0.0628</v>
      </c>
    </row>
    <row r="55" spans="2:11" ht="12">
      <c r="B55">
        <f>+Administration!A50</f>
        <v>134</v>
      </c>
      <c r="C55" t="str">
        <f>+Administration!B50</f>
        <v>ISLAND HOSPITAL</v>
      </c>
      <c r="D55" s="9">
        <f>ROUND(SUM(Administration!K50:L50),0)</f>
        <v>761707</v>
      </c>
      <c r="E55" s="9">
        <f>ROUND(+Administration!V50,0)</f>
        <v>7752</v>
      </c>
      <c r="F55" s="10">
        <f t="shared" si="0"/>
        <v>98.26</v>
      </c>
      <c r="G55" s="9">
        <f>ROUND(SUM(Administration!K150:L150),0)</f>
        <v>856185</v>
      </c>
      <c r="H55" s="9">
        <f>ROUND(+Administration!V150,0)</f>
        <v>8079</v>
      </c>
      <c r="I55" s="10">
        <f t="shared" si="1"/>
        <v>105.98</v>
      </c>
      <c r="J55" s="10"/>
      <c r="K55" s="11">
        <f t="shared" si="2"/>
        <v>0.0786</v>
      </c>
    </row>
    <row r="56" spans="2:11" ht="12">
      <c r="B56">
        <f>+Administration!A51</f>
        <v>137</v>
      </c>
      <c r="C56" t="str">
        <f>+Administration!B51</f>
        <v>LINCOLN HOSPITAL</v>
      </c>
      <c r="D56" s="9">
        <f>ROUND(SUM(Administration!K51:L51),0)</f>
        <v>96943</v>
      </c>
      <c r="E56" s="9">
        <f>ROUND(+Administration!V51,0)</f>
        <v>289</v>
      </c>
      <c r="F56" s="10">
        <f t="shared" si="0"/>
        <v>335.44</v>
      </c>
      <c r="G56" s="9">
        <f>ROUND(SUM(Administration!K151:L151),0)</f>
        <v>101845</v>
      </c>
      <c r="H56" s="9">
        <f>ROUND(+Administration!V151,0)</f>
        <v>1252</v>
      </c>
      <c r="I56" s="10">
        <f t="shared" si="1"/>
        <v>81.35</v>
      </c>
      <c r="J56" s="10"/>
      <c r="K56" s="11">
        <f t="shared" si="2"/>
        <v>-0.7575</v>
      </c>
    </row>
    <row r="57" spans="2:11" ht="12">
      <c r="B57">
        <f>+Administration!A52</f>
        <v>138</v>
      </c>
      <c r="C57" t="str">
        <f>+Administration!B52</f>
        <v>STEVENS HOSPITAL</v>
      </c>
      <c r="D57" s="9">
        <f>ROUND(SUM(Administration!K52:L52),0)</f>
        <v>5339654</v>
      </c>
      <c r="E57" s="9">
        <f>ROUND(+Administration!V52,0)</f>
        <v>15861</v>
      </c>
      <c r="F57" s="10">
        <f t="shared" si="0"/>
        <v>336.65</v>
      </c>
      <c r="G57" s="9">
        <f>ROUND(SUM(Administration!K152:L152),0)</f>
        <v>3590226</v>
      </c>
      <c r="H57" s="9">
        <f>ROUND(+Administration!V152,0)</f>
        <v>15975</v>
      </c>
      <c r="I57" s="10">
        <f t="shared" si="1"/>
        <v>224.74</v>
      </c>
      <c r="J57" s="10"/>
      <c r="K57" s="11">
        <f t="shared" si="2"/>
        <v>-0.3324</v>
      </c>
    </row>
    <row r="58" spans="2:11" ht="12">
      <c r="B58">
        <f>+Administration!A53</f>
        <v>139</v>
      </c>
      <c r="C58" t="str">
        <f>+Administration!B53</f>
        <v>PROVIDENCE HOLY FAMILY HOSPITAL</v>
      </c>
      <c r="D58" s="9">
        <f>ROUND(SUM(Administration!K53:L53),0)</f>
        <v>8308215</v>
      </c>
      <c r="E58" s="9">
        <f>ROUND(+Administration!V53,0)</f>
        <v>21255</v>
      </c>
      <c r="F58" s="10">
        <f t="shared" si="0"/>
        <v>390.88</v>
      </c>
      <c r="G58" s="9">
        <f>ROUND(SUM(Administration!K153:L153),0)</f>
        <v>7013961</v>
      </c>
      <c r="H58" s="9">
        <f>ROUND(+Administration!V153,0)</f>
        <v>22355</v>
      </c>
      <c r="I58" s="10">
        <f t="shared" si="1"/>
        <v>313.75</v>
      </c>
      <c r="J58" s="10"/>
      <c r="K58" s="11">
        <f t="shared" si="2"/>
        <v>-0.1973</v>
      </c>
    </row>
    <row r="59" spans="2:11" ht="12">
      <c r="B59">
        <f>+Administration!A54</f>
        <v>140</v>
      </c>
      <c r="C59" t="str">
        <f>+Administration!B54</f>
        <v>KITTITAS VALLEY HOSPITAL</v>
      </c>
      <c r="D59" s="9">
        <f>ROUND(SUM(Administration!K54:L54),0)</f>
        <v>360780</v>
      </c>
      <c r="E59" s="9">
        <f>ROUND(+Administration!V54,0)</f>
        <v>4055</v>
      </c>
      <c r="F59" s="10">
        <f t="shared" si="0"/>
        <v>88.97</v>
      </c>
      <c r="G59" s="9">
        <f>ROUND(SUM(Administration!K154:L154),0)</f>
        <v>326723</v>
      </c>
      <c r="H59" s="9">
        <f>ROUND(+Administration!V154,0)</f>
        <v>4400</v>
      </c>
      <c r="I59" s="10">
        <f t="shared" si="1"/>
        <v>74.26</v>
      </c>
      <c r="J59" s="10"/>
      <c r="K59" s="11">
        <f t="shared" si="2"/>
        <v>-0.1653</v>
      </c>
    </row>
    <row r="60" spans="2:11" ht="12">
      <c r="B60">
        <f>+Administration!A55</f>
        <v>141</v>
      </c>
      <c r="C60" t="str">
        <f>+Administration!B55</f>
        <v>DAYTON GENERAL HOSPITAL</v>
      </c>
      <c r="D60" s="9">
        <f>ROUND(SUM(Administration!K55:L55),0)</f>
        <v>4919</v>
      </c>
      <c r="E60" s="9">
        <f>ROUND(+Administration!V55,0)</f>
        <v>494</v>
      </c>
      <c r="F60" s="10">
        <f t="shared" si="0"/>
        <v>9.96</v>
      </c>
      <c r="G60" s="9">
        <f>ROUND(SUM(Administration!K155:L155),0)</f>
        <v>15530</v>
      </c>
      <c r="H60" s="9">
        <f>ROUND(+Administration!V155,0)</f>
        <v>0</v>
      </c>
      <c r="I60" s="10">
        <f t="shared" si="1"/>
      </c>
      <c r="J60" s="10"/>
      <c r="K60" s="11">
        <f t="shared" si="2"/>
      </c>
    </row>
    <row r="61" spans="2:11" ht="12">
      <c r="B61">
        <f>+Administration!A56</f>
        <v>142</v>
      </c>
      <c r="C61" t="str">
        <f>+Administration!B56</f>
        <v>HARRISON MEDICAL CENTER</v>
      </c>
      <c r="D61" s="9">
        <f>ROUND(SUM(Administration!K56:L56),0)</f>
        <v>3052923</v>
      </c>
      <c r="E61" s="9">
        <f>ROUND(+Administration!V56,0)</f>
        <v>28659</v>
      </c>
      <c r="F61" s="10">
        <f t="shared" si="0"/>
        <v>106.53</v>
      </c>
      <c r="G61" s="9">
        <f>ROUND(SUM(Administration!K156:L156),0)</f>
        <v>2907656</v>
      </c>
      <c r="H61" s="9">
        <f>ROUND(+Administration!V156,0)</f>
        <v>28694</v>
      </c>
      <c r="I61" s="10">
        <f t="shared" si="1"/>
        <v>101.33</v>
      </c>
      <c r="J61" s="10"/>
      <c r="K61" s="11">
        <f t="shared" si="2"/>
        <v>-0.0488</v>
      </c>
    </row>
    <row r="62" spans="2:11" ht="12">
      <c r="B62">
        <f>+Administration!A57</f>
        <v>145</v>
      </c>
      <c r="C62" t="str">
        <f>+Administration!B57</f>
        <v>PEACEHEALTH SAINT JOSEPH HOSPITAL</v>
      </c>
      <c r="D62" s="9">
        <f>ROUND(SUM(Administration!K57:L57),0)</f>
        <v>20398270</v>
      </c>
      <c r="E62" s="9">
        <f>ROUND(+Administration!V57,0)</f>
        <v>30005</v>
      </c>
      <c r="F62" s="10">
        <f t="shared" si="0"/>
        <v>679.83</v>
      </c>
      <c r="G62" s="9">
        <f>ROUND(SUM(Administration!K157:L157),0)</f>
        <v>20707480</v>
      </c>
      <c r="H62" s="9">
        <f>ROUND(+Administration!V157,0)</f>
        <v>32043</v>
      </c>
      <c r="I62" s="10">
        <f t="shared" si="1"/>
        <v>646.24</v>
      </c>
      <c r="J62" s="10"/>
      <c r="K62" s="11">
        <f t="shared" si="2"/>
        <v>-0.0494</v>
      </c>
    </row>
    <row r="63" spans="2:11" ht="12">
      <c r="B63">
        <f>+Administration!A58</f>
        <v>147</v>
      </c>
      <c r="C63" t="str">
        <f>+Administration!B58</f>
        <v>MID VALLEY HOSPITAL</v>
      </c>
      <c r="D63" s="9">
        <f>ROUND(SUM(Administration!K58:L58),0)</f>
        <v>147665</v>
      </c>
      <c r="E63" s="9">
        <f>ROUND(+Administration!V58,0)</f>
        <v>3063</v>
      </c>
      <c r="F63" s="10">
        <f t="shared" si="0"/>
        <v>48.21</v>
      </c>
      <c r="G63" s="9">
        <f>ROUND(SUM(Administration!K158:L158),0)</f>
        <v>146706</v>
      </c>
      <c r="H63" s="9">
        <f>ROUND(+Administration!V158,0)</f>
        <v>3023</v>
      </c>
      <c r="I63" s="10">
        <f t="shared" si="1"/>
        <v>48.53</v>
      </c>
      <c r="J63" s="10"/>
      <c r="K63" s="11">
        <f t="shared" si="2"/>
        <v>0.0066</v>
      </c>
    </row>
    <row r="64" spans="2:11" ht="12">
      <c r="B64">
        <f>+Administration!A59</f>
        <v>148</v>
      </c>
      <c r="C64" t="str">
        <f>+Administration!B59</f>
        <v>KINDRED HOSPITAL - SEATTLE</v>
      </c>
      <c r="D64" s="9">
        <f>ROUND(SUM(Administration!K59:L59),0)</f>
        <v>257347</v>
      </c>
      <c r="E64" s="9">
        <f>ROUND(+Administration!V59,0)</f>
        <v>897</v>
      </c>
      <c r="F64" s="10">
        <f t="shared" si="0"/>
        <v>286.9</v>
      </c>
      <c r="G64" s="9">
        <f>ROUND(SUM(Administration!K159:L159),0)</f>
        <v>117815</v>
      </c>
      <c r="H64" s="9">
        <f>ROUND(+Administration!V159,0)</f>
        <v>937</v>
      </c>
      <c r="I64" s="10">
        <f t="shared" si="1"/>
        <v>125.74</v>
      </c>
      <c r="J64" s="10"/>
      <c r="K64" s="11">
        <f t="shared" si="2"/>
        <v>-0.5617</v>
      </c>
    </row>
    <row r="65" spans="2:11" ht="12">
      <c r="B65">
        <f>+Administration!A60</f>
        <v>150</v>
      </c>
      <c r="C65" t="str">
        <f>+Administration!B60</f>
        <v>COULEE COMMUNITY HOSPITAL</v>
      </c>
      <c r="D65" s="9">
        <f>ROUND(SUM(Administration!K60:L60),0)</f>
        <v>92373</v>
      </c>
      <c r="E65" s="9">
        <f>ROUND(+Administration!V60,0)</f>
        <v>1330</v>
      </c>
      <c r="F65" s="10">
        <f t="shared" si="0"/>
        <v>69.45</v>
      </c>
      <c r="G65" s="9">
        <f>ROUND(SUM(Administration!K160:L160),0)</f>
        <v>170106</v>
      </c>
      <c r="H65" s="9">
        <f>ROUND(+Administration!V160,0)</f>
        <v>2219</v>
      </c>
      <c r="I65" s="10">
        <f t="shared" si="1"/>
        <v>76.66</v>
      </c>
      <c r="J65" s="10"/>
      <c r="K65" s="11">
        <f t="shared" si="2"/>
        <v>0.1038</v>
      </c>
    </row>
    <row r="66" spans="2:11" ht="12">
      <c r="B66">
        <f>+Administration!A61</f>
        <v>152</v>
      </c>
      <c r="C66" t="str">
        <f>+Administration!B61</f>
        <v>MASON GENERAL HOSPITAL</v>
      </c>
      <c r="D66" s="9">
        <f>ROUND(SUM(Administration!K61:L61),0)</f>
        <v>2283308</v>
      </c>
      <c r="E66" s="9">
        <f>ROUND(+Administration!V61,0)</f>
        <v>4449</v>
      </c>
      <c r="F66" s="10">
        <f t="shared" si="0"/>
        <v>513.22</v>
      </c>
      <c r="G66" s="9">
        <f>ROUND(SUM(Administration!K161:L161),0)</f>
        <v>2229416</v>
      </c>
      <c r="H66" s="9">
        <f>ROUND(+Administration!V161,0)</f>
        <v>4267</v>
      </c>
      <c r="I66" s="10">
        <f t="shared" si="1"/>
        <v>522.48</v>
      </c>
      <c r="J66" s="10"/>
      <c r="K66" s="11">
        <f t="shared" si="2"/>
        <v>0.018</v>
      </c>
    </row>
    <row r="67" spans="2:11" ht="12">
      <c r="B67">
        <f>+Administration!A62</f>
        <v>153</v>
      </c>
      <c r="C67" t="str">
        <f>+Administration!B62</f>
        <v>WHITMAN HOSPITAL AND MEDICAL CENTER</v>
      </c>
      <c r="D67" s="9">
        <f>ROUND(SUM(Administration!K62:L62),0)</f>
        <v>551840</v>
      </c>
      <c r="E67" s="9">
        <f>ROUND(+Administration!V62,0)</f>
        <v>1717</v>
      </c>
      <c r="F67" s="10">
        <f t="shared" si="0"/>
        <v>321.4</v>
      </c>
      <c r="G67" s="9">
        <f>ROUND(SUM(Administration!K162:L162),0)</f>
        <v>223003</v>
      </c>
      <c r="H67" s="9">
        <f>ROUND(+Administration!V162,0)</f>
        <v>1813</v>
      </c>
      <c r="I67" s="10">
        <f t="shared" si="1"/>
        <v>123</v>
      </c>
      <c r="J67" s="10"/>
      <c r="K67" s="11">
        <f t="shared" si="2"/>
        <v>-0.6173</v>
      </c>
    </row>
    <row r="68" spans="2:11" ht="12">
      <c r="B68">
        <f>+Administration!A63</f>
        <v>155</v>
      </c>
      <c r="C68" t="str">
        <f>+Administration!B63</f>
        <v>VALLEY MEDICAL CENTER</v>
      </c>
      <c r="D68" s="9">
        <f>ROUND(SUM(Administration!K63:L63),0)</f>
        <v>5905541</v>
      </c>
      <c r="E68" s="9">
        <f>ROUND(+Administration!V63,0)</f>
        <v>34477</v>
      </c>
      <c r="F68" s="10">
        <f t="shared" si="0"/>
        <v>171.29</v>
      </c>
      <c r="G68" s="9">
        <f>ROUND(SUM(Administration!K163:L163),0)</f>
        <v>5947501</v>
      </c>
      <c r="H68" s="9">
        <f>ROUND(+Administration!V163,0)</f>
        <v>34729</v>
      </c>
      <c r="I68" s="10">
        <f t="shared" si="1"/>
        <v>171.25</v>
      </c>
      <c r="J68" s="10"/>
      <c r="K68" s="11">
        <f t="shared" si="2"/>
        <v>-0.0002</v>
      </c>
    </row>
    <row r="69" spans="2:11" ht="12">
      <c r="B69">
        <f>+Administration!A64</f>
        <v>156</v>
      </c>
      <c r="C69" t="str">
        <f>+Administration!B64</f>
        <v>WHIDBEY GENERAL HOSPITAL</v>
      </c>
      <c r="D69" s="9">
        <f>ROUND(SUM(Administration!K64:L64),0)</f>
        <v>271153</v>
      </c>
      <c r="E69" s="9">
        <f>ROUND(+Administration!V64,0)</f>
        <v>7230</v>
      </c>
      <c r="F69" s="10">
        <f t="shared" si="0"/>
        <v>37.5</v>
      </c>
      <c r="G69" s="9">
        <f>ROUND(SUM(Administration!K164:L164),0)</f>
        <v>452681</v>
      </c>
      <c r="H69" s="9">
        <f>ROUND(+Administration!V164,0)</f>
        <v>6463</v>
      </c>
      <c r="I69" s="10">
        <f t="shared" si="1"/>
        <v>70.04</v>
      </c>
      <c r="J69" s="10"/>
      <c r="K69" s="11">
        <f t="shared" si="2"/>
        <v>0.8677</v>
      </c>
    </row>
    <row r="70" spans="2:11" ht="12">
      <c r="B70">
        <f>+Administration!A65</f>
        <v>157</v>
      </c>
      <c r="C70" t="str">
        <f>+Administration!B65</f>
        <v>SAINT LUKES REHABILIATION INSTITUTE</v>
      </c>
      <c r="D70" s="9">
        <f>ROUND(SUM(Administration!K65:L65),0)</f>
        <v>2936503</v>
      </c>
      <c r="E70" s="9">
        <f>ROUND(+Administration!V65,0)</f>
        <v>2799</v>
      </c>
      <c r="F70" s="10">
        <f t="shared" si="0"/>
        <v>1049.13</v>
      </c>
      <c r="G70" s="9">
        <f>ROUND(SUM(Administration!K165:L165),0)</f>
        <v>2963727</v>
      </c>
      <c r="H70" s="9">
        <f>ROUND(+Administration!V165,0)</f>
        <v>2947</v>
      </c>
      <c r="I70" s="10">
        <f t="shared" si="1"/>
        <v>1005.68</v>
      </c>
      <c r="J70" s="10"/>
      <c r="K70" s="11">
        <f t="shared" si="2"/>
        <v>-0.0414</v>
      </c>
    </row>
    <row r="71" spans="2:11" ht="12">
      <c r="B71">
        <f>+Administration!A66</f>
        <v>158</v>
      </c>
      <c r="C71" t="str">
        <f>+Administration!B66</f>
        <v>CASCADE MEDICAL CENTER</v>
      </c>
      <c r="D71" s="9">
        <f>ROUND(SUM(Administration!K66:L66),0)</f>
        <v>223075</v>
      </c>
      <c r="E71" s="9">
        <f>ROUND(+Administration!V66,0)</f>
        <v>1358</v>
      </c>
      <c r="F71" s="10">
        <f t="shared" si="0"/>
        <v>164.27</v>
      </c>
      <c r="G71" s="9">
        <f>ROUND(SUM(Administration!K166:L166),0)</f>
        <v>332383</v>
      </c>
      <c r="H71" s="9">
        <f>ROUND(+Administration!V166,0)</f>
        <v>614</v>
      </c>
      <c r="I71" s="10">
        <f t="shared" si="1"/>
        <v>541.34</v>
      </c>
      <c r="J71" s="10"/>
      <c r="K71" s="11">
        <f t="shared" si="2"/>
        <v>2.2954</v>
      </c>
    </row>
    <row r="72" spans="2:11" ht="12">
      <c r="B72">
        <f>+Administration!A67</f>
        <v>159</v>
      </c>
      <c r="C72" t="str">
        <f>+Administration!B67</f>
        <v>PROVIDENCE SAINT PETER HOSPITAL</v>
      </c>
      <c r="D72" s="9">
        <f>ROUND(SUM(Administration!K67:L67),0)</f>
        <v>28283264</v>
      </c>
      <c r="E72" s="9">
        <f>ROUND(+Administration!V67,0)</f>
        <v>33572</v>
      </c>
      <c r="F72" s="10">
        <f t="shared" si="0"/>
        <v>842.47</v>
      </c>
      <c r="G72" s="9">
        <f>ROUND(SUM(Administration!K167:L167),0)</f>
        <v>29180883</v>
      </c>
      <c r="H72" s="9">
        <f>ROUND(+Administration!V167,0)</f>
        <v>34768</v>
      </c>
      <c r="I72" s="10">
        <f t="shared" si="1"/>
        <v>839.3</v>
      </c>
      <c r="J72" s="10"/>
      <c r="K72" s="11">
        <f t="shared" si="2"/>
        <v>-0.0038</v>
      </c>
    </row>
    <row r="73" spans="2:11" ht="12">
      <c r="B73">
        <f>+Administration!A68</f>
        <v>161</v>
      </c>
      <c r="C73" t="str">
        <f>+Administration!B68</f>
        <v>KADLEC REGIONAL MEDICAL CENTER</v>
      </c>
      <c r="D73" s="9">
        <f>ROUND(SUM(Administration!K68:L68),0)</f>
        <v>5760754</v>
      </c>
      <c r="E73" s="9">
        <f>ROUND(+Administration!V68,0)</f>
        <v>27113</v>
      </c>
      <c r="F73" s="10">
        <f t="shared" si="0"/>
        <v>212.47</v>
      </c>
      <c r="G73" s="9">
        <f>ROUND(SUM(Administration!K168:L168),0)</f>
        <v>5981333</v>
      </c>
      <c r="H73" s="9">
        <f>ROUND(+Administration!V168,0)</f>
        <v>28692</v>
      </c>
      <c r="I73" s="10">
        <f t="shared" si="1"/>
        <v>208.47</v>
      </c>
      <c r="J73" s="10"/>
      <c r="K73" s="11">
        <f t="shared" si="2"/>
        <v>-0.0188</v>
      </c>
    </row>
    <row r="74" spans="2:11" ht="12">
      <c r="B74">
        <f>+Administration!A69</f>
        <v>162</v>
      </c>
      <c r="C74" t="str">
        <f>+Administration!B69</f>
        <v>PROVIDENCE SACRED HEART MEDICAL CENTER</v>
      </c>
      <c r="D74" s="9">
        <f>ROUND(SUM(Administration!K69:L69),0)</f>
        <v>21499419</v>
      </c>
      <c r="E74" s="9">
        <f>ROUND(+Administration!V69,0)</f>
        <v>59724</v>
      </c>
      <c r="F74" s="10">
        <f t="shared" si="0"/>
        <v>359.98</v>
      </c>
      <c r="G74" s="9">
        <f>ROUND(SUM(Administration!K169:L169),0)</f>
        <v>32733589</v>
      </c>
      <c r="H74" s="9">
        <f>ROUND(+Administration!V169,0)</f>
        <v>64334</v>
      </c>
      <c r="I74" s="10">
        <f t="shared" si="1"/>
        <v>508.81</v>
      </c>
      <c r="J74" s="10"/>
      <c r="K74" s="11">
        <f t="shared" si="2"/>
        <v>0.4134</v>
      </c>
    </row>
    <row r="75" spans="2:11" ht="12">
      <c r="B75">
        <f>+Administration!A70</f>
        <v>164</v>
      </c>
      <c r="C75" t="str">
        <f>+Administration!B70</f>
        <v>EVERGREEN HOSPITAL MEDICAL CENTER</v>
      </c>
      <c r="D75" s="9">
        <f>ROUND(SUM(Administration!K70:L70),0)</f>
        <v>6458268</v>
      </c>
      <c r="E75" s="9">
        <f>ROUND(+Administration!V70,0)</f>
        <v>31048</v>
      </c>
      <c r="F75" s="10">
        <f aca="true" t="shared" si="3" ref="F75:F106">IF(D75=0,"",IF(E75=0,"",ROUND(D75/E75,2)))</f>
        <v>208.01</v>
      </c>
      <c r="G75" s="9">
        <f>ROUND(SUM(Administration!K170:L170),0)</f>
        <v>7155627</v>
      </c>
      <c r="H75" s="9">
        <f>ROUND(+Administration!V170,0)</f>
        <v>31549</v>
      </c>
      <c r="I75" s="10">
        <f aca="true" t="shared" si="4" ref="I75:I106">IF(G75=0,"",IF(H75=0,"",ROUND(G75/H75,2)))</f>
        <v>226.81</v>
      </c>
      <c r="J75" s="10"/>
      <c r="K75" s="11">
        <f aca="true" t="shared" si="5" ref="K75:K106">IF(D75=0,"",IF(E75=0,"",IF(G75=0,"",IF(H75=0,"",ROUND(I75/F75-1,4)))))</f>
        <v>0.0904</v>
      </c>
    </row>
    <row r="76" spans="2:11" ht="12">
      <c r="B76">
        <f>+Administration!A71</f>
        <v>165</v>
      </c>
      <c r="C76" t="str">
        <f>+Administration!B71</f>
        <v>LAKE CHELAN COMMUNITY HOSPITAL</v>
      </c>
      <c r="D76" s="9">
        <f>ROUND(SUM(Administration!K71:L71),0)</f>
        <v>61289</v>
      </c>
      <c r="E76" s="9">
        <f>ROUND(+Administration!V71,0)</f>
        <v>1459</v>
      </c>
      <c r="F76" s="10">
        <f t="shared" si="3"/>
        <v>42.01</v>
      </c>
      <c r="G76" s="9">
        <f>ROUND(SUM(Administration!K171:L171),0)</f>
        <v>171582</v>
      </c>
      <c r="H76" s="9">
        <f>ROUND(+Administration!V171,0)</f>
        <v>1701</v>
      </c>
      <c r="I76" s="10">
        <f t="shared" si="4"/>
        <v>100.87</v>
      </c>
      <c r="J76" s="10"/>
      <c r="K76" s="11">
        <f t="shared" si="5"/>
        <v>1.4011</v>
      </c>
    </row>
    <row r="77" spans="2:11" ht="12">
      <c r="B77">
        <f>+Administration!A72</f>
        <v>167</v>
      </c>
      <c r="C77" t="str">
        <f>+Administration!B72</f>
        <v>FERRY COUNTY MEMORIAL HOSPITAL</v>
      </c>
      <c r="D77" s="9">
        <f>ROUND(SUM(Administration!K72:L72),0)</f>
        <v>7866</v>
      </c>
      <c r="E77" s="9">
        <f>ROUND(+Administration!V72,0)</f>
        <v>560</v>
      </c>
      <c r="F77" s="10">
        <f t="shared" si="3"/>
        <v>14.05</v>
      </c>
      <c r="G77" s="9">
        <f>ROUND(SUM(Administration!K172:L172),0)</f>
        <v>14185</v>
      </c>
      <c r="H77" s="9">
        <f>ROUND(+Administration!V172,0)</f>
        <v>595</v>
      </c>
      <c r="I77" s="10">
        <f t="shared" si="4"/>
        <v>23.84</v>
      </c>
      <c r="J77" s="10"/>
      <c r="K77" s="11">
        <f t="shared" si="5"/>
        <v>0.6968</v>
      </c>
    </row>
    <row r="78" spans="2:11" ht="12">
      <c r="B78">
        <f>+Administration!A73</f>
        <v>168</v>
      </c>
      <c r="C78" t="str">
        <f>+Administration!B73</f>
        <v>CENTRAL WASHINGTON HOSPITAL</v>
      </c>
      <c r="D78" s="9">
        <f>ROUND(SUM(Administration!K73:L73),0)</f>
        <v>1542582</v>
      </c>
      <c r="E78" s="9">
        <f>ROUND(+Administration!V73,0)</f>
        <v>18831</v>
      </c>
      <c r="F78" s="10">
        <f t="shared" si="3"/>
        <v>81.92</v>
      </c>
      <c r="G78" s="9">
        <f>ROUND(SUM(Administration!K173:L173),0)</f>
        <v>1749817</v>
      </c>
      <c r="H78" s="9">
        <f>ROUND(+Administration!V173,0)</f>
        <v>17915</v>
      </c>
      <c r="I78" s="10">
        <f t="shared" si="4"/>
        <v>97.67</v>
      </c>
      <c r="J78" s="10"/>
      <c r="K78" s="11">
        <f t="shared" si="5"/>
        <v>0.1923</v>
      </c>
    </row>
    <row r="79" spans="2:11" ht="12">
      <c r="B79">
        <f>+Administration!A74</f>
        <v>169</v>
      </c>
      <c r="C79" t="str">
        <f>+Administration!B74</f>
        <v>GROUP HEALTH EASTSIDE</v>
      </c>
      <c r="D79" s="9">
        <f>ROUND(SUM(Administration!K74:L74),0)</f>
        <v>0</v>
      </c>
      <c r="E79" s="9">
        <f>ROUND(+Administration!V74,0)</f>
        <v>1590</v>
      </c>
      <c r="F79" s="10">
        <f t="shared" si="3"/>
      </c>
      <c r="G79" s="9">
        <f>ROUND(SUM(Administration!K174:L174),0)</f>
        <v>0</v>
      </c>
      <c r="H79" s="9">
        <f>ROUND(+Administration!V174,0)</f>
        <v>0</v>
      </c>
      <c r="I79" s="10">
        <f t="shared" si="4"/>
      </c>
      <c r="J79" s="10"/>
      <c r="K79" s="11">
        <f t="shared" si="5"/>
      </c>
    </row>
    <row r="80" spans="2:11" ht="12">
      <c r="B80">
        <f>+Administration!A75</f>
        <v>170</v>
      </c>
      <c r="C80" t="str">
        <f>+Administration!B75</f>
        <v>SOUTHWEST WASHINGTON MEDICAL CENTER</v>
      </c>
      <c r="D80" s="9">
        <f>ROUND(SUM(Administration!K75:L75),0)</f>
        <v>2173696</v>
      </c>
      <c r="E80" s="9">
        <f>ROUND(+Administration!V75,0)</f>
        <v>44834</v>
      </c>
      <c r="F80" s="10">
        <f t="shared" si="3"/>
        <v>48.48</v>
      </c>
      <c r="G80" s="9">
        <f>ROUND(SUM(Administration!K175:L175),0)</f>
        <v>1877490</v>
      </c>
      <c r="H80" s="9">
        <f>ROUND(+Administration!V175,0)</f>
        <v>49418</v>
      </c>
      <c r="I80" s="10">
        <f t="shared" si="4"/>
        <v>37.99</v>
      </c>
      <c r="J80" s="10"/>
      <c r="K80" s="11">
        <f t="shared" si="5"/>
        <v>-0.2164</v>
      </c>
    </row>
    <row r="81" spans="2:11" ht="12">
      <c r="B81">
        <f>+Administration!A76</f>
        <v>172</v>
      </c>
      <c r="C81" t="str">
        <f>+Administration!B76</f>
        <v>PULLMAN REGIONAL HOSPITAL</v>
      </c>
      <c r="D81" s="9">
        <f>ROUND(SUM(Administration!K76:L76),0)</f>
        <v>321160</v>
      </c>
      <c r="E81" s="9">
        <f>ROUND(+Administration!V76,0)</f>
        <v>3616</v>
      </c>
      <c r="F81" s="10">
        <f t="shared" si="3"/>
        <v>88.82</v>
      </c>
      <c r="G81" s="9">
        <f>ROUND(SUM(Administration!K176:L176),0)</f>
        <v>316467</v>
      </c>
      <c r="H81" s="9">
        <f>ROUND(+Administration!V176,0)</f>
        <v>3480</v>
      </c>
      <c r="I81" s="10">
        <f t="shared" si="4"/>
        <v>90.94</v>
      </c>
      <c r="J81" s="10"/>
      <c r="K81" s="11">
        <f t="shared" si="5"/>
        <v>0.0239</v>
      </c>
    </row>
    <row r="82" spans="2:11" ht="12">
      <c r="B82">
        <f>+Administration!A77</f>
        <v>173</v>
      </c>
      <c r="C82" t="str">
        <f>+Administration!B77</f>
        <v>MORTON GENERAL HOSPITAL</v>
      </c>
      <c r="D82" s="9">
        <f>ROUND(SUM(Administration!K77:L77),0)</f>
        <v>40959</v>
      </c>
      <c r="E82" s="9">
        <f>ROUND(+Administration!V77,0)</f>
        <v>1442</v>
      </c>
      <c r="F82" s="10">
        <f t="shared" si="3"/>
        <v>28.4</v>
      </c>
      <c r="G82" s="9">
        <f>ROUND(SUM(Administration!K177:L177),0)</f>
        <v>41532</v>
      </c>
      <c r="H82" s="9">
        <f>ROUND(+Administration!V177,0)</f>
        <v>1566</v>
      </c>
      <c r="I82" s="10">
        <f t="shared" si="4"/>
        <v>26.52</v>
      </c>
      <c r="J82" s="10"/>
      <c r="K82" s="11">
        <f t="shared" si="5"/>
        <v>-0.0662</v>
      </c>
    </row>
    <row r="83" spans="2:11" ht="12">
      <c r="B83">
        <f>+Administration!A78</f>
        <v>175</v>
      </c>
      <c r="C83" t="str">
        <f>+Administration!B78</f>
        <v>MARY BRIDGE CHILDRENS HEALTH CENTER</v>
      </c>
      <c r="D83" s="9">
        <f>ROUND(SUM(Administration!K78:L78),0)</f>
        <v>3802541</v>
      </c>
      <c r="E83" s="9">
        <f>ROUND(+Administration!V78,0)</f>
        <v>9049</v>
      </c>
      <c r="F83" s="10">
        <f t="shared" si="3"/>
        <v>420.22</v>
      </c>
      <c r="G83" s="9">
        <f>ROUND(SUM(Administration!K178:L178),0)</f>
        <v>5260886</v>
      </c>
      <c r="H83" s="9">
        <f>ROUND(+Administration!V178,0)</f>
        <v>8663</v>
      </c>
      <c r="I83" s="10">
        <f t="shared" si="4"/>
        <v>607.28</v>
      </c>
      <c r="J83" s="10"/>
      <c r="K83" s="11">
        <f t="shared" si="5"/>
        <v>0.4451</v>
      </c>
    </row>
    <row r="84" spans="2:11" ht="12">
      <c r="B84">
        <f>+Administration!A79</f>
        <v>176</v>
      </c>
      <c r="C84" t="str">
        <f>+Administration!B79</f>
        <v>TACOMA GENERAL ALLENMORE HOSPITAL</v>
      </c>
      <c r="D84" s="9">
        <f>ROUND(SUM(Administration!K79:L79),0)</f>
        <v>14035926</v>
      </c>
      <c r="E84" s="9">
        <f>ROUND(+Administration!V79,0)</f>
        <v>44461</v>
      </c>
      <c r="F84" s="10">
        <f t="shared" si="3"/>
        <v>315.69</v>
      </c>
      <c r="G84" s="9">
        <f>ROUND(SUM(Administration!K179:L179),0)</f>
        <v>19818001</v>
      </c>
      <c r="H84" s="9">
        <f>ROUND(+Administration!V179,0)</f>
        <v>43169</v>
      </c>
      <c r="I84" s="10">
        <f t="shared" si="4"/>
        <v>459.08</v>
      </c>
      <c r="J84" s="10"/>
      <c r="K84" s="11">
        <f t="shared" si="5"/>
        <v>0.4542</v>
      </c>
    </row>
    <row r="85" spans="2:11" ht="12">
      <c r="B85">
        <f>+Administration!A80</f>
        <v>178</v>
      </c>
      <c r="C85" t="str">
        <f>+Administration!B80</f>
        <v>DEER PARK HOSPITAL</v>
      </c>
      <c r="D85" s="9">
        <f>ROUND(SUM(Administration!K80:L80),0)</f>
        <v>92359</v>
      </c>
      <c r="E85" s="9">
        <f>ROUND(+Administration!V80,0)</f>
        <v>77</v>
      </c>
      <c r="F85" s="10">
        <f t="shared" si="3"/>
        <v>1199.47</v>
      </c>
      <c r="G85" s="9">
        <f>ROUND(SUM(Administration!K180:L180),0)</f>
        <v>0</v>
      </c>
      <c r="H85" s="9">
        <f>ROUND(+Administration!V180,0)</f>
        <v>0</v>
      </c>
      <c r="I85" s="10">
        <f t="shared" si="4"/>
      </c>
      <c r="J85" s="10"/>
      <c r="K85" s="11">
        <f t="shared" si="5"/>
      </c>
    </row>
    <row r="86" spans="2:11" ht="12">
      <c r="B86">
        <f>+Administration!A81</f>
        <v>180</v>
      </c>
      <c r="C86" t="str">
        <f>+Administration!B81</f>
        <v>VALLEY HOSPITAL AND MEDICAL CENTER</v>
      </c>
      <c r="D86" s="9">
        <f>ROUND(SUM(Administration!K81:L81),0)</f>
        <v>5068598</v>
      </c>
      <c r="E86" s="9">
        <f>ROUND(+Administration!V81,0)</f>
        <v>6682</v>
      </c>
      <c r="F86" s="10">
        <f t="shared" si="3"/>
        <v>758.55</v>
      </c>
      <c r="G86" s="9">
        <f>ROUND(SUM(Administration!K181:L181),0)</f>
        <v>2158902</v>
      </c>
      <c r="H86" s="9">
        <f>ROUND(+Administration!V181,0)</f>
        <v>9834</v>
      </c>
      <c r="I86" s="10">
        <f t="shared" si="4"/>
        <v>219.53</v>
      </c>
      <c r="J86" s="10"/>
      <c r="K86" s="11">
        <f t="shared" si="5"/>
        <v>-0.7106</v>
      </c>
    </row>
    <row r="87" spans="2:11" ht="12">
      <c r="B87">
        <f>+Administration!A82</f>
        <v>183</v>
      </c>
      <c r="C87" t="str">
        <f>+Administration!B82</f>
        <v>AUBURN REGIONAL MEDICAL CENTER</v>
      </c>
      <c r="D87" s="9">
        <f>ROUND(SUM(Administration!K82:L82),0)</f>
        <v>1032411</v>
      </c>
      <c r="E87" s="9">
        <f>ROUND(+Administration!V82,0)</f>
        <v>13816</v>
      </c>
      <c r="F87" s="10">
        <f t="shared" si="3"/>
        <v>74.73</v>
      </c>
      <c r="G87" s="9">
        <f>ROUND(SUM(Administration!K182:L182),0)</f>
        <v>1312156</v>
      </c>
      <c r="H87" s="9">
        <f>ROUND(+Administration!V182,0)</f>
        <v>12971</v>
      </c>
      <c r="I87" s="10">
        <f t="shared" si="4"/>
        <v>101.16</v>
      </c>
      <c r="J87" s="10"/>
      <c r="K87" s="11">
        <f t="shared" si="5"/>
        <v>0.3537</v>
      </c>
    </row>
    <row r="88" spans="2:11" ht="12">
      <c r="B88">
        <f>+Administration!A83</f>
        <v>186</v>
      </c>
      <c r="C88" t="str">
        <f>+Administration!B83</f>
        <v>MARK REED HOSPITAL</v>
      </c>
      <c r="D88" s="9">
        <f>ROUND(SUM(Administration!K83:L83),0)</f>
        <v>18709</v>
      </c>
      <c r="E88" s="9">
        <f>ROUND(+Administration!V83,0)</f>
        <v>1135</v>
      </c>
      <c r="F88" s="10">
        <f t="shared" si="3"/>
        <v>16.48</v>
      </c>
      <c r="G88" s="9">
        <f>ROUND(SUM(Administration!K183:L183),0)</f>
        <v>118245</v>
      </c>
      <c r="H88" s="9">
        <f>ROUND(+Administration!V183,0)</f>
        <v>669</v>
      </c>
      <c r="I88" s="10">
        <f t="shared" si="4"/>
        <v>176.75</v>
      </c>
      <c r="J88" s="10"/>
      <c r="K88" s="11">
        <f t="shared" si="5"/>
        <v>9.7251</v>
      </c>
    </row>
    <row r="89" spans="2:11" ht="12">
      <c r="B89">
        <f>+Administration!A84</f>
        <v>191</v>
      </c>
      <c r="C89" t="str">
        <f>+Administration!B84</f>
        <v>PROVIDENCE CENTRALIA HOSPITAL</v>
      </c>
      <c r="D89" s="9">
        <f>ROUND(SUM(Administration!K84:L84),0)</f>
        <v>6004049</v>
      </c>
      <c r="E89" s="9">
        <f>ROUND(+Administration!V84,0)</f>
        <v>11160</v>
      </c>
      <c r="F89" s="10">
        <f t="shared" si="3"/>
        <v>538</v>
      </c>
      <c r="G89" s="9">
        <f>ROUND(SUM(Administration!K184:L184),0)</f>
        <v>16832016</v>
      </c>
      <c r="H89" s="9">
        <f>ROUND(+Administration!V184,0)</f>
        <v>10112</v>
      </c>
      <c r="I89" s="10">
        <f t="shared" si="4"/>
        <v>1664.56</v>
      </c>
      <c r="J89" s="10"/>
      <c r="K89" s="11">
        <f t="shared" si="5"/>
        <v>2.094</v>
      </c>
    </row>
    <row r="90" spans="2:11" ht="12">
      <c r="B90">
        <f>+Administration!A85</f>
        <v>193</v>
      </c>
      <c r="C90" t="str">
        <f>+Administration!B85</f>
        <v>PROVIDENCE MOUNT CARMEL HOSPITAL</v>
      </c>
      <c r="D90" s="9">
        <f>ROUND(SUM(Administration!K85:L85),0)</f>
        <v>1634165</v>
      </c>
      <c r="E90" s="9">
        <f>ROUND(+Administration!V85,0)</f>
        <v>3267</v>
      </c>
      <c r="F90" s="10">
        <f t="shared" si="3"/>
        <v>500.2</v>
      </c>
      <c r="G90" s="9">
        <f>ROUND(SUM(Administration!K185:L185),0)</f>
        <v>1116425</v>
      </c>
      <c r="H90" s="9">
        <f>ROUND(+Administration!V185,0)</f>
        <v>3245</v>
      </c>
      <c r="I90" s="10">
        <f t="shared" si="4"/>
        <v>344.04</v>
      </c>
      <c r="J90" s="10"/>
      <c r="K90" s="11">
        <f t="shared" si="5"/>
        <v>-0.3122</v>
      </c>
    </row>
    <row r="91" spans="2:11" ht="12">
      <c r="B91">
        <f>+Administration!A86</f>
        <v>194</v>
      </c>
      <c r="C91" t="str">
        <f>+Administration!B86</f>
        <v>PROVIDENCE SAINT JOSEPHS HOSPITAL</v>
      </c>
      <c r="D91" s="9">
        <f>ROUND(SUM(Administration!K86:L86),0)</f>
        <v>692523</v>
      </c>
      <c r="E91" s="9">
        <f>ROUND(+Administration!V86,0)</f>
        <v>1530</v>
      </c>
      <c r="F91" s="10">
        <f t="shared" si="3"/>
        <v>452.63</v>
      </c>
      <c r="G91" s="9">
        <f>ROUND(SUM(Administration!K186:L186),0)</f>
        <v>801004</v>
      </c>
      <c r="H91" s="9">
        <f>ROUND(+Administration!V186,0)</f>
        <v>1130</v>
      </c>
      <c r="I91" s="10">
        <f t="shared" si="4"/>
        <v>708.85</v>
      </c>
      <c r="J91" s="10"/>
      <c r="K91" s="11">
        <f t="shared" si="5"/>
        <v>0.5661</v>
      </c>
    </row>
    <row r="92" spans="2:11" ht="12">
      <c r="B92">
        <f>+Administration!A87</f>
        <v>195</v>
      </c>
      <c r="C92" t="str">
        <f>+Administration!B87</f>
        <v>SNOQUALMIE VALLEY HOSPITAL</v>
      </c>
      <c r="D92" s="9">
        <f>ROUND(SUM(Administration!K87:L87),0)</f>
        <v>202710</v>
      </c>
      <c r="E92" s="9">
        <f>ROUND(+Administration!V87,0)</f>
        <v>1252</v>
      </c>
      <c r="F92" s="10">
        <f t="shared" si="3"/>
        <v>161.91</v>
      </c>
      <c r="G92" s="9">
        <f>ROUND(SUM(Administration!K187:L187),0)</f>
        <v>236234</v>
      </c>
      <c r="H92" s="9">
        <f>ROUND(+Administration!V187,0)</f>
        <v>505</v>
      </c>
      <c r="I92" s="10">
        <f t="shared" si="4"/>
        <v>467.79</v>
      </c>
      <c r="J92" s="10"/>
      <c r="K92" s="11">
        <f t="shared" si="5"/>
        <v>1.8892</v>
      </c>
    </row>
    <row r="93" spans="2:11" ht="12">
      <c r="B93">
        <f>+Administration!A88</f>
        <v>197</v>
      </c>
      <c r="C93" t="str">
        <f>+Administration!B88</f>
        <v>CAPITAL MEDICAL CENTER</v>
      </c>
      <c r="D93" s="9">
        <f>ROUND(SUM(Administration!K88:L88),0)</f>
        <v>1417210</v>
      </c>
      <c r="E93" s="9">
        <f>ROUND(+Administration!V88,0)</f>
        <v>7450</v>
      </c>
      <c r="F93" s="10">
        <f t="shared" si="3"/>
        <v>190.23</v>
      </c>
      <c r="G93" s="9">
        <f>ROUND(SUM(Administration!K188:L188),0)</f>
        <v>2599462</v>
      </c>
      <c r="H93" s="9">
        <f>ROUND(+Administration!V188,0)</f>
        <v>8572</v>
      </c>
      <c r="I93" s="10">
        <f t="shared" si="4"/>
        <v>303.25</v>
      </c>
      <c r="J93" s="10"/>
      <c r="K93" s="11">
        <f t="shared" si="5"/>
        <v>0.5941</v>
      </c>
    </row>
    <row r="94" spans="2:11" ht="12">
      <c r="B94">
        <f>+Administration!A89</f>
        <v>198</v>
      </c>
      <c r="C94" t="str">
        <f>+Administration!B89</f>
        <v>SUNNYSIDE COMMUNITY HOSPITAL</v>
      </c>
      <c r="D94" s="9">
        <f>ROUND(SUM(Administration!K89:L89),0)</f>
        <v>1321986</v>
      </c>
      <c r="E94" s="9">
        <f>ROUND(+Administration!V89,0)</f>
        <v>3954</v>
      </c>
      <c r="F94" s="10">
        <f t="shared" si="3"/>
        <v>334.34</v>
      </c>
      <c r="G94" s="9">
        <f>ROUND(SUM(Administration!K189:L189),0)</f>
        <v>1173247</v>
      </c>
      <c r="H94" s="9">
        <f>ROUND(+Administration!V189,0)</f>
        <v>4341</v>
      </c>
      <c r="I94" s="10">
        <f t="shared" si="4"/>
        <v>270.27</v>
      </c>
      <c r="J94" s="10"/>
      <c r="K94" s="11">
        <f t="shared" si="5"/>
        <v>-0.1916</v>
      </c>
    </row>
    <row r="95" spans="2:11" ht="12">
      <c r="B95">
        <f>+Administration!A90</f>
        <v>199</v>
      </c>
      <c r="C95" t="str">
        <f>+Administration!B90</f>
        <v>TOPPENISH COMMUNITY HOSPITAL</v>
      </c>
      <c r="D95" s="9">
        <f>ROUND(SUM(Administration!K90:L90),0)</f>
        <v>273025</v>
      </c>
      <c r="E95" s="9">
        <f>ROUND(+Administration!V90,0)</f>
        <v>3331</v>
      </c>
      <c r="F95" s="10">
        <f t="shared" si="3"/>
        <v>81.96</v>
      </c>
      <c r="G95" s="9">
        <f>ROUND(SUM(Administration!K190:L190),0)</f>
        <v>229193</v>
      </c>
      <c r="H95" s="9">
        <f>ROUND(+Administration!V190,0)</f>
        <v>3487</v>
      </c>
      <c r="I95" s="10">
        <f t="shared" si="4"/>
        <v>65.73</v>
      </c>
      <c r="J95" s="10"/>
      <c r="K95" s="11">
        <f t="shared" si="5"/>
        <v>-0.198</v>
      </c>
    </row>
    <row r="96" spans="2:11" ht="12">
      <c r="B96">
        <f>+Administration!A91</f>
        <v>201</v>
      </c>
      <c r="C96" t="str">
        <f>+Administration!B91</f>
        <v>SAINT FRANCIS COMMUNITY HOSPITAL</v>
      </c>
      <c r="D96" s="9">
        <f>ROUND(SUM(Administration!K91:L91),0)</f>
        <v>8097587</v>
      </c>
      <c r="E96" s="9">
        <f>ROUND(+Administration!V91,0)</f>
        <v>15555</v>
      </c>
      <c r="F96" s="10">
        <f t="shared" si="3"/>
        <v>520.58</v>
      </c>
      <c r="G96" s="9">
        <f>ROUND(SUM(Administration!K191:L191),0)</f>
        <v>8554334</v>
      </c>
      <c r="H96" s="9">
        <f>ROUND(+Administration!V191,0)</f>
        <v>16257</v>
      </c>
      <c r="I96" s="10">
        <f t="shared" si="4"/>
        <v>526.19</v>
      </c>
      <c r="J96" s="10"/>
      <c r="K96" s="11">
        <f t="shared" si="5"/>
        <v>0.0108</v>
      </c>
    </row>
    <row r="97" spans="2:11" ht="12">
      <c r="B97">
        <f>+Administration!A92</f>
        <v>202</v>
      </c>
      <c r="C97" t="str">
        <f>+Administration!B92</f>
        <v>REGIONAL HOSP. FOR RESP. &amp; COMPLEX CARE</v>
      </c>
      <c r="D97" s="9">
        <f>ROUND(SUM(Administration!K92:L92),0)</f>
        <v>313647</v>
      </c>
      <c r="E97" s="9">
        <f>ROUND(+Administration!V92,0)</f>
        <v>776</v>
      </c>
      <c r="F97" s="10">
        <f t="shared" si="3"/>
        <v>404.18</v>
      </c>
      <c r="G97" s="9">
        <f>ROUND(SUM(Administration!K192:L192),0)</f>
        <v>542606</v>
      </c>
      <c r="H97" s="9">
        <f>ROUND(+Administration!V192,0)</f>
        <v>897</v>
      </c>
      <c r="I97" s="10">
        <f t="shared" si="4"/>
        <v>604.91</v>
      </c>
      <c r="J97" s="10"/>
      <c r="K97" s="11">
        <f t="shared" si="5"/>
        <v>0.4966</v>
      </c>
    </row>
    <row r="98" spans="2:11" ht="12">
      <c r="B98">
        <f>+Administration!A93</f>
        <v>204</v>
      </c>
      <c r="C98" t="str">
        <f>+Administration!B93</f>
        <v>SEATTLE CANCER CARE ALLIANCE</v>
      </c>
      <c r="D98" s="9">
        <f>ROUND(SUM(Administration!K93:L93),0)</f>
        <v>13885163</v>
      </c>
      <c r="E98" s="9">
        <f>ROUND(+Administration!V93,0)</f>
        <v>12695</v>
      </c>
      <c r="F98" s="10">
        <f t="shared" si="3"/>
        <v>1093.75</v>
      </c>
      <c r="G98" s="9">
        <f>ROUND(SUM(Administration!K193:L193),0)</f>
        <v>16716482</v>
      </c>
      <c r="H98" s="9">
        <f>ROUND(+Administration!V193,0)</f>
        <v>12672</v>
      </c>
      <c r="I98" s="10">
        <f t="shared" si="4"/>
        <v>1319.17</v>
      </c>
      <c r="J98" s="10"/>
      <c r="K98" s="11">
        <f t="shared" si="5"/>
        <v>0.2061</v>
      </c>
    </row>
    <row r="99" spans="2:11" ht="12">
      <c r="B99">
        <f>+Administration!A94</f>
        <v>205</v>
      </c>
      <c r="C99" t="str">
        <f>+Administration!B94</f>
        <v>WENATCHEE VALLEY MEDICAL CENTER</v>
      </c>
      <c r="D99" s="9">
        <f>ROUND(SUM(Administration!K94:L94),0)</f>
        <v>198841</v>
      </c>
      <c r="E99" s="9">
        <f>ROUND(+Administration!V94,0)</f>
        <v>7232</v>
      </c>
      <c r="F99" s="10">
        <f t="shared" si="3"/>
        <v>27.49</v>
      </c>
      <c r="G99" s="9">
        <f>ROUND(SUM(Administration!K194:L194),0)</f>
        <v>980555</v>
      </c>
      <c r="H99" s="9">
        <f>ROUND(+Administration!V194,0)</f>
        <v>9260</v>
      </c>
      <c r="I99" s="10">
        <f t="shared" si="4"/>
        <v>105.89</v>
      </c>
      <c r="J99" s="10"/>
      <c r="K99" s="11">
        <f t="shared" si="5"/>
        <v>2.8519</v>
      </c>
    </row>
    <row r="100" spans="2:11" ht="12">
      <c r="B100">
        <f>+Administration!A95</f>
        <v>206</v>
      </c>
      <c r="C100" t="str">
        <f>+Administration!B95</f>
        <v>UNITED GENERAL HOSPITAL</v>
      </c>
      <c r="D100" s="9">
        <f>ROUND(SUM(Administration!K95:L95),0)</f>
        <v>1780186</v>
      </c>
      <c r="E100" s="9">
        <f>ROUND(+Administration!V95,0)</f>
        <v>4763</v>
      </c>
      <c r="F100" s="10">
        <f t="shared" si="3"/>
        <v>373.75</v>
      </c>
      <c r="G100" s="9">
        <f>ROUND(SUM(Administration!K195:L195),0)</f>
        <v>1944372</v>
      </c>
      <c r="H100" s="9">
        <f>ROUND(+Administration!V195,0)</f>
        <v>5095</v>
      </c>
      <c r="I100" s="10">
        <f t="shared" si="4"/>
        <v>381.62</v>
      </c>
      <c r="J100" s="10"/>
      <c r="K100" s="11">
        <f t="shared" si="5"/>
        <v>0.0211</v>
      </c>
    </row>
    <row r="101" spans="2:11" ht="12">
      <c r="B101">
        <f>+Administration!A96</f>
        <v>207</v>
      </c>
      <c r="C101" t="str">
        <f>+Administration!B96</f>
        <v>SKAGIT VALLEY HOSPITAL</v>
      </c>
      <c r="D101" s="9">
        <f>ROUND(SUM(Administration!K96:L96),0)</f>
        <v>3387102</v>
      </c>
      <c r="E101" s="9">
        <f>ROUND(+Administration!V96,0)</f>
        <v>16033</v>
      </c>
      <c r="F101" s="10">
        <f t="shared" si="3"/>
        <v>211.26</v>
      </c>
      <c r="G101" s="9">
        <f>ROUND(SUM(Administration!K196:L196),0)</f>
        <v>3035269</v>
      </c>
      <c r="H101" s="9">
        <f>ROUND(+Administration!V196,0)</f>
        <v>15909</v>
      </c>
      <c r="I101" s="10">
        <f t="shared" si="4"/>
        <v>190.79</v>
      </c>
      <c r="J101" s="10"/>
      <c r="K101" s="11">
        <f t="shared" si="5"/>
        <v>-0.0969</v>
      </c>
    </row>
    <row r="102" spans="2:11" ht="12">
      <c r="B102">
        <f>+Administration!A97</f>
        <v>208</v>
      </c>
      <c r="C102" t="str">
        <f>+Administration!B97</f>
        <v>LEGACY SALMON CREEK HOSPITAL</v>
      </c>
      <c r="D102" s="9">
        <f>ROUND(SUM(Administration!K97:L97),0)</f>
        <v>1168110</v>
      </c>
      <c r="E102" s="9">
        <f>ROUND(+Administration!V97,0)</f>
        <v>13830</v>
      </c>
      <c r="F102" s="10">
        <f t="shared" si="3"/>
        <v>84.46</v>
      </c>
      <c r="G102" s="9">
        <f>ROUND(SUM(Administration!K197:L197),0)</f>
        <v>1281058</v>
      </c>
      <c r="H102" s="9">
        <f>ROUND(+Administration!V197,0)</f>
        <v>15387</v>
      </c>
      <c r="I102" s="10">
        <f t="shared" si="4"/>
        <v>83.26</v>
      </c>
      <c r="J102" s="10"/>
      <c r="K102" s="11">
        <f t="shared" si="5"/>
        <v>-0.0142</v>
      </c>
    </row>
    <row r="103" spans="2:11" ht="12">
      <c r="B103">
        <f>+Administration!A98</f>
        <v>209</v>
      </c>
      <c r="C103" t="str">
        <f>+Administration!B98</f>
        <v>SAINT ANTHONY HOSPITAL</v>
      </c>
      <c r="D103" s="9">
        <f>ROUND(SUM(Administration!K98:L98),0)</f>
        <v>0</v>
      </c>
      <c r="E103" s="9">
        <f>ROUND(+Administration!V98,0)</f>
        <v>0</v>
      </c>
      <c r="F103" s="10">
        <f t="shared" si="3"/>
      </c>
      <c r="G103" s="9">
        <f>ROUND(SUM(Administration!K198:L198),0)</f>
        <v>2927465</v>
      </c>
      <c r="H103" s="9">
        <f>ROUND(+Administration!V198,0)</f>
        <v>1638</v>
      </c>
      <c r="I103" s="10">
        <f t="shared" si="4"/>
        <v>1787.22</v>
      </c>
      <c r="J103" s="10"/>
      <c r="K103" s="11">
        <f t="shared" si="5"/>
      </c>
    </row>
    <row r="104" spans="2:11" ht="12">
      <c r="B104">
        <f>+Administration!A99</f>
        <v>904</v>
      </c>
      <c r="C104" t="str">
        <f>+Administration!B99</f>
        <v>BHC FAIRFAX HOSPITAL</v>
      </c>
      <c r="D104" s="9">
        <f>ROUND(SUM(Administration!K99:L99),0)</f>
        <v>204294</v>
      </c>
      <c r="E104" s="9">
        <f>ROUND(+Administration!V99,0)</f>
        <v>2105</v>
      </c>
      <c r="F104" s="10">
        <f t="shared" si="3"/>
        <v>97.05</v>
      </c>
      <c r="G104" s="9">
        <f>ROUND(SUM(Administration!K199:L199),0)</f>
        <v>242676</v>
      </c>
      <c r="H104" s="9">
        <f>ROUND(+Administration!V199,0)</f>
        <v>2056</v>
      </c>
      <c r="I104" s="10">
        <f t="shared" si="4"/>
        <v>118.03</v>
      </c>
      <c r="J104" s="10"/>
      <c r="K104" s="11">
        <f t="shared" si="5"/>
        <v>0.2162</v>
      </c>
    </row>
    <row r="105" spans="2:11" ht="12">
      <c r="B105">
        <f>+Administration!A100</f>
        <v>915</v>
      </c>
      <c r="C105" t="str">
        <f>+Administration!B100</f>
        <v>LOURDES COUNSELING CENTER</v>
      </c>
      <c r="D105" s="9">
        <f>ROUND(SUM(Administration!K100:L100),0)</f>
        <v>16377</v>
      </c>
      <c r="E105" s="9">
        <f>ROUND(+Administration!V100,0)</f>
        <v>981</v>
      </c>
      <c r="F105" s="10">
        <f t="shared" si="3"/>
        <v>16.69</v>
      </c>
      <c r="G105" s="9">
        <f>ROUND(SUM(Administration!K200:L200),0)</f>
        <v>207712</v>
      </c>
      <c r="H105" s="9">
        <f>ROUND(+Administration!V200,0)</f>
        <v>926</v>
      </c>
      <c r="I105" s="10">
        <f t="shared" si="4"/>
        <v>224.31</v>
      </c>
      <c r="J105" s="10"/>
      <c r="K105" s="11">
        <f t="shared" si="5"/>
        <v>12.4398</v>
      </c>
    </row>
    <row r="106" spans="2:11" ht="12">
      <c r="B106">
        <f>+Administration!A101</f>
        <v>919</v>
      </c>
      <c r="C106" t="str">
        <f>+Administration!B101</f>
        <v>NAVOS</v>
      </c>
      <c r="D106" s="9">
        <f>ROUND(SUM(Administration!K101:L101),0)</f>
        <v>249</v>
      </c>
      <c r="E106" s="9">
        <f>ROUND(+Administration!V101,0)</f>
        <v>567</v>
      </c>
      <c r="F106" s="10">
        <f t="shared" si="3"/>
        <v>0.44</v>
      </c>
      <c r="G106" s="9">
        <f>ROUND(SUM(Administration!K201:L201),0)</f>
        <v>569</v>
      </c>
      <c r="H106" s="9">
        <f>ROUND(+Administration!V201,0)</f>
        <v>547</v>
      </c>
      <c r="I106" s="10">
        <f t="shared" si="4"/>
        <v>1.04</v>
      </c>
      <c r="J106" s="10"/>
      <c r="K106" s="11">
        <f t="shared" si="5"/>
        <v>1.3636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1.50390625" style="0" bestFit="1" customWidth="1"/>
    <col min="5" max="6" width="6.875" style="0" bestFit="1" customWidth="1"/>
    <col min="7" max="7" width="11.50390625" style="0" bestFit="1" customWidth="1"/>
    <col min="8" max="9" width="6.875" style="0" bestFit="1" customWidth="1"/>
    <col min="10" max="10" width="2.625" style="0" customWidth="1"/>
    <col min="11" max="11" width="8.125" style="0" bestFit="1" customWidth="1"/>
  </cols>
  <sheetData>
    <row r="1" spans="1:10" ht="12">
      <c r="A1" s="6" t="s">
        <v>18</v>
      </c>
      <c r="B1" s="5"/>
      <c r="C1" s="5"/>
      <c r="D1" s="5"/>
      <c r="E1" s="5"/>
      <c r="F1" s="6"/>
      <c r="G1" s="5"/>
      <c r="H1" s="5"/>
      <c r="I1" s="5"/>
      <c r="J1" s="5"/>
    </row>
    <row r="2" spans="1:11" ht="12">
      <c r="A2" s="1"/>
      <c r="F2" s="1"/>
      <c r="K2" s="4" t="s">
        <v>43</v>
      </c>
    </row>
    <row r="3" spans="4:11" ht="12">
      <c r="D3" s="2"/>
      <c r="F3" s="1"/>
      <c r="K3">
        <v>498</v>
      </c>
    </row>
    <row r="4" spans="1:10" ht="12">
      <c r="A4" s="6" t="s">
        <v>30</v>
      </c>
      <c r="B4" s="6"/>
      <c r="C4" s="6"/>
      <c r="D4" s="7"/>
      <c r="E4" s="6"/>
      <c r="F4" s="5"/>
      <c r="G4" s="5"/>
      <c r="H4" s="5"/>
      <c r="I4" s="5"/>
      <c r="J4" s="5"/>
    </row>
    <row r="5" spans="1:10" ht="12">
      <c r="A5" s="6" t="s">
        <v>36</v>
      </c>
      <c r="B5" s="6"/>
      <c r="C5" s="6"/>
      <c r="D5" s="6"/>
      <c r="E5" s="5"/>
      <c r="F5" s="5"/>
      <c r="G5" s="5"/>
      <c r="H5" s="5"/>
      <c r="I5" s="5"/>
      <c r="J5" s="5"/>
    </row>
    <row r="7" spans="5:9" ht="12">
      <c r="E7" s="33">
        <f>Administration!D5</f>
        <v>2008</v>
      </c>
      <c r="F7" s="4">
        <f>+E7</f>
        <v>2008</v>
      </c>
      <c r="H7" s="3">
        <f>+F7+1</f>
        <v>2009</v>
      </c>
      <c r="I7" s="4">
        <f>+H7</f>
        <v>2009</v>
      </c>
    </row>
    <row r="8" spans="1:11" ht="12">
      <c r="A8" s="4"/>
      <c r="B8" s="4"/>
      <c r="C8" s="4"/>
      <c r="D8" s="3" t="s">
        <v>19</v>
      </c>
      <c r="F8" s="3" t="s">
        <v>2</v>
      </c>
      <c r="G8" s="3" t="s">
        <v>19</v>
      </c>
      <c r="I8" s="3" t="s">
        <v>2</v>
      </c>
      <c r="J8" s="3"/>
      <c r="K8" s="4" t="s">
        <v>45</v>
      </c>
    </row>
    <row r="9" spans="1:11" ht="12">
      <c r="A9" s="4"/>
      <c r="B9" s="4" t="s">
        <v>41</v>
      </c>
      <c r="C9" s="4" t="s">
        <v>42</v>
      </c>
      <c r="D9" s="3" t="s">
        <v>20</v>
      </c>
      <c r="E9" s="3" t="s">
        <v>4</v>
      </c>
      <c r="F9" s="3" t="s">
        <v>4</v>
      </c>
      <c r="G9" s="3" t="s">
        <v>20</v>
      </c>
      <c r="H9" s="3" t="s">
        <v>4</v>
      </c>
      <c r="I9" s="3" t="s">
        <v>4</v>
      </c>
      <c r="J9" s="3"/>
      <c r="K9" s="4" t="s">
        <v>46</v>
      </c>
    </row>
    <row r="10" spans="2:11" ht="12">
      <c r="B10">
        <f>+Administration!A5</f>
        <v>1</v>
      </c>
      <c r="C10" t="str">
        <f>+Administration!B5</f>
        <v>SWEDISH HEALTH SERVICES</v>
      </c>
      <c r="D10" s="9">
        <f>ROUND(SUM(Administration!M5:N5),0)</f>
        <v>34906222</v>
      </c>
      <c r="E10" s="9">
        <f>ROUND(+Administration!V5,0)</f>
        <v>64206</v>
      </c>
      <c r="F10" s="10">
        <f>IF(D10=0,"",IF(E10=0,"",ROUND(D10/E10,2)))</f>
        <v>543.66</v>
      </c>
      <c r="G10" s="9">
        <f>ROUND(SUM(Administration!M105:N105),0)</f>
        <v>37528369</v>
      </c>
      <c r="H10" s="9">
        <f>ROUND(+Administration!V105,0)</f>
        <v>65434</v>
      </c>
      <c r="I10" s="10">
        <f>IF(G10=0,"",IF(H10=0,"",ROUND(G10/H10,2)))</f>
        <v>573.53</v>
      </c>
      <c r="J10" s="10"/>
      <c r="K10" s="11">
        <f>IF(D10=0,"",IF(E10=0,"",IF(G10=0,"",IF(H10=0,"",ROUND(I10/F10-1,4)))))</f>
        <v>0.0549</v>
      </c>
    </row>
    <row r="11" spans="2:11" ht="12">
      <c r="B11">
        <f>+Administration!A6</f>
        <v>3</v>
      </c>
      <c r="C11" t="str">
        <f>+Administration!B6</f>
        <v>SWEDISH MEDICAL CENTER CHERRY HILL</v>
      </c>
      <c r="D11" s="9">
        <f>ROUND(SUM(Administration!M6:N6),0)</f>
        <v>7537927</v>
      </c>
      <c r="E11" s="9">
        <f>ROUND(+Administration!V6,0)</f>
        <v>25431</v>
      </c>
      <c r="F11" s="10">
        <f aca="true" t="shared" si="0" ref="F11:F74">IF(D11=0,"",IF(E11=0,"",ROUND(D11/E11,2)))</f>
        <v>296.41</v>
      </c>
      <c r="G11" s="9">
        <f>ROUND(SUM(Administration!M106:N106),0)</f>
        <v>7967653</v>
      </c>
      <c r="H11" s="9">
        <f>ROUND(+Administration!V106,0)</f>
        <v>27098</v>
      </c>
      <c r="I11" s="10">
        <f aca="true" t="shared" si="1" ref="I11:I74">IF(G11=0,"",IF(H11=0,"",ROUND(G11/H11,2)))</f>
        <v>294.03</v>
      </c>
      <c r="J11" s="10"/>
      <c r="K11" s="11">
        <f aca="true" t="shared" si="2" ref="K11:K74">IF(D11=0,"",IF(E11=0,"",IF(G11=0,"",IF(H11=0,"",ROUND(I11/F11-1,4)))))</f>
        <v>-0.008</v>
      </c>
    </row>
    <row r="12" spans="2:11" ht="12">
      <c r="B12">
        <f>+Administration!A7</f>
        <v>8</v>
      </c>
      <c r="C12" t="str">
        <f>+Administration!B7</f>
        <v>KLICKITAT VALLEY HOSPITAL</v>
      </c>
      <c r="D12" s="9">
        <f>ROUND(SUM(Administration!M7:N7),0)</f>
        <v>1203068</v>
      </c>
      <c r="E12" s="9">
        <f>ROUND(+Administration!V7,0)</f>
        <v>1629</v>
      </c>
      <c r="F12" s="10">
        <f t="shared" si="0"/>
        <v>738.53</v>
      </c>
      <c r="G12" s="9">
        <f>ROUND(SUM(Administration!M107:N107),0)</f>
        <v>1098489</v>
      </c>
      <c r="H12" s="9">
        <f>ROUND(+Administration!V107,0)</f>
        <v>1645</v>
      </c>
      <c r="I12" s="10">
        <f t="shared" si="1"/>
        <v>667.77</v>
      </c>
      <c r="J12" s="10"/>
      <c r="K12" s="11">
        <f t="shared" si="2"/>
        <v>-0.0958</v>
      </c>
    </row>
    <row r="13" spans="2:11" ht="12">
      <c r="B13">
        <f>+Administration!A8</f>
        <v>10</v>
      </c>
      <c r="C13" t="str">
        <f>+Administration!B8</f>
        <v>VIRGINIA MASON MEDICAL CENTER</v>
      </c>
      <c r="D13" s="9">
        <f>ROUND(SUM(Administration!M8:N8),0)</f>
        <v>2549379</v>
      </c>
      <c r="E13" s="9">
        <f>ROUND(+Administration!V8,0)</f>
        <v>76904</v>
      </c>
      <c r="F13" s="10">
        <f t="shared" si="0"/>
        <v>33.15</v>
      </c>
      <c r="G13" s="9">
        <f>ROUND(SUM(Administration!M108:N108),0)</f>
        <v>2742521</v>
      </c>
      <c r="H13" s="9">
        <f>ROUND(+Administration!V108,0)</f>
        <v>79237</v>
      </c>
      <c r="I13" s="10">
        <f t="shared" si="1"/>
        <v>34.61</v>
      </c>
      <c r="J13" s="10"/>
      <c r="K13" s="11">
        <f t="shared" si="2"/>
        <v>0.044</v>
      </c>
    </row>
    <row r="14" spans="2:11" ht="12">
      <c r="B14">
        <f>+Administration!A9</f>
        <v>14</v>
      </c>
      <c r="C14" t="str">
        <f>+Administration!B9</f>
        <v>SEATTLE CHILDRENS HOSPITAL</v>
      </c>
      <c r="D14" s="9">
        <f>ROUND(SUM(Administration!M9:N9),0)</f>
        <v>32706886</v>
      </c>
      <c r="E14" s="9">
        <f>ROUND(+Administration!V9,0)</f>
        <v>26512</v>
      </c>
      <c r="F14" s="10">
        <f t="shared" si="0"/>
        <v>1233.66</v>
      </c>
      <c r="G14" s="9">
        <f>ROUND(SUM(Administration!M109:N109),0)</f>
        <v>17133649</v>
      </c>
      <c r="H14" s="9">
        <f>ROUND(+Administration!V109,0)</f>
        <v>28361</v>
      </c>
      <c r="I14" s="10">
        <f t="shared" si="1"/>
        <v>604.13</v>
      </c>
      <c r="J14" s="10"/>
      <c r="K14" s="11">
        <f t="shared" si="2"/>
        <v>-0.5103</v>
      </c>
    </row>
    <row r="15" spans="2:11" ht="12">
      <c r="B15">
        <f>+Administration!A10</f>
        <v>20</v>
      </c>
      <c r="C15" t="str">
        <f>+Administration!B10</f>
        <v>GROUP HEALTH CENTRAL</v>
      </c>
      <c r="D15" s="9">
        <f>ROUND(SUM(Administration!M10:N10),0)</f>
        <v>0</v>
      </c>
      <c r="E15" s="9">
        <f>ROUND(+Administration!V10,0)</f>
        <v>1208</v>
      </c>
      <c r="F15" s="10">
        <f t="shared" si="0"/>
      </c>
      <c r="G15" s="9">
        <f>ROUND(SUM(Administration!M110:N110),0)</f>
        <v>1757</v>
      </c>
      <c r="H15" s="9">
        <f>ROUND(+Administration!V110,0)</f>
        <v>1122</v>
      </c>
      <c r="I15" s="10">
        <f t="shared" si="1"/>
        <v>1.57</v>
      </c>
      <c r="J15" s="10"/>
      <c r="K15" s="11">
        <f t="shared" si="2"/>
      </c>
    </row>
    <row r="16" spans="2:11" ht="12">
      <c r="B16">
        <f>+Administration!A11</f>
        <v>21</v>
      </c>
      <c r="C16" t="str">
        <f>+Administration!B11</f>
        <v>NEWPORT COMMUNITY HOSPITAL</v>
      </c>
      <c r="D16" s="9">
        <f>ROUND(SUM(Administration!M11:N11),0)</f>
        <v>75723</v>
      </c>
      <c r="E16" s="9">
        <f>ROUND(+Administration!V11,0)</f>
        <v>2926</v>
      </c>
      <c r="F16" s="10">
        <f t="shared" si="0"/>
        <v>25.88</v>
      </c>
      <c r="G16" s="9">
        <f>ROUND(SUM(Administration!M111:N111),0)</f>
        <v>76187</v>
      </c>
      <c r="H16" s="9">
        <f>ROUND(+Administration!V111,0)</f>
        <v>2664</v>
      </c>
      <c r="I16" s="10">
        <f t="shared" si="1"/>
        <v>28.6</v>
      </c>
      <c r="J16" s="10"/>
      <c r="K16" s="11">
        <f t="shared" si="2"/>
        <v>0.1051</v>
      </c>
    </row>
    <row r="17" spans="2:11" ht="12">
      <c r="B17">
        <f>+Administration!A12</f>
        <v>22</v>
      </c>
      <c r="C17" t="str">
        <f>+Administration!B12</f>
        <v>LOURDES MEDICAL CENTER</v>
      </c>
      <c r="D17" s="9">
        <f>ROUND(SUM(Administration!M12:N12),0)</f>
        <v>440030</v>
      </c>
      <c r="E17" s="9">
        <f>ROUND(+Administration!V12,0)</f>
        <v>4975</v>
      </c>
      <c r="F17" s="10">
        <f t="shared" si="0"/>
        <v>88.45</v>
      </c>
      <c r="G17" s="9">
        <f>ROUND(SUM(Administration!M112:N112),0)</f>
        <v>826515</v>
      </c>
      <c r="H17" s="9">
        <f>ROUND(+Administration!V112,0)</f>
        <v>4807</v>
      </c>
      <c r="I17" s="10">
        <f t="shared" si="1"/>
        <v>171.94</v>
      </c>
      <c r="J17" s="10"/>
      <c r="K17" s="11">
        <f t="shared" si="2"/>
        <v>0.9439</v>
      </c>
    </row>
    <row r="18" spans="2:11" ht="12">
      <c r="B18">
        <f>+Administration!A13</f>
        <v>23</v>
      </c>
      <c r="C18" t="str">
        <f>+Administration!B13</f>
        <v>OKANOGAN-DOUGLAS DISTRICT HOSPITAL</v>
      </c>
      <c r="D18" s="9">
        <f>ROUND(SUM(Administration!M13:N13),0)</f>
        <v>101911</v>
      </c>
      <c r="E18" s="9">
        <f>ROUND(+Administration!V13,0)</f>
        <v>1506</v>
      </c>
      <c r="F18" s="10">
        <f t="shared" si="0"/>
        <v>67.67</v>
      </c>
      <c r="G18" s="9">
        <f>ROUND(SUM(Administration!M113:N113),0)</f>
        <v>116225</v>
      </c>
      <c r="H18" s="9">
        <f>ROUND(+Administration!V113,0)</f>
        <v>1454</v>
      </c>
      <c r="I18" s="10">
        <f t="shared" si="1"/>
        <v>79.93</v>
      </c>
      <c r="J18" s="10"/>
      <c r="K18" s="11">
        <f t="shared" si="2"/>
        <v>0.1812</v>
      </c>
    </row>
    <row r="19" spans="2:11" ht="12">
      <c r="B19">
        <f>+Administration!A14</f>
        <v>26</v>
      </c>
      <c r="C19" t="str">
        <f>+Administration!B14</f>
        <v>PEACEHEALTH SAINT JOHN MEDICAL CENTER</v>
      </c>
      <c r="D19" s="9">
        <f>ROUND(SUM(Administration!M14:N14),0)</f>
        <v>1145789</v>
      </c>
      <c r="E19" s="9">
        <f>ROUND(+Administration!V14,0)</f>
        <v>23290</v>
      </c>
      <c r="F19" s="10">
        <f t="shared" si="0"/>
        <v>49.2</v>
      </c>
      <c r="G19" s="9">
        <f>ROUND(SUM(Administration!M114:N114),0)</f>
        <v>1207448</v>
      </c>
      <c r="H19" s="9">
        <f>ROUND(+Administration!V114,0)</f>
        <v>24570</v>
      </c>
      <c r="I19" s="10">
        <f t="shared" si="1"/>
        <v>49.14</v>
      </c>
      <c r="J19" s="10"/>
      <c r="K19" s="11">
        <f t="shared" si="2"/>
        <v>-0.0012</v>
      </c>
    </row>
    <row r="20" spans="2:11" ht="12">
      <c r="B20">
        <f>+Administration!A15</f>
        <v>29</v>
      </c>
      <c r="C20" t="str">
        <f>+Administration!B15</f>
        <v>HARBORVIEW MEDICAL CENTER</v>
      </c>
      <c r="D20" s="9">
        <f>ROUND(SUM(Administration!M15:N15),0)</f>
        <v>5880827</v>
      </c>
      <c r="E20" s="9">
        <f>ROUND(+Administration!V15,0)</f>
        <v>43532</v>
      </c>
      <c r="F20" s="10">
        <f t="shared" si="0"/>
        <v>135.09</v>
      </c>
      <c r="G20" s="9">
        <f>ROUND(SUM(Administration!M115:N115),0)</f>
        <v>13915931</v>
      </c>
      <c r="H20" s="9">
        <f>ROUND(+Administration!V115,0)</f>
        <v>43020</v>
      </c>
      <c r="I20" s="10">
        <f t="shared" si="1"/>
        <v>323.48</v>
      </c>
      <c r="J20" s="10"/>
      <c r="K20" s="11">
        <f t="shared" si="2"/>
        <v>1.3946</v>
      </c>
    </row>
    <row r="21" spans="2:11" ht="12">
      <c r="B21">
        <f>+Administration!A16</f>
        <v>32</v>
      </c>
      <c r="C21" t="str">
        <f>+Administration!B16</f>
        <v>SAINT JOSEPH MEDICAL CENTER</v>
      </c>
      <c r="D21" s="9">
        <f>ROUND(SUM(Administration!M16:N16),0)</f>
        <v>1185890</v>
      </c>
      <c r="E21" s="9">
        <f>ROUND(+Administration!V16,0)</f>
        <v>46717</v>
      </c>
      <c r="F21" s="10">
        <f t="shared" si="0"/>
        <v>25.38</v>
      </c>
      <c r="G21" s="9">
        <f>ROUND(SUM(Administration!M116:N116),0)</f>
        <v>1185080</v>
      </c>
      <c r="H21" s="9">
        <f>ROUND(+Administration!V116,0)</f>
        <v>43072</v>
      </c>
      <c r="I21" s="10">
        <f t="shared" si="1"/>
        <v>27.51</v>
      </c>
      <c r="J21" s="10"/>
      <c r="K21" s="11">
        <f t="shared" si="2"/>
        <v>0.0839</v>
      </c>
    </row>
    <row r="22" spans="2:11" ht="12">
      <c r="B22">
        <f>+Administration!A17</f>
        <v>35</v>
      </c>
      <c r="C22" t="str">
        <f>+Administration!B17</f>
        <v>ENUMCLAW REGIONAL HOSPITAL</v>
      </c>
      <c r="D22" s="9">
        <f>ROUND(SUM(Administration!M17:N17),0)</f>
        <v>476925</v>
      </c>
      <c r="E22" s="9">
        <f>ROUND(+Administration!V17,0)</f>
        <v>3584</v>
      </c>
      <c r="F22" s="10">
        <f t="shared" si="0"/>
        <v>133.07</v>
      </c>
      <c r="G22" s="9">
        <f>ROUND(SUM(Administration!M117:N117),0)</f>
        <v>296803</v>
      </c>
      <c r="H22" s="9">
        <f>ROUND(+Administration!V117,0)</f>
        <v>3826</v>
      </c>
      <c r="I22" s="10">
        <f t="shared" si="1"/>
        <v>77.58</v>
      </c>
      <c r="J22" s="10"/>
      <c r="K22" s="11">
        <f t="shared" si="2"/>
        <v>-0.417</v>
      </c>
    </row>
    <row r="23" spans="2:11" ht="12">
      <c r="B23">
        <f>+Administration!A18</f>
        <v>37</v>
      </c>
      <c r="C23" t="str">
        <f>+Administration!B18</f>
        <v>DEACONESS MEDICAL CENTER</v>
      </c>
      <c r="D23" s="9">
        <f>ROUND(SUM(Administration!M18:N18),0)</f>
        <v>3137567</v>
      </c>
      <c r="E23" s="9">
        <f>ROUND(+Administration!V18,0)</f>
        <v>18891</v>
      </c>
      <c r="F23" s="10">
        <f t="shared" si="0"/>
        <v>166.09</v>
      </c>
      <c r="G23" s="9">
        <f>ROUND(SUM(Administration!M118:N118),0)</f>
        <v>890636</v>
      </c>
      <c r="H23" s="9">
        <f>ROUND(+Administration!V118,0)</f>
        <v>24058</v>
      </c>
      <c r="I23" s="10">
        <f t="shared" si="1"/>
        <v>37.02</v>
      </c>
      <c r="J23" s="10"/>
      <c r="K23" s="11">
        <f t="shared" si="2"/>
        <v>-0.7771</v>
      </c>
    </row>
    <row r="24" spans="2:11" ht="12">
      <c r="B24">
        <f>+Administration!A19</f>
        <v>38</v>
      </c>
      <c r="C24" t="str">
        <f>+Administration!B19</f>
        <v>OLYMPIC MEDICAL CENTER</v>
      </c>
      <c r="D24" s="9">
        <f>ROUND(SUM(Administration!M19:N19),0)</f>
        <v>821618</v>
      </c>
      <c r="E24" s="9">
        <f>ROUND(+Administration!V19,0)</f>
        <v>13147</v>
      </c>
      <c r="F24" s="10">
        <f t="shared" si="0"/>
        <v>62.49</v>
      </c>
      <c r="G24" s="9">
        <f>ROUND(SUM(Administration!M119:N119),0)</f>
        <v>840681</v>
      </c>
      <c r="H24" s="9">
        <f>ROUND(+Administration!V119,0)</f>
        <v>13521</v>
      </c>
      <c r="I24" s="10">
        <f t="shared" si="1"/>
        <v>62.18</v>
      </c>
      <c r="J24" s="10"/>
      <c r="K24" s="11">
        <f t="shared" si="2"/>
        <v>-0.005</v>
      </c>
    </row>
    <row r="25" spans="2:11" ht="12">
      <c r="B25">
        <f>+Administration!A20</f>
        <v>39</v>
      </c>
      <c r="C25" t="str">
        <f>+Administration!B20</f>
        <v>KENNEWICK GENERAL HOSPITAL</v>
      </c>
      <c r="D25" s="9">
        <f>ROUND(SUM(Administration!M20:N20),0)</f>
        <v>658139</v>
      </c>
      <c r="E25" s="9">
        <f>ROUND(+Administration!V20,0)</f>
        <v>11240</v>
      </c>
      <c r="F25" s="10">
        <f t="shared" si="0"/>
        <v>58.55</v>
      </c>
      <c r="G25" s="9">
        <f>ROUND(SUM(Administration!M120:N120),0)</f>
        <v>248347</v>
      </c>
      <c r="H25" s="9">
        <f>ROUND(+Administration!V120,0)</f>
        <v>11618</v>
      </c>
      <c r="I25" s="10">
        <f t="shared" si="1"/>
        <v>21.38</v>
      </c>
      <c r="J25" s="10"/>
      <c r="K25" s="11">
        <f t="shared" si="2"/>
        <v>-0.6348</v>
      </c>
    </row>
    <row r="26" spans="2:11" ht="12">
      <c r="B26">
        <f>+Administration!A21</f>
        <v>43</v>
      </c>
      <c r="C26" t="str">
        <f>+Administration!B21</f>
        <v>WALLA WALLA GENERAL HOSPITAL</v>
      </c>
      <c r="D26" s="9">
        <f>ROUND(SUM(Administration!M21:N21),0)</f>
        <v>424061</v>
      </c>
      <c r="E26" s="9">
        <f>ROUND(+Administration!V21,0)</f>
        <v>3984</v>
      </c>
      <c r="F26" s="10">
        <f t="shared" si="0"/>
        <v>106.44</v>
      </c>
      <c r="G26" s="9">
        <f>ROUND(SUM(Administration!M121:N121),0)</f>
        <v>486909</v>
      </c>
      <c r="H26" s="9">
        <f>ROUND(+Administration!V121,0)</f>
        <v>4221</v>
      </c>
      <c r="I26" s="10">
        <f t="shared" si="1"/>
        <v>115.35</v>
      </c>
      <c r="J26" s="10"/>
      <c r="K26" s="11">
        <f t="shared" si="2"/>
        <v>0.0837</v>
      </c>
    </row>
    <row r="27" spans="2:11" ht="12">
      <c r="B27">
        <f>+Administration!A22</f>
        <v>45</v>
      </c>
      <c r="C27" t="str">
        <f>+Administration!B22</f>
        <v>COLUMBIA BASIN HOSPITAL</v>
      </c>
      <c r="D27" s="9">
        <f>ROUND(SUM(Administration!M22:N22),0)</f>
        <v>33590</v>
      </c>
      <c r="E27" s="9">
        <f>ROUND(+Administration!V22,0)</f>
        <v>1214</v>
      </c>
      <c r="F27" s="10">
        <f t="shared" si="0"/>
        <v>27.67</v>
      </c>
      <c r="G27" s="9">
        <f>ROUND(SUM(Administration!M122:N122),0)</f>
        <v>42454</v>
      </c>
      <c r="H27" s="9">
        <f>ROUND(+Administration!V122,0)</f>
        <v>1212</v>
      </c>
      <c r="I27" s="10">
        <f t="shared" si="1"/>
        <v>35.03</v>
      </c>
      <c r="J27" s="10"/>
      <c r="K27" s="11">
        <f t="shared" si="2"/>
        <v>0.266</v>
      </c>
    </row>
    <row r="28" spans="2:11" ht="12">
      <c r="B28">
        <f>+Administration!A23</f>
        <v>46</v>
      </c>
      <c r="C28" t="str">
        <f>+Administration!B23</f>
        <v>PROSSER MEMORIAL HOSPITAL</v>
      </c>
      <c r="D28" s="9">
        <f>ROUND(SUM(Administration!M23:N23),0)</f>
        <v>264280</v>
      </c>
      <c r="E28" s="9">
        <f>ROUND(+Administration!V23,0)</f>
        <v>0</v>
      </c>
      <c r="F28" s="10">
        <f t="shared" si="0"/>
      </c>
      <c r="G28" s="9">
        <f>ROUND(SUM(Administration!M123:N123),0)</f>
        <v>204405</v>
      </c>
      <c r="H28" s="9">
        <f>ROUND(+Administration!V123,0)</f>
        <v>1940</v>
      </c>
      <c r="I28" s="10">
        <f t="shared" si="1"/>
        <v>105.36</v>
      </c>
      <c r="J28" s="10"/>
      <c r="K28" s="11">
        <f t="shared" si="2"/>
      </c>
    </row>
    <row r="29" spans="2:11" ht="12">
      <c r="B29">
        <f>+Administration!A24</f>
        <v>50</v>
      </c>
      <c r="C29" t="str">
        <f>+Administration!B24</f>
        <v>PROVIDENCE SAINT MARY MEDICAL CENTER</v>
      </c>
      <c r="D29" s="9">
        <f>ROUND(SUM(Administration!M24:N24),0)</f>
        <v>2586314</v>
      </c>
      <c r="E29" s="9">
        <f>ROUND(+Administration!V24,0)</f>
        <v>13790</v>
      </c>
      <c r="F29" s="10">
        <f t="shared" si="0"/>
        <v>187.55</v>
      </c>
      <c r="G29" s="9">
        <f>ROUND(SUM(Administration!M124:N124),0)</f>
        <v>3075339</v>
      </c>
      <c r="H29" s="9">
        <f>ROUND(+Administration!V124,0)</f>
        <v>13198</v>
      </c>
      <c r="I29" s="10">
        <f t="shared" si="1"/>
        <v>233.02</v>
      </c>
      <c r="J29" s="10"/>
      <c r="K29" s="11">
        <f t="shared" si="2"/>
        <v>0.2424</v>
      </c>
    </row>
    <row r="30" spans="2:11" ht="12">
      <c r="B30">
        <f>+Administration!A25</f>
        <v>54</v>
      </c>
      <c r="C30" t="str">
        <f>+Administration!B25</f>
        <v>FORKS COMMUNITY HOSPITAL</v>
      </c>
      <c r="D30" s="9">
        <f>ROUND(SUM(Administration!M25:N25),0)</f>
        <v>118403</v>
      </c>
      <c r="E30" s="9">
        <f>ROUND(+Administration!V25,0)</f>
        <v>2268</v>
      </c>
      <c r="F30" s="10">
        <f t="shared" si="0"/>
        <v>52.21</v>
      </c>
      <c r="G30" s="9">
        <f>ROUND(SUM(Administration!M125:N125),0)</f>
        <v>116362</v>
      </c>
      <c r="H30" s="9">
        <f>ROUND(+Administration!V125,0)</f>
        <v>1817</v>
      </c>
      <c r="I30" s="10">
        <f t="shared" si="1"/>
        <v>64.04</v>
      </c>
      <c r="J30" s="10"/>
      <c r="K30" s="11">
        <f t="shared" si="2"/>
        <v>0.2266</v>
      </c>
    </row>
    <row r="31" spans="2:11" ht="12">
      <c r="B31">
        <f>+Administration!A26</f>
        <v>56</v>
      </c>
      <c r="C31" t="str">
        <f>+Administration!B26</f>
        <v>WILLAPA HARBOR HOSPITAL</v>
      </c>
      <c r="D31" s="9">
        <f>ROUND(SUM(Administration!M26:N26),0)</f>
        <v>151100</v>
      </c>
      <c r="E31" s="9">
        <f>ROUND(+Administration!V26,0)</f>
        <v>1630</v>
      </c>
      <c r="F31" s="10">
        <f t="shared" si="0"/>
        <v>92.7</v>
      </c>
      <c r="G31" s="9">
        <f>ROUND(SUM(Administration!M126:N126),0)</f>
        <v>151490</v>
      </c>
      <c r="H31" s="9">
        <f>ROUND(+Administration!V126,0)</f>
        <v>1521</v>
      </c>
      <c r="I31" s="10">
        <f t="shared" si="1"/>
        <v>99.6</v>
      </c>
      <c r="J31" s="10"/>
      <c r="K31" s="11">
        <f t="shared" si="2"/>
        <v>0.0744</v>
      </c>
    </row>
    <row r="32" spans="2:11" ht="12">
      <c r="B32">
        <f>+Administration!A27</f>
        <v>58</v>
      </c>
      <c r="C32" t="str">
        <f>+Administration!B27</f>
        <v>YAKIMA VALLEY MEMORIAL HOSPITAL</v>
      </c>
      <c r="D32" s="9">
        <f>ROUND(SUM(Administration!M27:N27),0)</f>
        <v>1171268</v>
      </c>
      <c r="E32" s="9">
        <f>ROUND(+Administration!V27,0)</f>
        <v>31658</v>
      </c>
      <c r="F32" s="10">
        <f t="shared" si="0"/>
        <v>37</v>
      </c>
      <c r="G32" s="9">
        <f>ROUND(SUM(Administration!M127:N127),0)</f>
        <v>1163840</v>
      </c>
      <c r="H32" s="9">
        <f>ROUND(+Administration!V127,0)</f>
        <v>33827</v>
      </c>
      <c r="I32" s="10">
        <f t="shared" si="1"/>
        <v>34.41</v>
      </c>
      <c r="J32" s="10"/>
      <c r="K32" s="11">
        <f t="shared" si="2"/>
        <v>-0.07</v>
      </c>
    </row>
    <row r="33" spans="2:11" ht="12">
      <c r="B33">
        <f>+Administration!A28</f>
        <v>63</v>
      </c>
      <c r="C33" t="str">
        <f>+Administration!B28</f>
        <v>GRAYS HARBOR COMMUNITY HOSPITAL</v>
      </c>
      <c r="D33" s="9">
        <f>ROUND(SUM(Administration!M28:N28),0)</f>
        <v>899569</v>
      </c>
      <c r="E33" s="9">
        <f>ROUND(+Administration!V28,0)</f>
        <v>11731</v>
      </c>
      <c r="F33" s="10">
        <f t="shared" si="0"/>
        <v>76.68</v>
      </c>
      <c r="G33" s="9">
        <f>ROUND(SUM(Administration!M128:N128),0)</f>
        <v>951378</v>
      </c>
      <c r="H33" s="9">
        <f>ROUND(+Administration!V128,0)</f>
        <v>12132</v>
      </c>
      <c r="I33" s="10">
        <f t="shared" si="1"/>
        <v>78.42</v>
      </c>
      <c r="J33" s="10"/>
      <c r="K33" s="11">
        <f t="shared" si="2"/>
        <v>0.0227</v>
      </c>
    </row>
    <row r="34" spans="2:11" ht="12">
      <c r="B34">
        <f>+Administration!A29</f>
        <v>78</v>
      </c>
      <c r="C34" t="str">
        <f>+Administration!B29</f>
        <v>SAMARITAN HOSPITAL</v>
      </c>
      <c r="D34" s="9">
        <f>ROUND(SUM(Administration!M29:N29),0)</f>
        <v>1086467</v>
      </c>
      <c r="E34" s="9">
        <f>ROUND(+Administration!V29,0)</f>
        <v>6208</v>
      </c>
      <c r="F34" s="10">
        <f t="shared" si="0"/>
        <v>175.01</v>
      </c>
      <c r="G34" s="9">
        <f>ROUND(SUM(Administration!M129:N129),0)</f>
        <v>1149291</v>
      </c>
      <c r="H34" s="9">
        <f>ROUND(+Administration!V129,0)</f>
        <v>6490</v>
      </c>
      <c r="I34" s="10">
        <f t="shared" si="1"/>
        <v>177.09</v>
      </c>
      <c r="J34" s="10"/>
      <c r="K34" s="11">
        <f t="shared" si="2"/>
        <v>0.0119</v>
      </c>
    </row>
    <row r="35" spans="2:11" ht="12">
      <c r="B35">
        <f>+Administration!A30</f>
        <v>79</v>
      </c>
      <c r="C35" t="str">
        <f>+Administration!B30</f>
        <v>OCEAN BEACH HOSPITAL</v>
      </c>
      <c r="D35" s="9">
        <f>ROUND(SUM(Administration!M30:N30),0)</f>
        <v>222982</v>
      </c>
      <c r="E35" s="9">
        <f>ROUND(+Administration!V30,0)</f>
        <v>1836</v>
      </c>
      <c r="F35" s="10">
        <f t="shared" si="0"/>
        <v>121.45</v>
      </c>
      <c r="G35" s="9">
        <f>ROUND(SUM(Administration!M130:N130),0)</f>
        <v>213993</v>
      </c>
      <c r="H35" s="9">
        <f>ROUND(+Administration!V130,0)</f>
        <v>1549</v>
      </c>
      <c r="I35" s="10">
        <f t="shared" si="1"/>
        <v>138.15</v>
      </c>
      <c r="J35" s="10"/>
      <c r="K35" s="11">
        <f t="shared" si="2"/>
        <v>0.1375</v>
      </c>
    </row>
    <row r="36" spans="2:11" ht="12">
      <c r="B36">
        <f>+Administration!A31</f>
        <v>80</v>
      </c>
      <c r="C36" t="str">
        <f>+Administration!B31</f>
        <v>ODESSA MEMORIAL HOSPITAL</v>
      </c>
      <c r="D36" s="9">
        <f>ROUND(SUM(Administration!M31:N31),0)</f>
        <v>45601</v>
      </c>
      <c r="E36" s="9">
        <f>ROUND(+Administration!V31,0)</f>
        <v>252</v>
      </c>
      <c r="F36" s="10">
        <f t="shared" si="0"/>
        <v>180.96</v>
      </c>
      <c r="G36" s="9">
        <f>ROUND(SUM(Administration!M131:N131),0)</f>
        <v>47325</v>
      </c>
      <c r="H36" s="9">
        <f>ROUND(+Administration!V131,0)</f>
        <v>237</v>
      </c>
      <c r="I36" s="10">
        <f t="shared" si="1"/>
        <v>199.68</v>
      </c>
      <c r="J36" s="10"/>
      <c r="K36" s="11">
        <f t="shared" si="2"/>
        <v>0.1034</v>
      </c>
    </row>
    <row r="37" spans="2:11" ht="12">
      <c r="B37">
        <f>+Administration!A32</f>
        <v>81</v>
      </c>
      <c r="C37" t="str">
        <f>+Administration!B32</f>
        <v>GOOD SAMARITAN HOSPITAL</v>
      </c>
      <c r="D37" s="9">
        <f>ROUND(SUM(Administration!M32:N32),0)</f>
        <v>1087318</v>
      </c>
      <c r="E37" s="9">
        <f>ROUND(+Administration!V32,0)</f>
        <v>22063</v>
      </c>
      <c r="F37" s="10">
        <f t="shared" si="0"/>
        <v>49.28</v>
      </c>
      <c r="G37" s="9">
        <f>ROUND(SUM(Administration!M132:N132),0)</f>
        <v>6987550</v>
      </c>
      <c r="H37" s="9">
        <f>ROUND(+Administration!V132,0)</f>
        <v>21554</v>
      </c>
      <c r="I37" s="10">
        <f t="shared" si="1"/>
        <v>324.19</v>
      </c>
      <c r="J37" s="10"/>
      <c r="K37" s="11">
        <f t="shared" si="2"/>
        <v>5.5785</v>
      </c>
    </row>
    <row r="38" spans="2:11" ht="12">
      <c r="B38">
        <f>+Administration!A33</f>
        <v>82</v>
      </c>
      <c r="C38" t="str">
        <f>+Administration!B33</f>
        <v>GARFIELD COUNTY MEMORIAL HOSPITAL</v>
      </c>
      <c r="D38" s="9">
        <f>ROUND(SUM(Administration!M33:N33),0)</f>
        <v>15115</v>
      </c>
      <c r="E38" s="9">
        <f>ROUND(+Administration!V33,0)</f>
        <v>224</v>
      </c>
      <c r="F38" s="10">
        <f t="shared" si="0"/>
        <v>67.48</v>
      </c>
      <c r="G38" s="9">
        <f>ROUND(SUM(Administration!M133:N133),0)</f>
        <v>23562</v>
      </c>
      <c r="H38" s="9">
        <f>ROUND(+Administration!V133,0)</f>
        <v>509</v>
      </c>
      <c r="I38" s="10">
        <f t="shared" si="1"/>
        <v>46.29</v>
      </c>
      <c r="J38" s="10"/>
      <c r="K38" s="11">
        <f t="shared" si="2"/>
        <v>-0.314</v>
      </c>
    </row>
    <row r="39" spans="2:11" ht="12">
      <c r="B39">
        <f>+Administration!A34</f>
        <v>84</v>
      </c>
      <c r="C39" t="str">
        <f>+Administration!B34</f>
        <v>PROVIDENCE REGIONAL MEDICAL CENTER EVERETT</v>
      </c>
      <c r="D39" s="9">
        <f>ROUND(SUM(Administration!M34:N34),0)</f>
        <v>1395172</v>
      </c>
      <c r="E39" s="9">
        <f>ROUND(+Administration!V34,0)</f>
        <v>47661</v>
      </c>
      <c r="F39" s="10">
        <f t="shared" si="0"/>
        <v>29.27</v>
      </c>
      <c r="G39" s="9">
        <f>ROUND(SUM(Administration!M134:N134),0)</f>
        <v>1486272</v>
      </c>
      <c r="H39" s="9">
        <f>ROUND(+Administration!V134,0)</f>
        <v>52314</v>
      </c>
      <c r="I39" s="10">
        <f t="shared" si="1"/>
        <v>28.41</v>
      </c>
      <c r="J39" s="10"/>
      <c r="K39" s="11">
        <f t="shared" si="2"/>
        <v>-0.0294</v>
      </c>
    </row>
    <row r="40" spans="2:11" ht="12">
      <c r="B40">
        <f>+Administration!A35</f>
        <v>85</v>
      </c>
      <c r="C40" t="str">
        <f>+Administration!B35</f>
        <v>JEFFERSON HEALTHCARE HOSPITAL</v>
      </c>
      <c r="D40" s="9">
        <f>ROUND(SUM(Administration!M35:N35),0)</f>
        <v>193306</v>
      </c>
      <c r="E40" s="9">
        <f>ROUND(+Administration!V35,0)</f>
        <v>4378</v>
      </c>
      <c r="F40" s="10">
        <f t="shared" si="0"/>
        <v>44.15</v>
      </c>
      <c r="G40" s="9">
        <f>ROUND(SUM(Administration!M135:N135),0)</f>
        <v>226513</v>
      </c>
      <c r="H40" s="9">
        <f>ROUND(+Administration!V135,0)</f>
        <v>4690</v>
      </c>
      <c r="I40" s="10">
        <f t="shared" si="1"/>
        <v>48.3</v>
      </c>
      <c r="J40" s="10"/>
      <c r="K40" s="11">
        <f t="shared" si="2"/>
        <v>0.094</v>
      </c>
    </row>
    <row r="41" spans="2:11" ht="12">
      <c r="B41">
        <f>+Administration!A36</f>
        <v>96</v>
      </c>
      <c r="C41" t="str">
        <f>+Administration!B36</f>
        <v>SKYLINE HOSPITAL</v>
      </c>
      <c r="D41" s="9">
        <f>ROUND(SUM(Administration!M36:N36),0)</f>
        <v>89217</v>
      </c>
      <c r="E41" s="9">
        <f>ROUND(+Administration!V36,0)</f>
        <v>1264</v>
      </c>
      <c r="F41" s="10">
        <f t="shared" si="0"/>
        <v>70.58</v>
      </c>
      <c r="G41" s="9">
        <f>ROUND(SUM(Administration!M136:N136),0)</f>
        <v>157223</v>
      </c>
      <c r="H41" s="9">
        <f>ROUND(+Administration!V136,0)</f>
        <v>1369</v>
      </c>
      <c r="I41" s="10">
        <f t="shared" si="1"/>
        <v>114.85</v>
      </c>
      <c r="J41" s="10"/>
      <c r="K41" s="11">
        <f t="shared" si="2"/>
        <v>0.6272</v>
      </c>
    </row>
    <row r="42" spans="2:11" ht="12">
      <c r="B42">
        <f>+Administration!A37</f>
        <v>102</v>
      </c>
      <c r="C42" t="str">
        <f>+Administration!B37</f>
        <v>YAKIMA REGIONAL MEDICAL AND CARDIAC CENTER</v>
      </c>
      <c r="D42" s="9">
        <f>ROUND(SUM(Administration!M37:N37),0)</f>
        <v>950260</v>
      </c>
      <c r="E42" s="9">
        <f>ROUND(+Administration!V37,0)</f>
        <v>13168</v>
      </c>
      <c r="F42" s="10">
        <f t="shared" si="0"/>
        <v>72.16</v>
      </c>
      <c r="G42" s="9">
        <f>ROUND(SUM(Administration!M137:N137),0)</f>
        <v>979021</v>
      </c>
      <c r="H42" s="9">
        <f>ROUND(+Administration!V137,0)</f>
        <v>12871</v>
      </c>
      <c r="I42" s="10">
        <f t="shared" si="1"/>
        <v>76.06</v>
      </c>
      <c r="J42" s="10"/>
      <c r="K42" s="11">
        <f t="shared" si="2"/>
        <v>0.054</v>
      </c>
    </row>
    <row r="43" spans="2:11" ht="12">
      <c r="B43">
        <f>+Administration!A38</f>
        <v>104</v>
      </c>
      <c r="C43" t="str">
        <f>+Administration!B38</f>
        <v>VALLEY GENERAL HOSPITAL</v>
      </c>
      <c r="D43" s="9">
        <f>ROUND(SUM(Administration!M38:N38),0)</f>
        <v>417196</v>
      </c>
      <c r="E43" s="9">
        <f>ROUND(+Administration!V38,0)</f>
        <v>5790</v>
      </c>
      <c r="F43" s="10">
        <f t="shared" si="0"/>
        <v>72.05</v>
      </c>
      <c r="G43" s="9">
        <f>ROUND(SUM(Administration!M138:N138),0)</f>
        <v>371990</v>
      </c>
      <c r="H43" s="9">
        <f>ROUND(+Administration!V138,0)</f>
        <v>5972</v>
      </c>
      <c r="I43" s="10">
        <f t="shared" si="1"/>
        <v>62.29</v>
      </c>
      <c r="J43" s="10"/>
      <c r="K43" s="11">
        <f t="shared" si="2"/>
        <v>-0.1355</v>
      </c>
    </row>
    <row r="44" spans="2:11" ht="12">
      <c r="B44">
        <f>+Administration!A39</f>
        <v>106</v>
      </c>
      <c r="C44" t="str">
        <f>+Administration!B39</f>
        <v>CASCADE VALLEY HOSPITAL</v>
      </c>
      <c r="D44" s="9">
        <f>ROUND(SUM(Administration!M39:N39),0)</f>
        <v>454938</v>
      </c>
      <c r="E44" s="9">
        <f>ROUND(+Administration!V39,0)</f>
        <v>4926</v>
      </c>
      <c r="F44" s="10">
        <f t="shared" si="0"/>
        <v>92.35</v>
      </c>
      <c r="G44" s="9">
        <f>ROUND(SUM(Administration!M139:N139),0)</f>
        <v>499988</v>
      </c>
      <c r="H44" s="9">
        <f>ROUND(+Administration!V139,0)</f>
        <v>4607</v>
      </c>
      <c r="I44" s="10">
        <f t="shared" si="1"/>
        <v>108.53</v>
      </c>
      <c r="J44" s="10"/>
      <c r="K44" s="11">
        <f t="shared" si="2"/>
        <v>0.1752</v>
      </c>
    </row>
    <row r="45" spans="2:11" ht="12">
      <c r="B45">
        <f>+Administration!A40</f>
        <v>107</v>
      </c>
      <c r="C45" t="str">
        <f>+Administration!B40</f>
        <v>NORTH VALLEY HOSPITAL</v>
      </c>
      <c r="D45" s="9">
        <f>ROUND(SUM(Administration!M40:N40),0)</f>
        <v>118236</v>
      </c>
      <c r="E45" s="9">
        <f>ROUND(+Administration!V40,0)</f>
        <v>2275</v>
      </c>
      <c r="F45" s="10">
        <f t="shared" si="0"/>
        <v>51.97</v>
      </c>
      <c r="G45" s="9">
        <f>ROUND(SUM(Administration!M140:N140),0)</f>
        <v>121909</v>
      </c>
      <c r="H45" s="9">
        <f>ROUND(+Administration!V140,0)</f>
        <v>2016</v>
      </c>
      <c r="I45" s="10">
        <f t="shared" si="1"/>
        <v>60.47</v>
      </c>
      <c r="J45" s="10"/>
      <c r="K45" s="11">
        <f t="shared" si="2"/>
        <v>0.1636</v>
      </c>
    </row>
    <row r="46" spans="2:11" ht="12">
      <c r="B46">
        <f>+Administration!A41</f>
        <v>108</v>
      </c>
      <c r="C46" t="str">
        <f>+Administration!B41</f>
        <v>TRI-STATE MEMORIAL HOSPITAL</v>
      </c>
      <c r="D46" s="9">
        <f>ROUND(SUM(Administration!M41:N41),0)</f>
        <v>43521</v>
      </c>
      <c r="E46" s="9">
        <f>ROUND(+Administration!V41,0)</f>
        <v>5384</v>
      </c>
      <c r="F46" s="10">
        <f t="shared" si="0"/>
        <v>8.08</v>
      </c>
      <c r="G46" s="9">
        <f>ROUND(SUM(Administration!M141:N141),0)</f>
        <v>0</v>
      </c>
      <c r="H46" s="9">
        <f>ROUND(+Administration!V141,0)</f>
        <v>0</v>
      </c>
      <c r="I46" s="10">
        <f t="shared" si="1"/>
      </c>
      <c r="J46" s="10"/>
      <c r="K46" s="11">
        <f t="shared" si="2"/>
      </c>
    </row>
    <row r="47" spans="2:11" ht="12">
      <c r="B47">
        <f>+Administration!A42</f>
        <v>111</v>
      </c>
      <c r="C47" t="str">
        <f>+Administration!B42</f>
        <v>EAST ADAMS RURAL HOSPITAL</v>
      </c>
      <c r="D47" s="9">
        <f>ROUND(SUM(Administration!M42:N42),0)</f>
        <v>53349</v>
      </c>
      <c r="E47" s="9">
        <f>ROUND(+Administration!V42,0)</f>
        <v>521</v>
      </c>
      <c r="F47" s="10">
        <f t="shared" si="0"/>
        <v>102.4</v>
      </c>
      <c r="G47" s="9">
        <f>ROUND(SUM(Administration!M142:N142),0)</f>
        <v>44968</v>
      </c>
      <c r="H47" s="9">
        <f>ROUND(+Administration!V142,0)</f>
        <v>588</v>
      </c>
      <c r="I47" s="10">
        <f t="shared" si="1"/>
        <v>76.48</v>
      </c>
      <c r="J47" s="10"/>
      <c r="K47" s="11">
        <f t="shared" si="2"/>
        <v>-0.2531</v>
      </c>
    </row>
    <row r="48" spans="2:11" ht="12">
      <c r="B48">
        <f>+Administration!A43</f>
        <v>125</v>
      </c>
      <c r="C48" t="str">
        <f>+Administration!B43</f>
        <v>OTHELLO COMMUNITY HOSPITAL</v>
      </c>
      <c r="D48" s="9">
        <f>ROUND(SUM(Administration!M43:N43),0)</f>
        <v>215799</v>
      </c>
      <c r="E48" s="9">
        <f>ROUND(+Administration!V43,0)</f>
        <v>1899</v>
      </c>
      <c r="F48" s="10">
        <f t="shared" si="0"/>
        <v>113.64</v>
      </c>
      <c r="G48" s="9">
        <f>ROUND(SUM(Administration!M143:N143),0)</f>
        <v>225939</v>
      </c>
      <c r="H48" s="9">
        <f>ROUND(+Administration!V143,0)</f>
        <v>1895</v>
      </c>
      <c r="I48" s="10">
        <f t="shared" si="1"/>
        <v>119.23</v>
      </c>
      <c r="J48" s="10"/>
      <c r="K48" s="11">
        <f t="shared" si="2"/>
        <v>0.0492</v>
      </c>
    </row>
    <row r="49" spans="2:11" ht="12">
      <c r="B49">
        <f>+Administration!A44</f>
        <v>126</v>
      </c>
      <c r="C49" t="str">
        <f>+Administration!B44</f>
        <v>HIGHLINE MEDICAL CENTER</v>
      </c>
      <c r="D49" s="9">
        <f>ROUND(SUM(Administration!M44:N44),0)</f>
        <v>1282847</v>
      </c>
      <c r="E49" s="9">
        <f>ROUND(+Administration!V44,0)</f>
        <v>20908</v>
      </c>
      <c r="F49" s="10">
        <f t="shared" si="0"/>
        <v>61.36</v>
      </c>
      <c r="G49" s="9">
        <f>ROUND(SUM(Administration!M144:N144),0)</f>
        <v>1349998</v>
      </c>
      <c r="H49" s="9">
        <f>ROUND(+Administration!V144,0)</f>
        <v>21534</v>
      </c>
      <c r="I49" s="10">
        <f t="shared" si="1"/>
        <v>62.69</v>
      </c>
      <c r="J49" s="10"/>
      <c r="K49" s="11">
        <f t="shared" si="2"/>
        <v>0.0217</v>
      </c>
    </row>
    <row r="50" spans="2:11" ht="12">
      <c r="B50">
        <f>+Administration!A45</f>
        <v>128</v>
      </c>
      <c r="C50" t="str">
        <f>+Administration!B45</f>
        <v>UNIVERSITY OF WASHINGTON MEDICAL CENTER</v>
      </c>
      <c r="D50" s="9">
        <f>ROUND(SUM(Administration!M45:N45),0)</f>
        <v>1569949</v>
      </c>
      <c r="E50" s="9">
        <f>ROUND(+Administration!V45,0)</f>
        <v>48016</v>
      </c>
      <c r="F50" s="10">
        <f t="shared" si="0"/>
        <v>32.7</v>
      </c>
      <c r="G50" s="9">
        <f>ROUND(SUM(Administration!M145:N145),0)</f>
        <v>1707194</v>
      </c>
      <c r="H50" s="9">
        <f>ROUND(+Administration!V145,0)</f>
        <v>48950</v>
      </c>
      <c r="I50" s="10">
        <f t="shared" si="1"/>
        <v>34.88</v>
      </c>
      <c r="J50" s="10"/>
      <c r="K50" s="11">
        <f t="shared" si="2"/>
        <v>0.0667</v>
      </c>
    </row>
    <row r="51" spans="2:11" ht="12">
      <c r="B51">
        <f>+Administration!A46</f>
        <v>129</v>
      </c>
      <c r="C51" t="str">
        <f>+Administration!B46</f>
        <v>QUINCY VALLEY MEDICAL CENTER</v>
      </c>
      <c r="D51" s="9">
        <f>ROUND(SUM(Administration!M46:N46),0)</f>
        <v>21885</v>
      </c>
      <c r="E51" s="9">
        <f>ROUND(+Administration!V46,0)</f>
        <v>501</v>
      </c>
      <c r="F51" s="10">
        <f t="shared" si="0"/>
        <v>43.68</v>
      </c>
      <c r="G51" s="9">
        <f>ROUND(SUM(Administration!M146:N146),0)</f>
        <v>31385</v>
      </c>
      <c r="H51" s="9">
        <f>ROUND(+Administration!V146,0)</f>
        <v>591</v>
      </c>
      <c r="I51" s="10">
        <f t="shared" si="1"/>
        <v>53.1</v>
      </c>
      <c r="J51" s="10"/>
      <c r="K51" s="11">
        <f t="shared" si="2"/>
        <v>0.2157</v>
      </c>
    </row>
    <row r="52" spans="2:11" ht="12">
      <c r="B52">
        <f>+Administration!A47</f>
        <v>130</v>
      </c>
      <c r="C52" t="str">
        <f>+Administration!B47</f>
        <v>NORTHWEST HOSPITAL &amp; MEDICAL CENTER</v>
      </c>
      <c r="D52" s="9">
        <f>ROUND(SUM(Administration!M47:N47),0)</f>
        <v>2300839</v>
      </c>
      <c r="E52" s="9">
        <f>ROUND(+Administration!V47,0)</f>
        <v>23626</v>
      </c>
      <c r="F52" s="10">
        <f t="shared" si="0"/>
        <v>97.39</v>
      </c>
      <c r="G52" s="9">
        <f>ROUND(SUM(Administration!M147:N147),0)</f>
        <v>2395447</v>
      </c>
      <c r="H52" s="9">
        <f>ROUND(+Administration!V147,0)</f>
        <v>24107</v>
      </c>
      <c r="I52" s="10">
        <f t="shared" si="1"/>
        <v>99.37</v>
      </c>
      <c r="J52" s="10"/>
      <c r="K52" s="11">
        <f t="shared" si="2"/>
        <v>0.0203</v>
      </c>
    </row>
    <row r="53" spans="2:11" ht="12">
      <c r="B53">
        <f>+Administration!A48</f>
        <v>131</v>
      </c>
      <c r="C53" t="str">
        <f>+Administration!B48</f>
        <v>OVERLAKE HOSPITAL MEDICAL CENTER</v>
      </c>
      <c r="D53" s="9">
        <f>ROUND(SUM(Administration!M48:N48),0)</f>
        <v>2884511</v>
      </c>
      <c r="E53" s="9">
        <f>ROUND(+Administration!V48,0)</f>
        <v>36964</v>
      </c>
      <c r="F53" s="10">
        <f t="shared" si="0"/>
        <v>78.04</v>
      </c>
      <c r="G53" s="9">
        <f>ROUND(SUM(Administration!M148:N148),0)</f>
        <v>2860032</v>
      </c>
      <c r="H53" s="9">
        <f>ROUND(+Administration!V148,0)</f>
        <v>40193</v>
      </c>
      <c r="I53" s="10">
        <f t="shared" si="1"/>
        <v>71.16</v>
      </c>
      <c r="J53" s="10"/>
      <c r="K53" s="11">
        <f t="shared" si="2"/>
        <v>-0.0882</v>
      </c>
    </row>
    <row r="54" spans="2:11" ht="12">
      <c r="B54">
        <f>+Administration!A49</f>
        <v>132</v>
      </c>
      <c r="C54" t="str">
        <f>+Administration!B49</f>
        <v>SAINT CLARE HOSPITAL</v>
      </c>
      <c r="D54" s="9">
        <f>ROUND(SUM(Administration!M49:N49),0)</f>
        <v>400811</v>
      </c>
      <c r="E54" s="9">
        <f>ROUND(+Administration!V49,0)</f>
        <v>11965</v>
      </c>
      <c r="F54" s="10">
        <f t="shared" si="0"/>
        <v>33.5</v>
      </c>
      <c r="G54" s="9">
        <f>ROUND(SUM(Administration!M149:N149),0)</f>
        <v>424881</v>
      </c>
      <c r="H54" s="9">
        <f>ROUND(+Administration!V149,0)</f>
        <v>12684</v>
      </c>
      <c r="I54" s="10">
        <f t="shared" si="1"/>
        <v>33.5</v>
      </c>
      <c r="J54" s="10"/>
      <c r="K54" s="11">
        <f t="shared" si="2"/>
        <v>0</v>
      </c>
    </row>
    <row r="55" spans="2:11" ht="12">
      <c r="B55">
        <f>+Administration!A50</f>
        <v>134</v>
      </c>
      <c r="C55" t="str">
        <f>+Administration!B50</f>
        <v>ISLAND HOSPITAL</v>
      </c>
      <c r="D55" s="9">
        <f>ROUND(SUM(Administration!M50:N50),0)</f>
        <v>880653</v>
      </c>
      <c r="E55" s="9">
        <f>ROUND(+Administration!V50,0)</f>
        <v>7752</v>
      </c>
      <c r="F55" s="10">
        <f t="shared" si="0"/>
        <v>113.6</v>
      </c>
      <c r="G55" s="9">
        <f>ROUND(SUM(Administration!M150:N150),0)</f>
        <v>965387</v>
      </c>
      <c r="H55" s="9">
        <f>ROUND(+Administration!V150,0)</f>
        <v>8079</v>
      </c>
      <c r="I55" s="10">
        <f t="shared" si="1"/>
        <v>119.49</v>
      </c>
      <c r="J55" s="10"/>
      <c r="K55" s="11">
        <f t="shared" si="2"/>
        <v>0.0518</v>
      </c>
    </row>
    <row r="56" spans="2:11" ht="12">
      <c r="B56">
        <f>+Administration!A51</f>
        <v>137</v>
      </c>
      <c r="C56" t="str">
        <f>+Administration!B51</f>
        <v>LINCOLN HOSPITAL</v>
      </c>
      <c r="D56" s="9">
        <f>ROUND(SUM(Administration!M51:N51),0)</f>
        <v>47624</v>
      </c>
      <c r="E56" s="9">
        <f>ROUND(+Administration!V51,0)</f>
        <v>289</v>
      </c>
      <c r="F56" s="10">
        <f t="shared" si="0"/>
        <v>164.79</v>
      </c>
      <c r="G56" s="9">
        <f>ROUND(SUM(Administration!M151:N151),0)</f>
        <v>40258</v>
      </c>
      <c r="H56" s="9">
        <f>ROUND(+Administration!V151,0)</f>
        <v>1252</v>
      </c>
      <c r="I56" s="10">
        <f t="shared" si="1"/>
        <v>32.15</v>
      </c>
      <c r="J56" s="10"/>
      <c r="K56" s="11">
        <f t="shared" si="2"/>
        <v>-0.8049</v>
      </c>
    </row>
    <row r="57" spans="2:11" ht="12">
      <c r="B57">
        <f>+Administration!A52</f>
        <v>138</v>
      </c>
      <c r="C57" t="str">
        <f>+Administration!B52</f>
        <v>STEVENS HOSPITAL</v>
      </c>
      <c r="D57" s="9">
        <f>ROUND(SUM(Administration!M52:N52),0)</f>
        <v>1379329</v>
      </c>
      <c r="E57" s="9">
        <f>ROUND(+Administration!V52,0)</f>
        <v>15861</v>
      </c>
      <c r="F57" s="10">
        <f t="shared" si="0"/>
        <v>86.96</v>
      </c>
      <c r="G57" s="9">
        <f>ROUND(SUM(Administration!M152:N152),0)</f>
        <v>1273967</v>
      </c>
      <c r="H57" s="9">
        <f>ROUND(+Administration!V152,0)</f>
        <v>15975</v>
      </c>
      <c r="I57" s="10">
        <f t="shared" si="1"/>
        <v>79.75</v>
      </c>
      <c r="J57" s="10"/>
      <c r="K57" s="11">
        <f t="shared" si="2"/>
        <v>-0.0829</v>
      </c>
    </row>
    <row r="58" spans="2:11" ht="12">
      <c r="B58">
        <f>+Administration!A53</f>
        <v>139</v>
      </c>
      <c r="C58" t="str">
        <f>+Administration!B53</f>
        <v>PROVIDENCE HOLY FAMILY HOSPITAL</v>
      </c>
      <c r="D58" s="9">
        <f>ROUND(SUM(Administration!M53:N53),0)</f>
        <v>1752519</v>
      </c>
      <c r="E58" s="9">
        <f>ROUND(+Administration!V53,0)</f>
        <v>21255</v>
      </c>
      <c r="F58" s="10">
        <f t="shared" si="0"/>
        <v>82.45</v>
      </c>
      <c r="G58" s="9">
        <f>ROUND(SUM(Administration!M153:N153),0)</f>
        <v>3105027</v>
      </c>
      <c r="H58" s="9">
        <f>ROUND(+Administration!V153,0)</f>
        <v>22355</v>
      </c>
      <c r="I58" s="10">
        <f t="shared" si="1"/>
        <v>138.9</v>
      </c>
      <c r="J58" s="10"/>
      <c r="K58" s="11">
        <f t="shared" si="2"/>
        <v>0.6847</v>
      </c>
    </row>
    <row r="59" spans="2:11" ht="12">
      <c r="B59">
        <f>+Administration!A54</f>
        <v>140</v>
      </c>
      <c r="C59" t="str">
        <f>+Administration!B54</f>
        <v>KITTITAS VALLEY HOSPITAL</v>
      </c>
      <c r="D59" s="9">
        <f>ROUND(SUM(Administration!M54:N54),0)</f>
        <v>126001</v>
      </c>
      <c r="E59" s="9">
        <f>ROUND(+Administration!V54,0)</f>
        <v>4055</v>
      </c>
      <c r="F59" s="10">
        <f t="shared" si="0"/>
        <v>31.07</v>
      </c>
      <c r="G59" s="9">
        <f>ROUND(SUM(Administration!M154:N154),0)</f>
        <v>138578</v>
      </c>
      <c r="H59" s="9">
        <f>ROUND(+Administration!V154,0)</f>
        <v>4400</v>
      </c>
      <c r="I59" s="10">
        <f t="shared" si="1"/>
        <v>31.5</v>
      </c>
      <c r="J59" s="10"/>
      <c r="K59" s="11">
        <f t="shared" si="2"/>
        <v>0.0138</v>
      </c>
    </row>
    <row r="60" spans="2:11" ht="12">
      <c r="B60">
        <f>+Administration!A55</f>
        <v>141</v>
      </c>
      <c r="C60" t="str">
        <f>+Administration!B55</f>
        <v>DAYTON GENERAL HOSPITAL</v>
      </c>
      <c r="D60" s="9">
        <f>ROUND(SUM(Administration!M55:N55),0)</f>
        <v>45238</v>
      </c>
      <c r="E60" s="9">
        <f>ROUND(+Administration!V55,0)</f>
        <v>494</v>
      </c>
      <c r="F60" s="10">
        <f t="shared" si="0"/>
        <v>91.57</v>
      </c>
      <c r="G60" s="9">
        <f>ROUND(SUM(Administration!M155:N155),0)</f>
        <v>48424</v>
      </c>
      <c r="H60" s="9">
        <f>ROUND(+Administration!V155,0)</f>
        <v>0</v>
      </c>
      <c r="I60" s="10">
        <f t="shared" si="1"/>
      </c>
      <c r="J60" s="10"/>
      <c r="K60" s="11">
        <f t="shared" si="2"/>
      </c>
    </row>
    <row r="61" spans="2:11" ht="12">
      <c r="B61">
        <f>+Administration!A56</f>
        <v>142</v>
      </c>
      <c r="C61" t="str">
        <f>+Administration!B56</f>
        <v>HARRISON MEDICAL CENTER</v>
      </c>
      <c r="D61" s="9">
        <f>ROUND(SUM(Administration!M56:N56),0)</f>
        <v>842821</v>
      </c>
      <c r="E61" s="9">
        <f>ROUND(+Administration!V56,0)</f>
        <v>28659</v>
      </c>
      <c r="F61" s="10">
        <f t="shared" si="0"/>
        <v>29.41</v>
      </c>
      <c r="G61" s="9">
        <f>ROUND(SUM(Administration!M156:N156),0)</f>
        <v>856439</v>
      </c>
      <c r="H61" s="9">
        <f>ROUND(+Administration!V156,0)</f>
        <v>28694</v>
      </c>
      <c r="I61" s="10">
        <f t="shared" si="1"/>
        <v>29.85</v>
      </c>
      <c r="J61" s="10"/>
      <c r="K61" s="11">
        <f t="shared" si="2"/>
        <v>0.015</v>
      </c>
    </row>
    <row r="62" spans="2:11" ht="12">
      <c r="B62">
        <f>+Administration!A57</f>
        <v>145</v>
      </c>
      <c r="C62" t="str">
        <f>+Administration!B57</f>
        <v>PEACEHEALTH SAINT JOSEPH HOSPITAL</v>
      </c>
      <c r="D62" s="9">
        <f>ROUND(SUM(Administration!M57:N57),0)</f>
        <v>1855074</v>
      </c>
      <c r="E62" s="9">
        <f>ROUND(+Administration!V57,0)</f>
        <v>30005</v>
      </c>
      <c r="F62" s="10">
        <f t="shared" si="0"/>
        <v>61.83</v>
      </c>
      <c r="G62" s="9">
        <f>ROUND(SUM(Administration!M157:N157),0)</f>
        <v>2161621</v>
      </c>
      <c r="H62" s="9">
        <f>ROUND(+Administration!V157,0)</f>
        <v>32043</v>
      </c>
      <c r="I62" s="10">
        <f t="shared" si="1"/>
        <v>67.46</v>
      </c>
      <c r="J62" s="10"/>
      <c r="K62" s="11">
        <f t="shared" si="2"/>
        <v>0.0911</v>
      </c>
    </row>
    <row r="63" spans="2:11" ht="12">
      <c r="B63">
        <f>+Administration!A58</f>
        <v>147</v>
      </c>
      <c r="C63" t="str">
        <f>+Administration!B58</f>
        <v>MID VALLEY HOSPITAL</v>
      </c>
      <c r="D63" s="9">
        <f>ROUND(SUM(Administration!M58:N58),0)</f>
        <v>112779</v>
      </c>
      <c r="E63" s="9">
        <f>ROUND(+Administration!V58,0)</f>
        <v>3063</v>
      </c>
      <c r="F63" s="10">
        <f t="shared" si="0"/>
        <v>36.82</v>
      </c>
      <c r="G63" s="9">
        <f>ROUND(SUM(Administration!M158:N158),0)</f>
        <v>123544</v>
      </c>
      <c r="H63" s="9">
        <f>ROUND(+Administration!V158,0)</f>
        <v>3023</v>
      </c>
      <c r="I63" s="10">
        <f t="shared" si="1"/>
        <v>40.87</v>
      </c>
      <c r="J63" s="10"/>
      <c r="K63" s="11">
        <f t="shared" si="2"/>
        <v>0.11</v>
      </c>
    </row>
    <row r="64" spans="2:11" ht="12">
      <c r="B64">
        <f>+Administration!A59</f>
        <v>148</v>
      </c>
      <c r="C64" t="str">
        <f>+Administration!B59</f>
        <v>KINDRED HOSPITAL - SEATTLE</v>
      </c>
      <c r="D64" s="9">
        <f>ROUND(SUM(Administration!M59:N59),0)</f>
        <v>161162</v>
      </c>
      <c r="E64" s="9">
        <f>ROUND(+Administration!V59,0)</f>
        <v>897</v>
      </c>
      <c r="F64" s="10">
        <f t="shared" si="0"/>
        <v>179.67</v>
      </c>
      <c r="G64" s="9">
        <f>ROUND(SUM(Administration!M159:N159),0)</f>
        <v>173384</v>
      </c>
      <c r="H64" s="9">
        <f>ROUND(+Administration!V159,0)</f>
        <v>937</v>
      </c>
      <c r="I64" s="10">
        <f t="shared" si="1"/>
        <v>185.04</v>
      </c>
      <c r="J64" s="10"/>
      <c r="K64" s="11">
        <f t="shared" si="2"/>
        <v>0.0299</v>
      </c>
    </row>
    <row r="65" spans="2:11" ht="12">
      <c r="B65">
        <f>+Administration!A60</f>
        <v>150</v>
      </c>
      <c r="C65" t="str">
        <f>+Administration!B60</f>
        <v>COULEE COMMUNITY HOSPITAL</v>
      </c>
      <c r="D65" s="9">
        <f>ROUND(SUM(Administration!M60:N60),0)</f>
        <v>205097</v>
      </c>
      <c r="E65" s="9">
        <f>ROUND(+Administration!V60,0)</f>
        <v>1330</v>
      </c>
      <c r="F65" s="10">
        <f t="shared" si="0"/>
        <v>154.21</v>
      </c>
      <c r="G65" s="9">
        <f>ROUND(SUM(Administration!M160:N160),0)</f>
        <v>471615</v>
      </c>
      <c r="H65" s="9">
        <f>ROUND(+Administration!V160,0)</f>
        <v>2219</v>
      </c>
      <c r="I65" s="10">
        <f t="shared" si="1"/>
        <v>212.53</v>
      </c>
      <c r="J65" s="10"/>
      <c r="K65" s="11">
        <f t="shared" si="2"/>
        <v>0.3782</v>
      </c>
    </row>
    <row r="66" spans="2:11" ht="12">
      <c r="B66">
        <f>+Administration!A61</f>
        <v>152</v>
      </c>
      <c r="C66" t="str">
        <f>+Administration!B61</f>
        <v>MASON GENERAL HOSPITAL</v>
      </c>
      <c r="D66" s="9">
        <f>ROUND(SUM(Administration!M61:N61),0)</f>
        <v>264551</v>
      </c>
      <c r="E66" s="9">
        <f>ROUND(+Administration!V61,0)</f>
        <v>4449</v>
      </c>
      <c r="F66" s="10">
        <f t="shared" si="0"/>
        <v>59.46</v>
      </c>
      <c r="G66" s="9">
        <f>ROUND(SUM(Administration!M161:N161),0)</f>
        <v>319507</v>
      </c>
      <c r="H66" s="9">
        <f>ROUND(+Administration!V161,0)</f>
        <v>4267</v>
      </c>
      <c r="I66" s="10">
        <f t="shared" si="1"/>
        <v>74.88</v>
      </c>
      <c r="J66" s="10"/>
      <c r="K66" s="11">
        <f t="shared" si="2"/>
        <v>0.2593</v>
      </c>
    </row>
    <row r="67" spans="2:11" ht="12">
      <c r="B67">
        <f>+Administration!A62</f>
        <v>153</v>
      </c>
      <c r="C67" t="str">
        <f>+Administration!B62</f>
        <v>WHITMAN HOSPITAL AND MEDICAL CENTER</v>
      </c>
      <c r="D67" s="9">
        <f>ROUND(SUM(Administration!M62:N62),0)</f>
        <v>694803</v>
      </c>
      <c r="E67" s="9">
        <f>ROUND(+Administration!V62,0)</f>
        <v>1717</v>
      </c>
      <c r="F67" s="10">
        <f t="shared" si="0"/>
        <v>404.66</v>
      </c>
      <c r="G67" s="9">
        <f>ROUND(SUM(Administration!M162:N162),0)</f>
        <v>1135219</v>
      </c>
      <c r="H67" s="9">
        <f>ROUND(+Administration!V162,0)</f>
        <v>1813</v>
      </c>
      <c r="I67" s="10">
        <f t="shared" si="1"/>
        <v>626.15</v>
      </c>
      <c r="J67" s="10"/>
      <c r="K67" s="11">
        <f t="shared" si="2"/>
        <v>0.5473</v>
      </c>
    </row>
    <row r="68" spans="2:11" ht="12">
      <c r="B68">
        <f>+Administration!A63</f>
        <v>155</v>
      </c>
      <c r="C68" t="str">
        <f>+Administration!B63</f>
        <v>VALLEY MEDICAL CENTER</v>
      </c>
      <c r="D68" s="9">
        <f>ROUND(SUM(Administration!M63:N63),0)</f>
        <v>4176517</v>
      </c>
      <c r="E68" s="9">
        <f>ROUND(+Administration!V63,0)</f>
        <v>34477</v>
      </c>
      <c r="F68" s="10">
        <f t="shared" si="0"/>
        <v>121.14</v>
      </c>
      <c r="G68" s="9">
        <f>ROUND(SUM(Administration!M163:N163),0)</f>
        <v>4587883</v>
      </c>
      <c r="H68" s="9">
        <f>ROUND(+Administration!V163,0)</f>
        <v>34729</v>
      </c>
      <c r="I68" s="10">
        <f t="shared" si="1"/>
        <v>132.11</v>
      </c>
      <c r="J68" s="10"/>
      <c r="K68" s="11">
        <f t="shared" si="2"/>
        <v>0.0906</v>
      </c>
    </row>
    <row r="69" spans="2:11" ht="12">
      <c r="B69">
        <f>+Administration!A64</f>
        <v>156</v>
      </c>
      <c r="C69" t="str">
        <f>+Administration!B64</f>
        <v>WHIDBEY GENERAL HOSPITAL</v>
      </c>
      <c r="D69" s="9">
        <f>ROUND(SUM(Administration!M64:N64),0)</f>
        <v>235527</v>
      </c>
      <c r="E69" s="9">
        <f>ROUND(+Administration!V64,0)</f>
        <v>7230</v>
      </c>
      <c r="F69" s="10">
        <f t="shared" si="0"/>
        <v>32.58</v>
      </c>
      <c r="G69" s="9">
        <f>ROUND(SUM(Administration!M164:N164),0)</f>
        <v>220898</v>
      </c>
      <c r="H69" s="9">
        <f>ROUND(+Administration!V164,0)</f>
        <v>6463</v>
      </c>
      <c r="I69" s="10">
        <f t="shared" si="1"/>
        <v>34.18</v>
      </c>
      <c r="J69" s="10"/>
      <c r="K69" s="11">
        <f t="shared" si="2"/>
        <v>0.0491</v>
      </c>
    </row>
    <row r="70" spans="2:11" ht="12">
      <c r="B70">
        <f>+Administration!A65</f>
        <v>157</v>
      </c>
      <c r="C70" t="str">
        <f>+Administration!B65</f>
        <v>SAINT LUKES REHABILIATION INSTITUTE</v>
      </c>
      <c r="D70" s="9">
        <f>ROUND(SUM(Administration!M65:N65),0)</f>
        <v>167770</v>
      </c>
      <c r="E70" s="9">
        <f>ROUND(+Administration!V65,0)</f>
        <v>2799</v>
      </c>
      <c r="F70" s="10">
        <f t="shared" si="0"/>
        <v>59.94</v>
      </c>
      <c r="G70" s="9">
        <f>ROUND(SUM(Administration!M165:N165),0)</f>
        <v>211219</v>
      </c>
      <c r="H70" s="9">
        <f>ROUND(+Administration!V165,0)</f>
        <v>2947</v>
      </c>
      <c r="I70" s="10">
        <f t="shared" si="1"/>
        <v>71.67</v>
      </c>
      <c r="J70" s="10"/>
      <c r="K70" s="11">
        <f t="shared" si="2"/>
        <v>0.1957</v>
      </c>
    </row>
    <row r="71" spans="2:11" ht="12">
      <c r="B71">
        <f>+Administration!A66</f>
        <v>158</v>
      </c>
      <c r="C71" t="str">
        <f>+Administration!B66</f>
        <v>CASCADE MEDICAL CENTER</v>
      </c>
      <c r="D71" s="9">
        <f>ROUND(SUM(Administration!M66:N66),0)</f>
        <v>32736</v>
      </c>
      <c r="E71" s="9">
        <f>ROUND(+Administration!V66,0)</f>
        <v>1358</v>
      </c>
      <c r="F71" s="10">
        <f t="shared" si="0"/>
        <v>24.11</v>
      </c>
      <c r="G71" s="9">
        <f>ROUND(SUM(Administration!M166:N166),0)</f>
        <v>73794</v>
      </c>
      <c r="H71" s="9">
        <f>ROUND(+Administration!V166,0)</f>
        <v>614</v>
      </c>
      <c r="I71" s="10">
        <f t="shared" si="1"/>
        <v>120.19</v>
      </c>
      <c r="J71" s="10"/>
      <c r="K71" s="11">
        <f t="shared" si="2"/>
        <v>3.9851</v>
      </c>
    </row>
    <row r="72" spans="2:11" ht="12">
      <c r="B72">
        <f>+Administration!A67</f>
        <v>159</v>
      </c>
      <c r="C72" t="str">
        <f>+Administration!B67</f>
        <v>PROVIDENCE SAINT PETER HOSPITAL</v>
      </c>
      <c r="D72" s="9">
        <f>ROUND(SUM(Administration!M67:N67),0)</f>
        <v>1397454</v>
      </c>
      <c r="E72" s="9">
        <f>ROUND(+Administration!V67,0)</f>
        <v>33572</v>
      </c>
      <c r="F72" s="10">
        <f t="shared" si="0"/>
        <v>41.63</v>
      </c>
      <c r="G72" s="9">
        <f>ROUND(SUM(Administration!M167:N167),0)</f>
        <v>1262021</v>
      </c>
      <c r="H72" s="9">
        <f>ROUND(+Administration!V167,0)</f>
        <v>34768</v>
      </c>
      <c r="I72" s="10">
        <f t="shared" si="1"/>
        <v>36.3</v>
      </c>
      <c r="J72" s="10"/>
      <c r="K72" s="11">
        <f t="shared" si="2"/>
        <v>-0.128</v>
      </c>
    </row>
    <row r="73" spans="2:11" ht="12">
      <c r="B73">
        <f>+Administration!A68</f>
        <v>161</v>
      </c>
      <c r="C73" t="str">
        <f>+Administration!B68</f>
        <v>KADLEC REGIONAL MEDICAL CENTER</v>
      </c>
      <c r="D73" s="9">
        <f>ROUND(SUM(Administration!M68:N68),0)</f>
        <v>923150</v>
      </c>
      <c r="E73" s="9">
        <f>ROUND(+Administration!V68,0)</f>
        <v>27113</v>
      </c>
      <c r="F73" s="10">
        <f t="shared" si="0"/>
        <v>34.05</v>
      </c>
      <c r="G73" s="9">
        <f>ROUND(SUM(Administration!M168:N168),0)</f>
        <v>878383</v>
      </c>
      <c r="H73" s="9">
        <f>ROUND(+Administration!V168,0)</f>
        <v>28692</v>
      </c>
      <c r="I73" s="10">
        <f t="shared" si="1"/>
        <v>30.61</v>
      </c>
      <c r="J73" s="10"/>
      <c r="K73" s="11">
        <f t="shared" si="2"/>
        <v>-0.101</v>
      </c>
    </row>
    <row r="74" spans="2:11" ht="12">
      <c r="B74">
        <f>+Administration!A69</f>
        <v>162</v>
      </c>
      <c r="C74" t="str">
        <f>+Administration!B69</f>
        <v>PROVIDENCE SACRED HEART MEDICAL CENTER</v>
      </c>
      <c r="D74" s="9">
        <f>ROUND(SUM(Administration!M69:N69),0)</f>
        <v>2440412</v>
      </c>
      <c r="E74" s="9">
        <f>ROUND(+Administration!V69,0)</f>
        <v>59724</v>
      </c>
      <c r="F74" s="10">
        <f t="shared" si="0"/>
        <v>40.86</v>
      </c>
      <c r="G74" s="9">
        <f>ROUND(SUM(Administration!M169:N169),0)</f>
        <v>2759732</v>
      </c>
      <c r="H74" s="9">
        <f>ROUND(+Administration!V169,0)</f>
        <v>64334</v>
      </c>
      <c r="I74" s="10">
        <f t="shared" si="1"/>
        <v>42.9</v>
      </c>
      <c r="J74" s="10"/>
      <c r="K74" s="11">
        <f t="shared" si="2"/>
        <v>0.0499</v>
      </c>
    </row>
    <row r="75" spans="2:11" ht="12">
      <c r="B75">
        <f>+Administration!A70</f>
        <v>164</v>
      </c>
      <c r="C75" t="str">
        <f>+Administration!B70</f>
        <v>EVERGREEN HOSPITAL MEDICAL CENTER</v>
      </c>
      <c r="D75" s="9">
        <f>ROUND(SUM(Administration!M70:N70),0)</f>
        <v>1001868</v>
      </c>
      <c r="E75" s="9">
        <f>ROUND(+Administration!V70,0)</f>
        <v>31048</v>
      </c>
      <c r="F75" s="10">
        <f aca="true" t="shared" si="3" ref="F75:F106">IF(D75=0,"",IF(E75=0,"",ROUND(D75/E75,2)))</f>
        <v>32.27</v>
      </c>
      <c r="G75" s="9">
        <f>ROUND(SUM(Administration!M170:N170),0)</f>
        <v>1330179</v>
      </c>
      <c r="H75" s="9">
        <f>ROUND(+Administration!V170,0)</f>
        <v>31549</v>
      </c>
      <c r="I75" s="10">
        <f aca="true" t="shared" si="4" ref="I75:I106">IF(G75=0,"",IF(H75=0,"",ROUND(G75/H75,2)))</f>
        <v>42.16</v>
      </c>
      <c r="J75" s="10"/>
      <c r="K75" s="11">
        <f aca="true" t="shared" si="5" ref="K75:K106">IF(D75=0,"",IF(E75=0,"",IF(G75=0,"",IF(H75=0,"",ROUND(I75/F75-1,4)))))</f>
        <v>0.3065</v>
      </c>
    </row>
    <row r="76" spans="2:11" ht="12">
      <c r="B76">
        <f>+Administration!A71</f>
        <v>165</v>
      </c>
      <c r="C76" t="str">
        <f>+Administration!B71</f>
        <v>LAKE CHELAN COMMUNITY HOSPITAL</v>
      </c>
      <c r="D76" s="9">
        <f>ROUND(SUM(Administration!M71:N71),0)</f>
        <v>77804</v>
      </c>
      <c r="E76" s="9">
        <f>ROUND(+Administration!V71,0)</f>
        <v>1459</v>
      </c>
      <c r="F76" s="10">
        <f t="shared" si="3"/>
        <v>53.33</v>
      </c>
      <c r="G76" s="9">
        <f>ROUND(SUM(Administration!M171:N171),0)</f>
        <v>106836</v>
      </c>
      <c r="H76" s="9">
        <f>ROUND(+Administration!V171,0)</f>
        <v>1701</v>
      </c>
      <c r="I76" s="10">
        <f t="shared" si="4"/>
        <v>62.81</v>
      </c>
      <c r="J76" s="10"/>
      <c r="K76" s="11">
        <f t="shared" si="5"/>
        <v>0.1778</v>
      </c>
    </row>
    <row r="77" spans="2:11" ht="12">
      <c r="B77">
        <f>+Administration!A72</f>
        <v>167</v>
      </c>
      <c r="C77" t="str">
        <f>+Administration!B72</f>
        <v>FERRY COUNTY MEMORIAL HOSPITAL</v>
      </c>
      <c r="D77" s="9">
        <f>ROUND(SUM(Administration!M72:N72),0)</f>
        <v>3252</v>
      </c>
      <c r="E77" s="9">
        <f>ROUND(+Administration!V72,0)</f>
        <v>560</v>
      </c>
      <c r="F77" s="10">
        <f t="shared" si="3"/>
        <v>5.81</v>
      </c>
      <c r="G77" s="9">
        <f>ROUND(SUM(Administration!M172:N172),0)</f>
        <v>3680</v>
      </c>
      <c r="H77" s="9">
        <f>ROUND(+Administration!V172,0)</f>
        <v>595</v>
      </c>
      <c r="I77" s="10">
        <f t="shared" si="4"/>
        <v>6.18</v>
      </c>
      <c r="J77" s="10"/>
      <c r="K77" s="11">
        <f t="shared" si="5"/>
        <v>0.0637</v>
      </c>
    </row>
    <row r="78" spans="2:11" ht="12">
      <c r="B78">
        <f>+Administration!A73</f>
        <v>168</v>
      </c>
      <c r="C78" t="str">
        <f>+Administration!B73</f>
        <v>CENTRAL WASHINGTON HOSPITAL</v>
      </c>
      <c r="D78" s="9">
        <f>ROUND(SUM(Administration!M73:N73),0)</f>
        <v>413514</v>
      </c>
      <c r="E78" s="9">
        <f>ROUND(+Administration!V73,0)</f>
        <v>18831</v>
      </c>
      <c r="F78" s="10">
        <f t="shared" si="3"/>
        <v>21.96</v>
      </c>
      <c r="G78" s="9">
        <f>ROUND(SUM(Administration!M173:N173),0)</f>
        <v>411029</v>
      </c>
      <c r="H78" s="9">
        <f>ROUND(+Administration!V173,0)</f>
        <v>17915</v>
      </c>
      <c r="I78" s="10">
        <f t="shared" si="4"/>
        <v>22.94</v>
      </c>
      <c r="J78" s="10"/>
      <c r="K78" s="11">
        <f t="shared" si="5"/>
        <v>0.0446</v>
      </c>
    </row>
    <row r="79" spans="2:11" ht="12">
      <c r="B79">
        <f>+Administration!A74</f>
        <v>169</v>
      </c>
      <c r="C79" t="str">
        <f>+Administration!B74</f>
        <v>GROUP HEALTH EASTSIDE</v>
      </c>
      <c r="D79" s="9">
        <f>ROUND(SUM(Administration!M74:N74),0)</f>
        <v>0</v>
      </c>
      <c r="E79" s="9">
        <f>ROUND(+Administration!V74,0)</f>
        <v>1590</v>
      </c>
      <c r="F79" s="10">
        <f t="shared" si="3"/>
      </c>
      <c r="G79" s="9">
        <f>ROUND(SUM(Administration!M174:N174),0)</f>
        <v>0</v>
      </c>
      <c r="H79" s="9">
        <f>ROUND(+Administration!V174,0)</f>
        <v>0</v>
      </c>
      <c r="I79" s="10">
        <f t="shared" si="4"/>
      </c>
      <c r="J79" s="10"/>
      <c r="K79" s="11">
        <f t="shared" si="5"/>
      </c>
    </row>
    <row r="80" spans="2:11" ht="12">
      <c r="B80">
        <f>+Administration!A75</f>
        <v>170</v>
      </c>
      <c r="C80" t="str">
        <f>+Administration!B75</f>
        <v>SOUTHWEST WASHINGTON MEDICAL CENTER</v>
      </c>
      <c r="D80" s="9">
        <f>ROUND(SUM(Administration!M75:N75),0)</f>
        <v>3212903</v>
      </c>
      <c r="E80" s="9">
        <f>ROUND(+Administration!V75,0)</f>
        <v>44834</v>
      </c>
      <c r="F80" s="10">
        <f t="shared" si="3"/>
        <v>71.66</v>
      </c>
      <c r="G80" s="9">
        <f>ROUND(SUM(Administration!M175:N175),0)</f>
        <v>3679442</v>
      </c>
      <c r="H80" s="9">
        <f>ROUND(+Administration!V175,0)</f>
        <v>49418</v>
      </c>
      <c r="I80" s="10">
        <f t="shared" si="4"/>
        <v>74.46</v>
      </c>
      <c r="J80" s="10"/>
      <c r="K80" s="11">
        <f t="shared" si="5"/>
        <v>0.0391</v>
      </c>
    </row>
    <row r="81" spans="2:11" ht="12">
      <c r="B81">
        <f>+Administration!A76</f>
        <v>172</v>
      </c>
      <c r="C81" t="str">
        <f>+Administration!B76</f>
        <v>PULLMAN REGIONAL HOSPITAL</v>
      </c>
      <c r="D81" s="9">
        <f>ROUND(SUM(Administration!M76:N76),0)</f>
        <v>739997</v>
      </c>
      <c r="E81" s="9">
        <f>ROUND(+Administration!V76,0)</f>
        <v>3616</v>
      </c>
      <c r="F81" s="10">
        <f t="shared" si="3"/>
        <v>204.65</v>
      </c>
      <c r="G81" s="9">
        <f>ROUND(SUM(Administration!M176:N176),0)</f>
        <v>760425</v>
      </c>
      <c r="H81" s="9">
        <f>ROUND(+Administration!V176,0)</f>
        <v>3480</v>
      </c>
      <c r="I81" s="10">
        <f t="shared" si="4"/>
        <v>218.51</v>
      </c>
      <c r="J81" s="10"/>
      <c r="K81" s="11">
        <f t="shared" si="5"/>
        <v>0.0677</v>
      </c>
    </row>
    <row r="82" spans="2:11" ht="12">
      <c r="B82">
        <f>+Administration!A77</f>
        <v>173</v>
      </c>
      <c r="C82" t="str">
        <f>+Administration!B77</f>
        <v>MORTON GENERAL HOSPITAL</v>
      </c>
      <c r="D82" s="9">
        <f>ROUND(SUM(Administration!M77:N77),0)</f>
        <v>102432</v>
      </c>
      <c r="E82" s="9">
        <f>ROUND(+Administration!V77,0)</f>
        <v>1442</v>
      </c>
      <c r="F82" s="10">
        <f t="shared" si="3"/>
        <v>71.03</v>
      </c>
      <c r="G82" s="9">
        <f>ROUND(SUM(Administration!M177:N177),0)</f>
        <v>100689</v>
      </c>
      <c r="H82" s="9">
        <f>ROUND(+Administration!V177,0)</f>
        <v>1566</v>
      </c>
      <c r="I82" s="10">
        <f t="shared" si="4"/>
        <v>64.3</v>
      </c>
      <c r="J82" s="10"/>
      <c r="K82" s="11">
        <f t="shared" si="5"/>
        <v>-0.0947</v>
      </c>
    </row>
    <row r="83" spans="2:11" ht="12">
      <c r="B83">
        <f>+Administration!A78</f>
        <v>175</v>
      </c>
      <c r="C83" t="str">
        <f>+Administration!B78</f>
        <v>MARY BRIDGE CHILDRENS HEALTH CENTER</v>
      </c>
      <c r="D83" s="9">
        <f>ROUND(SUM(Administration!M78:N78),0)</f>
        <v>627306</v>
      </c>
      <c r="E83" s="9">
        <f>ROUND(+Administration!V78,0)</f>
        <v>9049</v>
      </c>
      <c r="F83" s="10">
        <f t="shared" si="3"/>
        <v>69.32</v>
      </c>
      <c r="G83" s="9">
        <f>ROUND(SUM(Administration!M178:N178),0)</f>
        <v>676836</v>
      </c>
      <c r="H83" s="9">
        <f>ROUND(+Administration!V178,0)</f>
        <v>8663</v>
      </c>
      <c r="I83" s="10">
        <f t="shared" si="4"/>
        <v>78.13</v>
      </c>
      <c r="J83" s="10"/>
      <c r="K83" s="11">
        <f t="shared" si="5"/>
        <v>0.1271</v>
      </c>
    </row>
    <row r="84" spans="2:11" ht="12">
      <c r="B84">
        <f>+Administration!A79</f>
        <v>176</v>
      </c>
      <c r="C84" t="str">
        <f>+Administration!B79</f>
        <v>TACOMA GENERAL ALLENMORE HOSPITAL</v>
      </c>
      <c r="D84" s="9">
        <f>ROUND(SUM(Administration!M79:N79),0)</f>
        <v>2001955</v>
      </c>
      <c r="E84" s="9">
        <f>ROUND(+Administration!V79,0)</f>
        <v>44461</v>
      </c>
      <c r="F84" s="10">
        <f t="shared" si="3"/>
        <v>45.03</v>
      </c>
      <c r="G84" s="9">
        <f>ROUND(SUM(Administration!M179:N179),0)</f>
        <v>2412233</v>
      </c>
      <c r="H84" s="9">
        <f>ROUND(+Administration!V179,0)</f>
        <v>43169</v>
      </c>
      <c r="I84" s="10">
        <f t="shared" si="4"/>
        <v>55.88</v>
      </c>
      <c r="J84" s="10"/>
      <c r="K84" s="11">
        <f t="shared" si="5"/>
        <v>0.241</v>
      </c>
    </row>
    <row r="85" spans="2:11" ht="12">
      <c r="B85">
        <f>+Administration!A80</f>
        <v>178</v>
      </c>
      <c r="C85" t="str">
        <f>+Administration!B80</f>
        <v>DEER PARK HOSPITAL</v>
      </c>
      <c r="D85" s="9">
        <f>ROUND(SUM(Administration!M80:N80),0)</f>
        <v>20501</v>
      </c>
      <c r="E85" s="9">
        <f>ROUND(+Administration!V80,0)</f>
        <v>77</v>
      </c>
      <c r="F85" s="10">
        <f t="shared" si="3"/>
        <v>266.25</v>
      </c>
      <c r="G85" s="9">
        <f>ROUND(SUM(Administration!M180:N180),0)</f>
        <v>0</v>
      </c>
      <c r="H85" s="9">
        <f>ROUND(+Administration!V180,0)</f>
        <v>0</v>
      </c>
      <c r="I85" s="10">
        <f t="shared" si="4"/>
      </c>
      <c r="J85" s="10"/>
      <c r="K85" s="11">
        <f t="shared" si="5"/>
      </c>
    </row>
    <row r="86" spans="2:11" ht="12">
      <c r="B86">
        <f>+Administration!A81</f>
        <v>180</v>
      </c>
      <c r="C86" t="str">
        <f>+Administration!B81</f>
        <v>VALLEY HOSPITAL AND MEDICAL CENTER</v>
      </c>
      <c r="D86" s="9">
        <f>ROUND(SUM(Administration!M81:N81),0)</f>
        <v>241781</v>
      </c>
      <c r="E86" s="9">
        <f>ROUND(+Administration!V81,0)</f>
        <v>6682</v>
      </c>
      <c r="F86" s="10">
        <f t="shared" si="3"/>
        <v>36.18</v>
      </c>
      <c r="G86" s="9">
        <f>ROUND(SUM(Administration!M181:N181),0)</f>
        <v>247664</v>
      </c>
      <c r="H86" s="9">
        <f>ROUND(+Administration!V181,0)</f>
        <v>9834</v>
      </c>
      <c r="I86" s="10">
        <f t="shared" si="4"/>
        <v>25.18</v>
      </c>
      <c r="J86" s="10"/>
      <c r="K86" s="11">
        <f t="shared" si="5"/>
        <v>-0.304</v>
      </c>
    </row>
    <row r="87" spans="2:11" ht="12">
      <c r="B87">
        <f>+Administration!A82</f>
        <v>183</v>
      </c>
      <c r="C87" t="str">
        <f>+Administration!B82</f>
        <v>AUBURN REGIONAL MEDICAL CENTER</v>
      </c>
      <c r="D87" s="9">
        <f>ROUND(SUM(Administration!M82:N82),0)</f>
        <v>329466</v>
      </c>
      <c r="E87" s="9">
        <f>ROUND(+Administration!V82,0)</f>
        <v>13816</v>
      </c>
      <c r="F87" s="10">
        <f t="shared" si="3"/>
        <v>23.85</v>
      </c>
      <c r="G87" s="9">
        <f>ROUND(SUM(Administration!M182:N182),0)</f>
        <v>491270</v>
      </c>
      <c r="H87" s="9">
        <f>ROUND(+Administration!V182,0)</f>
        <v>12971</v>
      </c>
      <c r="I87" s="10">
        <f t="shared" si="4"/>
        <v>37.87</v>
      </c>
      <c r="J87" s="10"/>
      <c r="K87" s="11">
        <f t="shared" si="5"/>
        <v>0.5878</v>
      </c>
    </row>
    <row r="88" spans="2:11" ht="12">
      <c r="B88">
        <f>+Administration!A83</f>
        <v>186</v>
      </c>
      <c r="C88" t="str">
        <f>+Administration!B83</f>
        <v>MARK REED HOSPITAL</v>
      </c>
      <c r="D88" s="9">
        <f>ROUND(SUM(Administration!M83:N83),0)</f>
        <v>3910</v>
      </c>
      <c r="E88" s="9">
        <f>ROUND(+Administration!V83,0)</f>
        <v>1135</v>
      </c>
      <c r="F88" s="10">
        <f t="shared" si="3"/>
        <v>3.44</v>
      </c>
      <c r="G88" s="9">
        <f>ROUND(SUM(Administration!M183:N183),0)</f>
        <v>15230</v>
      </c>
      <c r="H88" s="9">
        <f>ROUND(+Administration!V183,0)</f>
        <v>669</v>
      </c>
      <c r="I88" s="10">
        <f t="shared" si="4"/>
        <v>22.77</v>
      </c>
      <c r="J88" s="10"/>
      <c r="K88" s="11">
        <f t="shared" si="5"/>
        <v>5.6192</v>
      </c>
    </row>
    <row r="89" spans="2:11" ht="12">
      <c r="B89">
        <f>+Administration!A84</f>
        <v>191</v>
      </c>
      <c r="C89" t="str">
        <f>+Administration!B84</f>
        <v>PROVIDENCE CENTRALIA HOSPITAL</v>
      </c>
      <c r="D89" s="9">
        <f>ROUND(SUM(Administration!M84:N84),0)</f>
        <v>624867</v>
      </c>
      <c r="E89" s="9">
        <f>ROUND(+Administration!V84,0)</f>
        <v>11160</v>
      </c>
      <c r="F89" s="10">
        <f t="shared" si="3"/>
        <v>55.99</v>
      </c>
      <c r="G89" s="9">
        <f>ROUND(SUM(Administration!M184:N184),0)</f>
        <v>573956</v>
      </c>
      <c r="H89" s="9">
        <f>ROUND(+Administration!V184,0)</f>
        <v>10112</v>
      </c>
      <c r="I89" s="10">
        <f t="shared" si="4"/>
        <v>56.76</v>
      </c>
      <c r="J89" s="10"/>
      <c r="K89" s="11">
        <f t="shared" si="5"/>
        <v>0.0138</v>
      </c>
    </row>
    <row r="90" spans="2:11" ht="12">
      <c r="B90">
        <f>+Administration!A85</f>
        <v>193</v>
      </c>
      <c r="C90" t="str">
        <f>+Administration!B85</f>
        <v>PROVIDENCE MOUNT CARMEL HOSPITAL</v>
      </c>
      <c r="D90" s="9">
        <f>ROUND(SUM(Administration!M85:N85),0)</f>
        <v>190995</v>
      </c>
      <c r="E90" s="9">
        <f>ROUND(+Administration!V85,0)</f>
        <v>3267</v>
      </c>
      <c r="F90" s="10">
        <f t="shared" si="3"/>
        <v>58.46</v>
      </c>
      <c r="G90" s="9">
        <f>ROUND(SUM(Administration!M185:N185),0)</f>
        <v>268039</v>
      </c>
      <c r="H90" s="9">
        <f>ROUND(+Administration!V185,0)</f>
        <v>3245</v>
      </c>
      <c r="I90" s="10">
        <f t="shared" si="4"/>
        <v>82.6</v>
      </c>
      <c r="J90" s="10"/>
      <c r="K90" s="11">
        <f t="shared" si="5"/>
        <v>0.4129</v>
      </c>
    </row>
    <row r="91" spans="2:11" ht="12">
      <c r="B91">
        <f>+Administration!A86</f>
        <v>194</v>
      </c>
      <c r="C91" t="str">
        <f>+Administration!B86</f>
        <v>PROVIDENCE SAINT JOSEPHS HOSPITAL</v>
      </c>
      <c r="D91" s="9">
        <f>ROUND(SUM(Administration!M86:N86),0)</f>
        <v>68881</v>
      </c>
      <c r="E91" s="9">
        <f>ROUND(+Administration!V86,0)</f>
        <v>1530</v>
      </c>
      <c r="F91" s="10">
        <f t="shared" si="3"/>
        <v>45.02</v>
      </c>
      <c r="G91" s="9">
        <f>ROUND(SUM(Administration!M186:N186),0)</f>
        <v>56519</v>
      </c>
      <c r="H91" s="9">
        <f>ROUND(+Administration!V186,0)</f>
        <v>1130</v>
      </c>
      <c r="I91" s="10">
        <f t="shared" si="4"/>
        <v>50.02</v>
      </c>
      <c r="J91" s="10"/>
      <c r="K91" s="11">
        <f t="shared" si="5"/>
        <v>0.1111</v>
      </c>
    </row>
    <row r="92" spans="2:11" ht="12">
      <c r="B92">
        <f>+Administration!A87</f>
        <v>195</v>
      </c>
      <c r="C92" t="str">
        <f>+Administration!B87</f>
        <v>SNOQUALMIE VALLEY HOSPITAL</v>
      </c>
      <c r="D92" s="9">
        <f>ROUND(SUM(Administration!M87:N87),0)</f>
        <v>1369287</v>
      </c>
      <c r="E92" s="9">
        <f>ROUND(+Administration!V87,0)</f>
        <v>1252</v>
      </c>
      <c r="F92" s="10">
        <f t="shared" si="3"/>
        <v>1093.68</v>
      </c>
      <c r="G92" s="9">
        <f>ROUND(SUM(Administration!M187:N187),0)</f>
        <v>319903</v>
      </c>
      <c r="H92" s="9">
        <f>ROUND(+Administration!V187,0)</f>
        <v>505</v>
      </c>
      <c r="I92" s="10">
        <f t="shared" si="4"/>
        <v>633.47</v>
      </c>
      <c r="J92" s="10"/>
      <c r="K92" s="11">
        <f t="shared" si="5"/>
        <v>-0.4208</v>
      </c>
    </row>
    <row r="93" spans="2:11" ht="12">
      <c r="B93">
        <f>+Administration!A88</f>
        <v>197</v>
      </c>
      <c r="C93" t="str">
        <f>+Administration!B88</f>
        <v>CAPITAL MEDICAL CENTER</v>
      </c>
      <c r="D93" s="9">
        <f>ROUND(SUM(Administration!M88:N88),0)</f>
        <v>520733</v>
      </c>
      <c r="E93" s="9">
        <f>ROUND(+Administration!V88,0)</f>
        <v>7450</v>
      </c>
      <c r="F93" s="10">
        <f t="shared" si="3"/>
        <v>69.9</v>
      </c>
      <c r="G93" s="9">
        <f>ROUND(SUM(Administration!M188:N188),0)</f>
        <v>590747</v>
      </c>
      <c r="H93" s="9">
        <f>ROUND(+Administration!V188,0)</f>
        <v>8572</v>
      </c>
      <c r="I93" s="10">
        <f t="shared" si="4"/>
        <v>68.92</v>
      </c>
      <c r="J93" s="10"/>
      <c r="K93" s="11">
        <f t="shared" si="5"/>
        <v>-0.014</v>
      </c>
    </row>
    <row r="94" spans="2:11" ht="12">
      <c r="B94">
        <f>+Administration!A89</f>
        <v>198</v>
      </c>
      <c r="C94" t="str">
        <f>+Administration!B89</f>
        <v>SUNNYSIDE COMMUNITY HOSPITAL</v>
      </c>
      <c r="D94" s="9">
        <f>ROUND(SUM(Administration!M89:N89),0)</f>
        <v>289060</v>
      </c>
      <c r="E94" s="9">
        <f>ROUND(+Administration!V89,0)</f>
        <v>3954</v>
      </c>
      <c r="F94" s="10">
        <f t="shared" si="3"/>
        <v>73.11</v>
      </c>
      <c r="G94" s="9">
        <f>ROUND(SUM(Administration!M189:N189),0)</f>
        <v>308570</v>
      </c>
      <c r="H94" s="9">
        <f>ROUND(+Administration!V189,0)</f>
        <v>4341</v>
      </c>
      <c r="I94" s="10">
        <f t="shared" si="4"/>
        <v>71.08</v>
      </c>
      <c r="J94" s="10"/>
      <c r="K94" s="11">
        <f t="shared" si="5"/>
        <v>-0.0278</v>
      </c>
    </row>
    <row r="95" spans="2:11" ht="12">
      <c r="B95">
        <f>+Administration!A90</f>
        <v>199</v>
      </c>
      <c r="C95" t="str">
        <f>+Administration!B90</f>
        <v>TOPPENISH COMMUNITY HOSPITAL</v>
      </c>
      <c r="D95" s="9">
        <f>ROUND(SUM(Administration!M90:N90),0)</f>
        <v>256441</v>
      </c>
      <c r="E95" s="9">
        <f>ROUND(+Administration!V90,0)</f>
        <v>3331</v>
      </c>
      <c r="F95" s="10">
        <f t="shared" si="3"/>
        <v>76.99</v>
      </c>
      <c r="G95" s="9">
        <f>ROUND(SUM(Administration!M190:N190),0)</f>
        <v>269183</v>
      </c>
      <c r="H95" s="9">
        <f>ROUND(+Administration!V190,0)</f>
        <v>3487</v>
      </c>
      <c r="I95" s="10">
        <f t="shared" si="4"/>
        <v>77.2</v>
      </c>
      <c r="J95" s="10"/>
      <c r="K95" s="11">
        <f t="shared" si="5"/>
        <v>0.0027</v>
      </c>
    </row>
    <row r="96" spans="2:11" ht="12">
      <c r="B96">
        <f>+Administration!A91</f>
        <v>201</v>
      </c>
      <c r="C96" t="str">
        <f>+Administration!B91</f>
        <v>SAINT FRANCIS COMMUNITY HOSPITAL</v>
      </c>
      <c r="D96" s="9">
        <f>ROUND(SUM(Administration!M91:N91),0)</f>
        <v>540503</v>
      </c>
      <c r="E96" s="9">
        <f>ROUND(+Administration!V91,0)</f>
        <v>15555</v>
      </c>
      <c r="F96" s="10">
        <f t="shared" si="3"/>
        <v>34.75</v>
      </c>
      <c r="G96" s="9">
        <f>ROUND(SUM(Administration!M191:N191),0)</f>
        <v>648671</v>
      </c>
      <c r="H96" s="9">
        <f>ROUND(+Administration!V191,0)</f>
        <v>16257</v>
      </c>
      <c r="I96" s="10">
        <f t="shared" si="4"/>
        <v>39.9</v>
      </c>
      <c r="J96" s="10"/>
      <c r="K96" s="11">
        <f t="shared" si="5"/>
        <v>0.1482</v>
      </c>
    </row>
    <row r="97" spans="2:11" ht="12">
      <c r="B97">
        <f>+Administration!A92</f>
        <v>202</v>
      </c>
      <c r="C97" t="str">
        <f>+Administration!B92</f>
        <v>REGIONAL HOSP. FOR RESP. &amp; COMPLEX CARE</v>
      </c>
      <c r="D97" s="9">
        <f>ROUND(SUM(Administration!M92:N92),0)</f>
        <v>607546</v>
      </c>
      <c r="E97" s="9">
        <f>ROUND(+Administration!V92,0)</f>
        <v>776</v>
      </c>
      <c r="F97" s="10">
        <f t="shared" si="3"/>
        <v>782.92</v>
      </c>
      <c r="G97" s="9">
        <f>ROUND(SUM(Administration!M192:N192),0)</f>
        <v>793264</v>
      </c>
      <c r="H97" s="9">
        <f>ROUND(+Administration!V192,0)</f>
        <v>897</v>
      </c>
      <c r="I97" s="10">
        <f t="shared" si="4"/>
        <v>884.35</v>
      </c>
      <c r="J97" s="10"/>
      <c r="K97" s="11">
        <f t="shared" si="5"/>
        <v>0.1296</v>
      </c>
    </row>
    <row r="98" spans="2:11" ht="12">
      <c r="B98">
        <f>+Administration!A93</f>
        <v>204</v>
      </c>
      <c r="C98" t="str">
        <f>+Administration!B93</f>
        <v>SEATTLE CANCER CARE ALLIANCE</v>
      </c>
      <c r="D98" s="9">
        <f>ROUND(SUM(Administration!M93:N93),0)</f>
        <v>2595788</v>
      </c>
      <c r="E98" s="9">
        <f>ROUND(+Administration!V93,0)</f>
        <v>12695</v>
      </c>
      <c r="F98" s="10">
        <f t="shared" si="3"/>
        <v>204.47</v>
      </c>
      <c r="G98" s="9">
        <f>ROUND(SUM(Administration!M193:N193),0)</f>
        <v>3191169</v>
      </c>
      <c r="H98" s="9">
        <f>ROUND(+Administration!V193,0)</f>
        <v>12672</v>
      </c>
      <c r="I98" s="10">
        <f t="shared" si="4"/>
        <v>251.83</v>
      </c>
      <c r="J98" s="10"/>
      <c r="K98" s="11">
        <f t="shared" si="5"/>
        <v>0.2316</v>
      </c>
    </row>
    <row r="99" spans="2:11" ht="12">
      <c r="B99">
        <f>+Administration!A94</f>
        <v>205</v>
      </c>
      <c r="C99" t="str">
        <f>+Administration!B94</f>
        <v>WENATCHEE VALLEY MEDICAL CENTER</v>
      </c>
      <c r="D99" s="9">
        <f>ROUND(SUM(Administration!M94:N94),0)</f>
        <v>268992</v>
      </c>
      <c r="E99" s="9">
        <f>ROUND(+Administration!V94,0)</f>
        <v>7232</v>
      </c>
      <c r="F99" s="10">
        <f t="shared" si="3"/>
        <v>37.19</v>
      </c>
      <c r="G99" s="9">
        <f>ROUND(SUM(Administration!M194:N194),0)</f>
        <v>250324</v>
      </c>
      <c r="H99" s="9">
        <f>ROUND(+Administration!V194,0)</f>
        <v>9260</v>
      </c>
      <c r="I99" s="10">
        <f t="shared" si="4"/>
        <v>27.03</v>
      </c>
      <c r="J99" s="10"/>
      <c r="K99" s="11">
        <f t="shared" si="5"/>
        <v>-0.2732</v>
      </c>
    </row>
    <row r="100" spans="2:11" ht="12">
      <c r="B100">
        <f>+Administration!A95</f>
        <v>206</v>
      </c>
      <c r="C100" t="str">
        <f>+Administration!B95</f>
        <v>UNITED GENERAL HOSPITAL</v>
      </c>
      <c r="D100" s="9">
        <f>ROUND(SUM(Administration!M95:N95),0)</f>
        <v>456552</v>
      </c>
      <c r="E100" s="9">
        <f>ROUND(+Administration!V95,0)</f>
        <v>4763</v>
      </c>
      <c r="F100" s="10">
        <f t="shared" si="3"/>
        <v>95.85</v>
      </c>
      <c r="G100" s="9">
        <f>ROUND(SUM(Administration!M195:N195),0)</f>
        <v>381472</v>
      </c>
      <c r="H100" s="9">
        <f>ROUND(+Administration!V195,0)</f>
        <v>5095</v>
      </c>
      <c r="I100" s="10">
        <f t="shared" si="4"/>
        <v>74.87</v>
      </c>
      <c r="J100" s="10"/>
      <c r="K100" s="11">
        <f t="shared" si="5"/>
        <v>-0.2189</v>
      </c>
    </row>
    <row r="101" spans="2:11" ht="12">
      <c r="B101">
        <f>+Administration!A96</f>
        <v>207</v>
      </c>
      <c r="C101" t="str">
        <f>+Administration!B96</f>
        <v>SKAGIT VALLEY HOSPITAL</v>
      </c>
      <c r="D101" s="9">
        <f>ROUND(SUM(Administration!M96:N96),0)</f>
        <v>1175753</v>
      </c>
      <c r="E101" s="9">
        <f>ROUND(+Administration!V96,0)</f>
        <v>16033</v>
      </c>
      <c r="F101" s="10">
        <f t="shared" si="3"/>
        <v>73.33</v>
      </c>
      <c r="G101" s="9">
        <f>ROUND(SUM(Administration!M196:N196),0)</f>
        <v>1051502</v>
      </c>
      <c r="H101" s="9">
        <f>ROUND(+Administration!V196,0)</f>
        <v>15909</v>
      </c>
      <c r="I101" s="10">
        <f t="shared" si="4"/>
        <v>66.09</v>
      </c>
      <c r="J101" s="10"/>
      <c r="K101" s="11">
        <f t="shared" si="5"/>
        <v>-0.0987</v>
      </c>
    </row>
    <row r="102" spans="2:11" ht="12">
      <c r="B102">
        <f>+Administration!A97</f>
        <v>208</v>
      </c>
      <c r="C102" t="str">
        <f>+Administration!B97</f>
        <v>LEGACY SALMON CREEK HOSPITAL</v>
      </c>
      <c r="D102" s="9">
        <f>ROUND(SUM(Administration!M97:N97),0)</f>
        <v>566237</v>
      </c>
      <c r="E102" s="9">
        <f>ROUND(+Administration!V97,0)</f>
        <v>13830</v>
      </c>
      <c r="F102" s="10">
        <f t="shared" si="3"/>
        <v>40.94</v>
      </c>
      <c r="G102" s="9">
        <f>ROUND(SUM(Administration!M197:N197),0)</f>
        <v>537073</v>
      </c>
      <c r="H102" s="9">
        <f>ROUND(+Administration!V197,0)</f>
        <v>15387</v>
      </c>
      <c r="I102" s="10">
        <f t="shared" si="4"/>
        <v>34.9</v>
      </c>
      <c r="J102" s="10"/>
      <c r="K102" s="11">
        <f t="shared" si="5"/>
        <v>-0.1475</v>
      </c>
    </row>
    <row r="103" spans="2:11" ht="12">
      <c r="B103">
        <f>+Administration!A98</f>
        <v>209</v>
      </c>
      <c r="C103" t="str">
        <f>+Administration!B98</f>
        <v>SAINT ANTHONY HOSPITAL</v>
      </c>
      <c r="D103" s="9">
        <f>ROUND(SUM(Administration!M98:N98),0)</f>
        <v>0</v>
      </c>
      <c r="E103" s="9">
        <f>ROUND(+Administration!V98,0)</f>
        <v>0</v>
      </c>
      <c r="F103" s="10">
        <f t="shared" si="3"/>
      </c>
      <c r="G103" s="9">
        <f>ROUND(SUM(Administration!M198:N198),0)</f>
        <v>909702</v>
      </c>
      <c r="H103" s="9">
        <f>ROUND(+Administration!V198,0)</f>
        <v>1638</v>
      </c>
      <c r="I103" s="10">
        <f t="shared" si="4"/>
        <v>555.37</v>
      </c>
      <c r="J103" s="10"/>
      <c r="K103" s="11">
        <f t="shared" si="5"/>
      </c>
    </row>
    <row r="104" spans="2:11" ht="12">
      <c r="B104">
        <f>+Administration!A99</f>
        <v>904</v>
      </c>
      <c r="C104" t="str">
        <f>+Administration!B99</f>
        <v>BHC FAIRFAX HOSPITAL</v>
      </c>
      <c r="D104" s="9">
        <f>ROUND(SUM(Administration!M99:N99),0)</f>
        <v>101383</v>
      </c>
      <c r="E104" s="9">
        <f>ROUND(+Administration!V99,0)</f>
        <v>2105</v>
      </c>
      <c r="F104" s="10">
        <f t="shared" si="3"/>
        <v>48.16</v>
      </c>
      <c r="G104" s="9">
        <f>ROUND(SUM(Administration!M199:N199),0)</f>
        <v>119202</v>
      </c>
      <c r="H104" s="9">
        <f>ROUND(+Administration!V199,0)</f>
        <v>2056</v>
      </c>
      <c r="I104" s="10">
        <f t="shared" si="4"/>
        <v>57.98</v>
      </c>
      <c r="J104" s="10"/>
      <c r="K104" s="11">
        <f t="shared" si="5"/>
        <v>0.2039</v>
      </c>
    </row>
    <row r="105" spans="2:11" ht="12">
      <c r="B105">
        <f>+Administration!A100</f>
        <v>915</v>
      </c>
      <c r="C105" t="str">
        <f>+Administration!B100</f>
        <v>LOURDES COUNSELING CENTER</v>
      </c>
      <c r="D105" s="9">
        <f>ROUND(SUM(Administration!M100:N100),0)</f>
        <v>55602</v>
      </c>
      <c r="E105" s="9">
        <f>ROUND(+Administration!V100,0)</f>
        <v>981</v>
      </c>
      <c r="F105" s="10">
        <f t="shared" si="3"/>
        <v>56.68</v>
      </c>
      <c r="G105" s="9">
        <f>ROUND(SUM(Administration!M200:N200),0)</f>
        <v>61091</v>
      </c>
      <c r="H105" s="9">
        <f>ROUND(+Administration!V200,0)</f>
        <v>926</v>
      </c>
      <c r="I105" s="10">
        <f t="shared" si="4"/>
        <v>65.97</v>
      </c>
      <c r="J105" s="10"/>
      <c r="K105" s="11">
        <f t="shared" si="5"/>
        <v>0.1639</v>
      </c>
    </row>
    <row r="106" spans="2:11" ht="12">
      <c r="B106">
        <f>+Administration!A101</f>
        <v>919</v>
      </c>
      <c r="C106" t="str">
        <f>+Administration!B101</f>
        <v>NAVOS</v>
      </c>
      <c r="D106" s="9">
        <f>ROUND(SUM(Administration!M101:N101),0)</f>
        <v>54338</v>
      </c>
      <c r="E106" s="9">
        <f>ROUND(+Administration!V101,0)</f>
        <v>567</v>
      </c>
      <c r="F106" s="10">
        <f t="shared" si="3"/>
        <v>95.83</v>
      </c>
      <c r="G106" s="9">
        <f>ROUND(SUM(Administration!M201:N201),0)</f>
        <v>60068</v>
      </c>
      <c r="H106" s="9">
        <f>ROUND(+Administration!V201,0)</f>
        <v>547</v>
      </c>
      <c r="I106" s="10">
        <f t="shared" si="4"/>
        <v>109.81</v>
      </c>
      <c r="J106" s="10"/>
      <c r="K106" s="11">
        <f t="shared" si="5"/>
        <v>0.1459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5" width="6.875" style="0" bestFit="1" customWidth="1"/>
    <col min="6" max="6" width="8.875" style="0" bestFit="1" customWidth="1"/>
    <col min="7" max="7" width="10.875" style="0" bestFit="1" customWidth="1"/>
    <col min="8" max="8" width="6.875" style="0" bestFit="1" customWidth="1"/>
    <col min="9" max="9" width="8.875" style="0" bestFit="1" customWidth="1"/>
    <col min="10" max="10" width="2.625" style="0" customWidth="1"/>
  </cols>
  <sheetData>
    <row r="1" spans="1:10" ht="12">
      <c r="A1" s="6" t="s">
        <v>21</v>
      </c>
      <c r="B1" s="5"/>
      <c r="C1" s="5"/>
      <c r="D1" s="5"/>
      <c r="E1" s="5"/>
      <c r="F1" s="6"/>
      <c r="G1" s="5"/>
      <c r="H1" s="5"/>
      <c r="I1" s="5"/>
      <c r="J1" s="5"/>
    </row>
    <row r="2" spans="1:11" ht="12">
      <c r="A2" s="1"/>
      <c r="F2" s="1"/>
      <c r="K2" s="4" t="s">
        <v>43</v>
      </c>
    </row>
    <row r="3" spans="4:11" ht="12">
      <c r="D3" s="2"/>
      <c r="F3" s="1"/>
      <c r="K3">
        <v>500</v>
      </c>
    </row>
    <row r="4" spans="1:10" ht="12">
      <c r="A4" s="6" t="s">
        <v>30</v>
      </c>
      <c r="B4" s="6"/>
      <c r="C4" s="6"/>
      <c r="D4" s="7"/>
      <c r="E4" s="6"/>
      <c r="F4" s="5"/>
      <c r="G4" s="5"/>
      <c r="H4" s="5"/>
      <c r="I4" s="5"/>
      <c r="J4" s="5"/>
    </row>
    <row r="5" spans="1:10" ht="12">
      <c r="A5" s="6" t="s">
        <v>37</v>
      </c>
      <c r="B5" s="6"/>
      <c r="C5" s="6"/>
      <c r="D5" s="6"/>
      <c r="E5" s="5"/>
      <c r="F5" s="5"/>
      <c r="G5" s="5"/>
      <c r="H5" s="5"/>
      <c r="I5" s="5"/>
      <c r="J5" s="5"/>
    </row>
    <row r="7" spans="5:9" ht="12">
      <c r="E7" s="33">
        <f>Administration!D5</f>
        <v>2008</v>
      </c>
      <c r="F7" s="4">
        <f>+E7</f>
        <v>2008</v>
      </c>
      <c r="H7" s="3">
        <f>+F7+1</f>
        <v>2009</v>
      </c>
      <c r="I7" s="4">
        <f>+H7</f>
        <v>2009</v>
      </c>
    </row>
    <row r="8" spans="1:11" ht="12">
      <c r="A8" s="4"/>
      <c r="B8" s="4"/>
      <c r="C8" s="4"/>
      <c r="D8" s="3" t="s">
        <v>22</v>
      </c>
      <c r="F8" s="3" t="s">
        <v>2</v>
      </c>
      <c r="G8" s="3" t="s">
        <v>22</v>
      </c>
      <c r="I8" s="3" t="s">
        <v>2</v>
      </c>
      <c r="J8" s="3"/>
      <c r="K8" s="4" t="s">
        <v>45</v>
      </c>
    </row>
    <row r="9" spans="1:11" ht="12">
      <c r="A9" s="4"/>
      <c r="B9" s="4" t="s">
        <v>41</v>
      </c>
      <c r="C9" s="4" t="s">
        <v>42</v>
      </c>
      <c r="D9" s="3" t="s">
        <v>3</v>
      </c>
      <c r="E9" s="3" t="s">
        <v>4</v>
      </c>
      <c r="F9" s="3" t="s">
        <v>4</v>
      </c>
      <c r="G9" s="3" t="s">
        <v>3</v>
      </c>
      <c r="H9" s="3" t="s">
        <v>4</v>
      </c>
      <c r="I9" s="3" t="s">
        <v>4</v>
      </c>
      <c r="J9" s="3"/>
      <c r="K9" s="4" t="s">
        <v>46</v>
      </c>
    </row>
    <row r="10" spans="2:11" ht="12">
      <c r="B10">
        <f>+Administration!A5</f>
        <v>1</v>
      </c>
      <c r="C10" t="str">
        <f>+Administration!B5</f>
        <v>SWEDISH HEALTH SERVICES</v>
      </c>
      <c r="D10" s="9">
        <f>ROUND(+Administration!O5,0)</f>
        <v>3338536</v>
      </c>
      <c r="E10" s="9">
        <f>ROUND(+Administration!V5,0)</f>
        <v>64206</v>
      </c>
      <c r="F10" s="10">
        <f>IF(D10=0,"",IF(E10=0,"",ROUND(D10/E10,2)))</f>
        <v>52</v>
      </c>
      <c r="G10" s="9">
        <f>ROUND(+Administration!O105,0)</f>
        <v>6859175</v>
      </c>
      <c r="H10" s="9">
        <f>ROUND(+Administration!V105,0)</f>
        <v>65434</v>
      </c>
      <c r="I10" s="10">
        <f>IF(G10=0,"",IF(H10=0,"",ROUND(G10/H10,2)))</f>
        <v>104.83</v>
      </c>
      <c r="J10" s="10"/>
      <c r="K10" s="11">
        <f>IF(D10=0,"",IF(E10=0,"",IF(G10=0,"",IF(H10=0,"",ROUND(I10/F10-1,4)))))</f>
        <v>1.016</v>
      </c>
    </row>
    <row r="11" spans="2:11" ht="12">
      <c r="B11">
        <f>+Administration!A6</f>
        <v>3</v>
      </c>
      <c r="C11" t="str">
        <f>+Administration!B6</f>
        <v>SWEDISH MEDICAL CENTER CHERRY HILL</v>
      </c>
      <c r="D11" s="9">
        <f>ROUND(+Administration!O6,0)</f>
        <v>3315471</v>
      </c>
      <c r="E11" s="9">
        <f>ROUND(+Administration!V6,0)</f>
        <v>25431</v>
      </c>
      <c r="F11" s="10">
        <f aca="true" t="shared" si="0" ref="F11:F74">IF(D11=0,"",IF(E11=0,"",ROUND(D11/E11,2)))</f>
        <v>130.37</v>
      </c>
      <c r="G11" s="9">
        <f>ROUND(+Administration!O106,0)</f>
        <v>6860918</v>
      </c>
      <c r="H11" s="9">
        <f>ROUND(+Administration!V106,0)</f>
        <v>27098</v>
      </c>
      <c r="I11" s="10">
        <f aca="true" t="shared" si="1" ref="I11:I74">IF(G11=0,"",IF(H11=0,"",ROUND(G11/H11,2)))</f>
        <v>253.19</v>
      </c>
      <c r="J11" s="10"/>
      <c r="K11" s="11">
        <f aca="true" t="shared" si="2" ref="K11:K74">IF(D11=0,"",IF(E11=0,"",IF(G11=0,"",IF(H11=0,"",ROUND(I11/F11-1,4)))))</f>
        <v>0.9421</v>
      </c>
    </row>
    <row r="12" spans="2:11" ht="12">
      <c r="B12">
        <f>+Administration!A7</f>
        <v>8</v>
      </c>
      <c r="C12" t="str">
        <f>+Administration!B7</f>
        <v>KLICKITAT VALLEY HOSPITAL</v>
      </c>
      <c r="D12" s="9">
        <f>ROUND(+Administration!O7,0)</f>
        <v>407930</v>
      </c>
      <c r="E12" s="9">
        <f>ROUND(+Administration!V7,0)</f>
        <v>1629</v>
      </c>
      <c r="F12" s="10">
        <f t="shared" si="0"/>
        <v>250.42</v>
      </c>
      <c r="G12" s="9">
        <f>ROUND(+Administration!O107,0)</f>
        <v>491417</v>
      </c>
      <c r="H12" s="9">
        <f>ROUND(+Administration!V107,0)</f>
        <v>1645</v>
      </c>
      <c r="I12" s="10">
        <f t="shared" si="1"/>
        <v>298.73</v>
      </c>
      <c r="J12" s="10"/>
      <c r="K12" s="11">
        <f t="shared" si="2"/>
        <v>0.1929</v>
      </c>
    </row>
    <row r="13" spans="2:11" ht="12">
      <c r="B13">
        <f>+Administration!A8</f>
        <v>10</v>
      </c>
      <c r="C13" t="str">
        <f>+Administration!B8</f>
        <v>VIRGINIA MASON MEDICAL CENTER</v>
      </c>
      <c r="D13" s="9">
        <f>ROUND(+Administration!O8,0)</f>
        <v>11837277</v>
      </c>
      <c r="E13" s="9">
        <f>ROUND(+Administration!V8,0)</f>
        <v>76904</v>
      </c>
      <c r="F13" s="10">
        <f t="shared" si="0"/>
        <v>153.92</v>
      </c>
      <c r="G13" s="9">
        <f>ROUND(+Administration!O108,0)</f>
        <v>9811991</v>
      </c>
      <c r="H13" s="9">
        <f>ROUND(+Administration!V108,0)</f>
        <v>79237</v>
      </c>
      <c r="I13" s="10">
        <f t="shared" si="1"/>
        <v>123.83</v>
      </c>
      <c r="J13" s="10"/>
      <c r="K13" s="11">
        <f t="shared" si="2"/>
        <v>-0.1955</v>
      </c>
    </row>
    <row r="14" spans="2:11" ht="12">
      <c r="B14">
        <f>+Administration!A9</f>
        <v>14</v>
      </c>
      <c r="C14" t="str">
        <f>+Administration!B9</f>
        <v>SEATTLE CHILDRENS HOSPITAL</v>
      </c>
      <c r="D14" s="9">
        <f>ROUND(+Administration!O9,0)</f>
        <v>5668668</v>
      </c>
      <c r="E14" s="9">
        <f>ROUND(+Administration!V9,0)</f>
        <v>26512</v>
      </c>
      <c r="F14" s="10">
        <f t="shared" si="0"/>
        <v>213.82</v>
      </c>
      <c r="G14" s="9">
        <f>ROUND(+Administration!O109,0)</f>
        <v>6519341</v>
      </c>
      <c r="H14" s="9">
        <f>ROUND(+Administration!V109,0)</f>
        <v>28361</v>
      </c>
      <c r="I14" s="10">
        <f t="shared" si="1"/>
        <v>229.87</v>
      </c>
      <c r="J14" s="10"/>
      <c r="K14" s="11">
        <f t="shared" si="2"/>
        <v>0.0751</v>
      </c>
    </row>
    <row r="15" spans="2:11" ht="12">
      <c r="B15">
        <f>+Administration!A10</f>
        <v>20</v>
      </c>
      <c r="C15" t="str">
        <f>+Administration!B10</f>
        <v>GROUP HEALTH CENTRAL</v>
      </c>
      <c r="D15" s="9">
        <f>ROUND(+Administration!O10,0)</f>
        <v>0</v>
      </c>
      <c r="E15" s="9">
        <f>ROUND(+Administration!V10,0)</f>
        <v>1208</v>
      </c>
      <c r="F15" s="10">
        <f t="shared" si="0"/>
      </c>
      <c r="G15" s="9">
        <f>ROUND(+Administration!O110,0)</f>
        <v>0</v>
      </c>
      <c r="H15" s="9">
        <f>ROUND(+Administration!V110,0)</f>
        <v>1122</v>
      </c>
      <c r="I15" s="10">
        <f t="shared" si="1"/>
      </c>
      <c r="J15" s="10"/>
      <c r="K15" s="11">
        <f t="shared" si="2"/>
      </c>
    </row>
    <row r="16" spans="2:11" ht="12">
      <c r="B16">
        <f>+Administration!A11</f>
        <v>21</v>
      </c>
      <c r="C16" t="str">
        <f>+Administration!B11</f>
        <v>NEWPORT COMMUNITY HOSPITAL</v>
      </c>
      <c r="D16" s="9">
        <f>ROUND(+Administration!O11,0)</f>
        <v>231221</v>
      </c>
      <c r="E16" s="9">
        <f>ROUND(+Administration!V11,0)</f>
        <v>2926</v>
      </c>
      <c r="F16" s="10">
        <f t="shared" si="0"/>
        <v>79.02</v>
      </c>
      <c r="G16" s="9">
        <f>ROUND(+Administration!O111,0)</f>
        <v>134391</v>
      </c>
      <c r="H16" s="9">
        <f>ROUND(+Administration!V111,0)</f>
        <v>2664</v>
      </c>
      <c r="I16" s="10">
        <f t="shared" si="1"/>
        <v>50.45</v>
      </c>
      <c r="J16" s="10"/>
      <c r="K16" s="11">
        <f t="shared" si="2"/>
        <v>-0.3616</v>
      </c>
    </row>
    <row r="17" spans="2:11" ht="12">
      <c r="B17">
        <f>+Administration!A12</f>
        <v>22</v>
      </c>
      <c r="C17" t="str">
        <f>+Administration!B12</f>
        <v>LOURDES MEDICAL CENTER</v>
      </c>
      <c r="D17" s="9">
        <f>ROUND(+Administration!O12,0)</f>
        <v>3703575</v>
      </c>
      <c r="E17" s="9">
        <f>ROUND(+Administration!V12,0)</f>
        <v>4975</v>
      </c>
      <c r="F17" s="10">
        <f t="shared" si="0"/>
        <v>744.44</v>
      </c>
      <c r="G17" s="9">
        <f>ROUND(+Administration!O112,0)</f>
        <v>6636554</v>
      </c>
      <c r="H17" s="9">
        <f>ROUND(+Administration!V112,0)</f>
        <v>4807</v>
      </c>
      <c r="I17" s="10">
        <f t="shared" si="1"/>
        <v>1380.6</v>
      </c>
      <c r="J17" s="10"/>
      <c r="K17" s="11">
        <f t="shared" si="2"/>
        <v>0.8545</v>
      </c>
    </row>
    <row r="18" spans="2:11" ht="12">
      <c r="B18">
        <f>+Administration!A13</f>
        <v>23</v>
      </c>
      <c r="C18" t="str">
        <f>+Administration!B13</f>
        <v>OKANOGAN-DOUGLAS DISTRICT HOSPITAL</v>
      </c>
      <c r="D18" s="9">
        <f>ROUND(+Administration!O13,0)</f>
        <v>182141</v>
      </c>
      <c r="E18" s="9">
        <f>ROUND(+Administration!V13,0)</f>
        <v>1506</v>
      </c>
      <c r="F18" s="10">
        <f t="shared" si="0"/>
        <v>120.94</v>
      </c>
      <c r="G18" s="9">
        <f>ROUND(+Administration!O113,0)</f>
        <v>157250</v>
      </c>
      <c r="H18" s="9">
        <f>ROUND(+Administration!V113,0)</f>
        <v>1454</v>
      </c>
      <c r="I18" s="10">
        <f t="shared" si="1"/>
        <v>108.15</v>
      </c>
      <c r="J18" s="10"/>
      <c r="K18" s="11">
        <f t="shared" si="2"/>
        <v>-0.1058</v>
      </c>
    </row>
    <row r="19" spans="2:11" ht="12">
      <c r="B19">
        <f>+Administration!A14</f>
        <v>26</v>
      </c>
      <c r="C19" t="str">
        <f>+Administration!B14</f>
        <v>PEACEHEALTH SAINT JOHN MEDICAL CENTER</v>
      </c>
      <c r="D19" s="9">
        <f>ROUND(+Administration!O14,0)</f>
        <v>2003977</v>
      </c>
      <c r="E19" s="9">
        <f>ROUND(+Administration!V14,0)</f>
        <v>23290</v>
      </c>
      <c r="F19" s="10">
        <f t="shared" si="0"/>
        <v>86.04</v>
      </c>
      <c r="G19" s="9">
        <f>ROUND(+Administration!O114,0)</f>
        <v>2031510</v>
      </c>
      <c r="H19" s="9">
        <f>ROUND(+Administration!V114,0)</f>
        <v>24570</v>
      </c>
      <c r="I19" s="10">
        <f t="shared" si="1"/>
        <v>82.68</v>
      </c>
      <c r="J19" s="10"/>
      <c r="K19" s="11">
        <f t="shared" si="2"/>
        <v>-0.0391</v>
      </c>
    </row>
    <row r="20" spans="2:11" ht="12">
      <c r="B20">
        <f>+Administration!A15</f>
        <v>29</v>
      </c>
      <c r="C20" t="str">
        <f>+Administration!B15</f>
        <v>HARBORVIEW MEDICAL CENTER</v>
      </c>
      <c r="D20" s="9">
        <f>ROUND(+Administration!O15,0)</f>
        <v>1758611</v>
      </c>
      <c r="E20" s="9">
        <f>ROUND(+Administration!V15,0)</f>
        <v>43532</v>
      </c>
      <c r="F20" s="10">
        <f t="shared" si="0"/>
        <v>40.4</v>
      </c>
      <c r="G20" s="9">
        <f>ROUND(+Administration!O115,0)</f>
        <v>1735879</v>
      </c>
      <c r="H20" s="9">
        <f>ROUND(+Administration!V115,0)</f>
        <v>43020</v>
      </c>
      <c r="I20" s="10">
        <f t="shared" si="1"/>
        <v>40.35</v>
      </c>
      <c r="J20" s="10"/>
      <c r="K20" s="11">
        <f t="shared" si="2"/>
        <v>-0.0012</v>
      </c>
    </row>
    <row r="21" spans="2:11" ht="12">
      <c r="B21">
        <f>+Administration!A16</f>
        <v>32</v>
      </c>
      <c r="C21" t="str">
        <f>+Administration!B16</f>
        <v>SAINT JOSEPH MEDICAL CENTER</v>
      </c>
      <c r="D21" s="9">
        <f>ROUND(+Administration!O16,0)</f>
        <v>8543035</v>
      </c>
      <c r="E21" s="9">
        <f>ROUND(+Administration!V16,0)</f>
        <v>46717</v>
      </c>
      <c r="F21" s="10">
        <f t="shared" si="0"/>
        <v>182.87</v>
      </c>
      <c r="G21" s="9">
        <f>ROUND(+Administration!O116,0)</f>
        <v>6270738</v>
      </c>
      <c r="H21" s="9">
        <f>ROUND(+Administration!V116,0)</f>
        <v>43072</v>
      </c>
      <c r="I21" s="10">
        <f t="shared" si="1"/>
        <v>145.59</v>
      </c>
      <c r="J21" s="10"/>
      <c r="K21" s="11">
        <f t="shared" si="2"/>
        <v>-0.2039</v>
      </c>
    </row>
    <row r="22" spans="2:11" ht="12">
      <c r="B22">
        <f>+Administration!A17</f>
        <v>35</v>
      </c>
      <c r="C22" t="str">
        <f>+Administration!B17</f>
        <v>ENUMCLAW REGIONAL HOSPITAL</v>
      </c>
      <c r="D22" s="9">
        <f>ROUND(+Administration!O17,0)</f>
        <v>725356</v>
      </c>
      <c r="E22" s="9">
        <f>ROUND(+Administration!V17,0)</f>
        <v>3584</v>
      </c>
      <c r="F22" s="10">
        <f t="shared" si="0"/>
        <v>202.39</v>
      </c>
      <c r="G22" s="9">
        <f>ROUND(+Administration!O117,0)</f>
        <v>661733</v>
      </c>
      <c r="H22" s="9">
        <f>ROUND(+Administration!V117,0)</f>
        <v>3826</v>
      </c>
      <c r="I22" s="10">
        <f t="shared" si="1"/>
        <v>172.96</v>
      </c>
      <c r="J22" s="10"/>
      <c r="K22" s="11">
        <f t="shared" si="2"/>
        <v>-0.1454</v>
      </c>
    </row>
    <row r="23" spans="2:11" ht="12">
      <c r="B23">
        <f>+Administration!A18</f>
        <v>37</v>
      </c>
      <c r="C23" t="str">
        <f>+Administration!B18</f>
        <v>DEACONESS MEDICAL CENTER</v>
      </c>
      <c r="D23" s="9">
        <f>ROUND(+Administration!O18,0)</f>
        <v>433118</v>
      </c>
      <c r="E23" s="9">
        <f>ROUND(+Administration!V18,0)</f>
        <v>18891</v>
      </c>
      <c r="F23" s="10">
        <f t="shared" si="0"/>
        <v>22.93</v>
      </c>
      <c r="G23" s="9">
        <f>ROUND(+Administration!O118,0)</f>
        <v>2820313</v>
      </c>
      <c r="H23" s="9">
        <f>ROUND(+Administration!V118,0)</f>
        <v>24058</v>
      </c>
      <c r="I23" s="10">
        <f t="shared" si="1"/>
        <v>117.23</v>
      </c>
      <c r="J23" s="10"/>
      <c r="K23" s="11">
        <f t="shared" si="2"/>
        <v>4.1125</v>
      </c>
    </row>
    <row r="24" spans="2:11" ht="12">
      <c r="B24">
        <f>+Administration!A19</f>
        <v>38</v>
      </c>
      <c r="C24" t="str">
        <f>+Administration!B19</f>
        <v>OLYMPIC MEDICAL CENTER</v>
      </c>
      <c r="D24" s="9">
        <f>ROUND(+Administration!O19,0)</f>
        <v>1052534</v>
      </c>
      <c r="E24" s="9">
        <f>ROUND(+Administration!V19,0)</f>
        <v>13147</v>
      </c>
      <c r="F24" s="10">
        <f t="shared" si="0"/>
        <v>80.06</v>
      </c>
      <c r="G24" s="9">
        <f>ROUND(+Administration!O119,0)</f>
        <v>1225038</v>
      </c>
      <c r="H24" s="9">
        <f>ROUND(+Administration!V119,0)</f>
        <v>13521</v>
      </c>
      <c r="I24" s="10">
        <f t="shared" si="1"/>
        <v>90.6</v>
      </c>
      <c r="J24" s="10"/>
      <c r="K24" s="11">
        <f t="shared" si="2"/>
        <v>0.1317</v>
      </c>
    </row>
    <row r="25" spans="2:11" ht="12">
      <c r="B25">
        <f>+Administration!A20</f>
        <v>39</v>
      </c>
      <c r="C25" t="str">
        <f>+Administration!B20</f>
        <v>KENNEWICK GENERAL HOSPITAL</v>
      </c>
      <c r="D25" s="9">
        <f>ROUND(+Administration!O20,0)</f>
        <v>367363</v>
      </c>
      <c r="E25" s="9">
        <f>ROUND(+Administration!V20,0)</f>
        <v>11240</v>
      </c>
      <c r="F25" s="10">
        <f t="shared" si="0"/>
        <v>32.68</v>
      </c>
      <c r="G25" s="9">
        <f>ROUND(+Administration!O120,0)</f>
        <v>693811</v>
      </c>
      <c r="H25" s="9">
        <f>ROUND(+Administration!V120,0)</f>
        <v>11618</v>
      </c>
      <c r="I25" s="10">
        <f t="shared" si="1"/>
        <v>59.72</v>
      </c>
      <c r="J25" s="10"/>
      <c r="K25" s="11">
        <f t="shared" si="2"/>
        <v>0.8274</v>
      </c>
    </row>
    <row r="26" spans="2:11" ht="12">
      <c r="B26">
        <f>+Administration!A21</f>
        <v>43</v>
      </c>
      <c r="C26" t="str">
        <f>+Administration!B21</f>
        <v>WALLA WALLA GENERAL HOSPITAL</v>
      </c>
      <c r="D26" s="9">
        <f>ROUND(+Administration!O21,0)</f>
        <v>810078</v>
      </c>
      <c r="E26" s="9">
        <f>ROUND(+Administration!V21,0)</f>
        <v>3984</v>
      </c>
      <c r="F26" s="10">
        <f t="shared" si="0"/>
        <v>203.33</v>
      </c>
      <c r="G26" s="9">
        <f>ROUND(+Administration!O121,0)</f>
        <v>666421</v>
      </c>
      <c r="H26" s="9">
        <f>ROUND(+Administration!V121,0)</f>
        <v>4221</v>
      </c>
      <c r="I26" s="10">
        <f t="shared" si="1"/>
        <v>157.88</v>
      </c>
      <c r="J26" s="10"/>
      <c r="K26" s="11">
        <f t="shared" si="2"/>
        <v>-0.2235</v>
      </c>
    </row>
    <row r="27" spans="2:11" ht="12">
      <c r="B27">
        <f>+Administration!A22</f>
        <v>45</v>
      </c>
      <c r="C27" t="str">
        <f>+Administration!B22</f>
        <v>COLUMBIA BASIN HOSPITAL</v>
      </c>
      <c r="D27" s="9">
        <f>ROUND(+Administration!O22,0)</f>
        <v>89742</v>
      </c>
      <c r="E27" s="9">
        <f>ROUND(+Administration!V22,0)</f>
        <v>1214</v>
      </c>
      <c r="F27" s="10">
        <f t="shared" si="0"/>
        <v>73.92</v>
      </c>
      <c r="G27" s="9">
        <f>ROUND(+Administration!O122,0)</f>
        <v>84361</v>
      </c>
      <c r="H27" s="9">
        <f>ROUND(+Administration!V122,0)</f>
        <v>1212</v>
      </c>
      <c r="I27" s="10">
        <f t="shared" si="1"/>
        <v>69.6</v>
      </c>
      <c r="J27" s="10"/>
      <c r="K27" s="11">
        <f t="shared" si="2"/>
        <v>-0.0584</v>
      </c>
    </row>
    <row r="28" spans="2:11" ht="12">
      <c r="B28">
        <f>+Administration!A23</f>
        <v>46</v>
      </c>
      <c r="C28" t="str">
        <f>+Administration!B23</f>
        <v>PROSSER MEMORIAL HOSPITAL</v>
      </c>
      <c r="D28" s="9">
        <f>ROUND(+Administration!O23,0)</f>
        <v>360897</v>
      </c>
      <c r="E28" s="9">
        <f>ROUND(+Administration!V23,0)</f>
        <v>0</v>
      </c>
      <c r="F28" s="10">
        <f t="shared" si="0"/>
      </c>
      <c r="G28" s="9">
        <f>ROUND(+Administration!O123,0)</f>
        <v>376357</v>
      </c>
      <c r="H28" s="9">
        <f>ROUND(+Administration!V123,0)</f>
        <v>1940</v>
      </c>
      <c r="I28" s="10">
        <f t="shared" si="1"/>
        <v>194</v>
      </c>
      <c r="J28" s="10"/>
      <c r="K28" s="11">
        <f t="shared" si="2"/>
      </c>
    </row>
    <row r="29" spans="2:11" ht="12">
      <c r="B29">
        <f>+Administration!A24</f>
        <v>50</v>
      </c>
      <c r="C29" t="str">
        <f>+Administration!B24</f>
        <v>PROVIDENCE SAINT MARY MEDICAL CENTER</v>
      </c>
      <c r="D29" s="9">
        <f>ROUND(+Administration!O24,0)</f>
        <v>1469949</v>
      </c>
      <c r="E29" s="9">
        <f>ROUND(+Administration!V24,0)</f>
        <v>13790</v>
      </c>
      <c r="F29" s="10">
        <f t="shared" si="0"/>
        <v>106.6</v>
      </c>
      <c r="G29" s="9">
        <f>ROUND(+Administration!O124,0)</f>
        <v>4320083</v>
      </c>
      <c r="H29" s="9">
        <f>ROUND(+Administration!V124,0)</f>
        <v>13198</v>
      </c>
      <c r="I29" s="10">
        <f t="shared" si="1"/>
        <v>327.33</v>
      </c>
      <c r="J29" s="10"/>
      <c r="K29" s="11">
        <f t="shared" si="2"/>
        <v>2.0706</v>
      </c>
    </row>
    <row r="30" spans="2:11" ht="12">
      <c r="B30">
        <f>+Administration!A25</f>
        <v>54</v>
      </c>
      <c r="C30" t="str">
        <f>+Administration!B25</f>
        <v>FORKS COMMUNITY HOSPITAL</v>
      </c>
      <c r="D30" s="9">
        <f>ROUND(+Administration!O25,0)</f>
        <v>452618</v>
      </c>
      <c r="E30" s="9">
        <f>ROUND(+Administration!V25,0)</f>
        <v>2268</v>
      </c>
      <c r="F30" s="10">
        <f t="shared" si="0"/>
        <v>199.57</v>
      </c>
      <c r="G30" s="9">
        <f>ROUND(+Administration!O125,0)</f>
        <v>397641</v>
      </c>
      <c r="H30" s="9">
        <f>ROUND(+Administration!V125,0)</f>
        <v>1817</v>
      </c>
      <c r="I30" s="10">
        <f t="shared" si="1"/>
        <v>218.84</v>
      </c>
      <c r="J30" s="10"/>
      <c r="K30" s="11">
        <f t="shared" si="2"/>
        <v>0.0966</v>
      </c>
    </row>
    <row r="31" spans="2:11" ht="12">
      <c r="B31">
        <f>+Administration!A26</f>
        <v>56</v>
      </c>
      <c r="C31" t="str">
        <f>+Administration!B26</f>
        <v>WILLAPA HARBOR HOSPITAL</v>
      </c>
      <c r="D31" s="9">
        <f>ROUND(+Administration!O26,0)</f>
        <v>118301</v>
      </c>
      <c r="E31" s="9">
        <f>ROUND(+Administration!V26,0)</f>
        <v>1630</v>
      </c>
      <c r="F31" s="10">
        <f t="shared" si="0"/>
        <v>72.58</v>
      </c>
      <c r="G31" s="9">
        <f>ROUND(+Administration!O126,0)</f>
        <v>113122</v>
      </c>
      <c r="H31" s="9">
        <f>ROUND(+Administration!V126,0)</f>
        <v>1521</v>
      </c>
      <c r="I31" s="10">
        <f t="shared" si="1"/>
        <v>74.37</v>
      </c>
      <c r="J31" s="10"/>
      <c r="K31" s="11">
        <f t="shared" si="2"/>
        <v>0.0247</v>
      </c>
    </row>
    <row r="32" spans="2:11" ht="12">
      <c r="B32">
        <f>+Administration!A27</f>
        <v>58</v>
      </c>
      <c r="C32" t="str">
        <f>+Administration!B27</f>
        <v>YAKIMA VALLEY MEMORIAL HOSPITAL</v>
      </c>
      <c r="D32" s="9">
        <f>ROUND(+Administration!O27,0)</f>
        <v>1310338</v>
      </c>
      <c r="E32" s="9">
        <f>ROUND(+Administration!V27,0)</f>
        <v>31658</v>
      </c>
      <c r="F32" s="10">
        <f t="shared" si="0"/>
        <v>41.39</v>
      </c>
      <c r="G32" s="9">
        <f>ROUND(+Administration!O127,0)</f>
        <v>2503052</v>
      </c>
      <c r="H32" s="9">
        <f>ROUND(+Administration!V127,0)</f>
        <v>33827</v>
      </c>
      <c r="I32" s="10">
        <f t="shared" si="1"/>
        <v>74</v>
      </c>
      <c r="J32" s="10"/>
      <c r="K32" s="11">
        <f t="shared" si="2"/>
        <v>0.7879</v>
      </c>
    </row>
    <row r="33" spans="2:11" ht="12">
      <c r="B33">
        <f>+Administration!A28</f>
        <v>63</v>
      </c>
      <c r="C33" t="str">
        <f>+Administration!B28</f>
        <v>GRAYS HARBOR COMMUNITY HOSPITAL</v>
      </c>
      <c r="D33" s="9">
        <f>ROUND(+Administration!O28,0)</f>
        <v>1667441</v>
      </c>
      <c r="E33" s="9">
        <f>ROUND(+Administration!V28,0)</f>
        <v>11731</v>
      </c>
      <c r="F33" s="10">
        <f t="shared" si="0"/>
        <v>142.14</v>
      </c>
      <c r="G33" s="9">
        <f>ROUND(+Administration!O128,0)</f>
        <v>2152777</v>
      </c>
      <c r="H33" s="9">
        <f>ROUND(+Administration!V128,0)</f>
        <v>12132</v>
      </c>
      <c r="I33" s="10">
        <f t="shared" si="1"/>
        <v>177.45</v>
      </c>
      <c r="J33" s="10"/>
      <c r="K33" s="11">
        <f t="shared" si="2"/>
        <v>0.2484</v>
      </c>
    </row>
    <row r="34" spans="2:11" ht="12">
      <c r="B34">
        <f>+Administration!A29</f>
        <v>78</v>
      </c>
      <c r="C34" t="str">
        <f>+Administration!B29</f>
        <v>SAMARITAN HOSPITAL</v>
      </c>
      <c r="D34" s="9">
        <f>ROUND(+Administration!O29,0)</f>
        <v>487231</v>
      </c>
      <c r="E34" s="9">
        <f>ROUND(+Administration!V29,0)</f>
        <v>6208</v>
      </c>
      <c r="F34" s="10">
        <f t="shared" si="0"/>
        <v>78.48</v>
      </c>
      <c r="G34" s="9">
        <f>ROUND(+Administration!O129,0)</f>
        <v>351984</v>
      </c>
      <c r="H34" s="9">
        <f>ROUND(+Administration!V129,0)</f>
        <v>6490</v>
      </c>
      <c r="I34" s="10">
        <f t="shared" si="1"/>
        <v>54.23</v>
      </c>
      <c r="J34" s="10"/>
      <c r="K34" s="11">
        <f t="shared" si="2"/>
        <v>-0.309</v>
      </c>
    </row>
    <row r="35" spans="2:11" ht="12">
      <c r="B35">
        <f>+Administration!A30</f>
        <v>79</v>
      </c>
      <c r="C35" t="str">
        <f>+Administration!B30</f>
        <v>OCEAN BEACH HOSPITAL</v>
      </c>
      <c r="D35" s="9">
        <f>ROUND(+Administration!O30,0)</f>
        <v>198608</v>
      </c>
      <c r="E35" s="9">
        <f>ROUND(+Administration!V30,0)</f>
        <v>1836</v>
      </c>
      <c r="F35" s="10">
        <f t="shared" si="0"/>
        <v>108.17</v>
      </c>
      <c r="G35" s="9">
        <f>ROUND(+Administration!O130,0)</f>
        <v>235605</v>
      </c>
      <c r="H35" s="9">
        <f>ROUND(+Administration!V130,0)</f>
        <v>1549</v>
      </c>
      <c r="I35" s="10">
        <f t="shared" si="1"/>
        <v>152.1</v>
      </c>
      <c r="J35" s="10"/>
      <c r="K35" s="11">
        <f t="shared" si="2"/>
        <v>0.4061</v>
      </c>
    </row>
    <row r="36" spans="2:11" ht="12">
      <c r="B36">
        <f>+Administration!A31</f>
        <v>80</v>
      </c>
      <c r="C36" t="str">
        <f>+Administration!B31</f>
        <v>ODESSA MEMORIAL HOSPITAL</v>
      </c>
      <c r="D36" s="9">
        <f>ROUND(+Administration!O31,0)</f>
        <v>90709</v>
      </c>
      <c r="E36" s="9">
        <f>ROUND(+Administration!V31,0)</f>
        <v>252</v>
      </c>
      <c r="F36" s="10">
        <f t="shared" si="0"/>
        <v>359.96</v>
      </c>
      <c r="G36" s="9">
        <f>ROUND(+Administration!O131,0)</f>
        <v>62100</v>
      </c>
      <c r="H36" s="9">
        <f>ROUND(+Administration!V131,0)</f>
        <v>237</v>
      </c>
      <c r="I36" s="10">
        <f t="shared" si="1"/>
        <v>262.03</v>
      </c>
      <c r="J36" s="10"/>
      <c r="K36" s="11">
        <f t="shared" si="2"/>
        <v>-0.2721</v>
      </c>
    </row>
    <row r="37" spans="2:11" ht="12">
      <c r="B37">
        <f>+Administration!A32</f>
        <v>81</v>
      </c>
      <c r="C37" t="str">
        <f>+Administration!B32</f>
        <v>GOOD SAMARITAN HOSPITAL</v>
      </c>
      <c r="D37" s="9">
        <f>ROUND(+Administration!O32,0)</f>
        <v>13408161</v>
      </c>
      <c r="E37" s="9">
        <f>ROUND(+Administration!V32,0)</f>
        <v>22063</v>
      </c>
      <c r="F37" s="10">
        <f t="shared" si="0"/>
        <v>607.72</v>
      </c>
      <c r="G37" s="9">
        <f>ROUND(+Administration!O132,0)</f>
        <v>12668273</v>
      </c>
      <c r="H37" s="9">
        <f>ROUND(+Administration!V132,0)</f>
        <v>21554</v>
      </c>
      <c r="I37" s="10">
        <f t="shared" si="1"/>
        <v>587.75</v>
      </c>
      <c r="J37" s="10"/>
      <c r="K37" s="11">
        <f t="shared" si="2"/>
        <v>-0.0329</v>
      </c>
    </row>
    <row r="38" spans="2:11" ht="12">
      <c r="B38">
        <f>+Administration!A33</f>
        <v>82</v>
      </c>
      <c r="C38" t="str">
        <f>+Administration!B33</f>
        <v>GARFIELD COUNTY MEMORIAL HOSPITAL</v>
      </c>
      <c r="D38" s="9">
        <f>ROUND(+Administration!O33,0)</f>
        <v>100026</v>
      </c>
      <c r="E38" s="9">
        <f>ROUND(+Administration!V33,0)</f>
        <v>224</v>
      </c>
      <c r="F38" s="10">
        <f t="shared" si="0"/>
        <v>446.54</v>
      </c>
      <c r="G38" s="9">
        <f>ROUND(+Administration!O133,0)</f>
        <v>53309</v>
      </c>
      <c r="H38" s="9">
        <f>ROUND(+Administration!V133,0)</f>
        <v>509</v>
      </c>
      <c r="I38" s="10">
        <f t="shared" si="1"/>
        <v>104.73</v>
      </c>
      <c r="J38" s="10"/>
      <c r="K38" s="11">
        <f t="shared" si="2"/>
        <v>-0.7655</v>
      </c>
    </row>
    <row r="39" spans="2:11" ht="12">
      <c r="B39">
        <f>+Administration!A34</f>
        <v>84</v>
      </c>
      <c r="C39" t="str">
        <f>+Administration!B34</f>
        <v>PROVIDENCE REGIONAL MEDICAL CENTER EVERETT</v>
      </c>
      <c r="D39" s="9">
        <f>ROUND(+Administration!O34,0)</f>
        <v>2397612</v>
      </c>
      <c r="E39" s="9">
        <f>ROUND(+Administration!V34,0)</f>
        <v>47661</v>
      </c>
      <c r="F39" s="10">
        <f t="shared" si="0"/>
        <v>50.31</v>
      </c>
      <c r="G39" s="9">
        <f>ROUND(+Administration!O134,0)</f>
        <v>1839311</v>
      </c>
      <c r="H39" s="9">
        <f>ROUND(+Administration!V134,0)</f>
        <v>52314</v>
      </c>
      <c r="I39" s="10">
        <f t="shared" si="1"/>
        <v>35.16</v>
      </c>
      <c r="J39" s="10"/>
      <c r="K39" s="11">
        <f t="shared" si="2"/>
        <v>-0.3011</v>
      </c>
    </row>
    <row r="40" spans="2:11" ht="12">
      <c r="B40">
        <f>+Administration!A35</f>
        <v>85</v>
      </c>
      <c r="C40" t="str">
        <f>+Administration!B35</f>
        <v>JEFFERSON HEALTHCARE HOSPITAL</v>
      </c>
      <c r="D40" s="9">
        <f>ROUND(+Administration!O35,0)</f>
        <v>320470</v>
      </c>
      <c r="E40" s="9">
        <f>ROUND(+Administration!V35,0)</f>
        <v>4378</v>
      </c>
      <c r="F40" s="10">
        <f t="shared" si="0"/>
        <v>73.2</v>
      </c>
      <c r="G40" s="9">
        <f>ROUND(+Administration!O135,0)</f>
        <v>356476</v>
      </c>
      <c r="H40" s="9">
        <f>ROUND(+Administration!V135,0)</f>
        <v>4690</v>
      </c>
      <c r="I40" s="10">
        <f t="shared" si="1"/>
        <v>76.01</v>
      </c>
      <c r="J40" s="10"/>
      <c r="K40" s="11">
        <f t="shared" si="2"/>
        <v>0.0384</v>
      </c>
    </row>
    <row r="41" spans="2:11" ht="12">
      <c r="B41">
        <f>+Administration!A36</f>
        <v>96</v>
      </c>
      <c r="C41" t="str">
        <f>+Administration!B36</f>
        <v>SKYLINE HOSPITAL</v>
      </c>
      <c r="D41" s="9">
        <f>ROUND(+Administration!O36,0)</f>
        <v>181795</v>
      </c>
      <c r="E41" s="9">
        <f>ROUND(+Administration!V36,0)</f>
        <v>1264</v>
      </c>
      <c r="F41" s="10">
        <f t="shared" si="0"/>
        <v>143.83</v>
      </c>
      <c r="G41" s="9">
        <f>ROUND(+Administration!O136,0)</f>
        <v>150631</v>
      </c>
      <c r="H41" s="9">
        <f>ROUND(+Administration!V136,0)</f>
        <v>1369</v>
      </c>
      <c r="I41" s="10">
        <f t="shared" si="1"/>
        <v>110.03</v>
      </c>
      <c r="J41" s="10"/>
      <c r="K41" s="11">
        <f t="shared" si="2"/>
        <v>-0.235</v>
      </c>
    </row>
    <row r="42" spans="2:11" ht="12">
      <c r="B42">
        <f>+Administration!A37</f>
        <v>102</v>
      </c>
      <c r="C42" t="str">
        <f>+Administration!B37</f>
        <v>YAKIMA REGIONAL MEDICAL AND CARDIAC CENTER</v>
      </c>
      <c r="D42" s="9">
        <f>ROUND(+Administration!O37,0)</f>
        <v>5538949</v>
      </c>
      <c r="E42" s="9">
        <f>ROUND(+Administration!V37,0)</f>
        <v>13168</v>
      </c>
      <c r="F42" s="10">
        <f t="shared" si="0"/>
        <v>420.64</v>
      </c>
      <c r="G42" s="9">
        <f>ROUND(+Administration!O137,0)</f>
        <v>5022849</v>
      </c>
      <c r="H42" s="9">
        <f>ROUND(+Administration!V137,0)</f>
        <v>12871</v>
      </c>
      <c r="I42" s="10">
        <f t="shared" si="1"/>
        <v>390.25</v>
      </c>
      <c r="J42" s="10"/>
      <c r="K42" s="11">
        <f t="shared" si="2"/>
        <v>-0.0722</v>
      </c>
    </row>
    <row r="43" spans="2:11" ht="12">
      <c r="B43">
        <f>+Administration!A38</f>
        <v>104</v>
      </c>
      <c r="C43" t="str">
        <f>+Administration!B38</f>
        <v>VALLEY GENERAL HOSPITAL</v>
      </c>
      <c r="D43" s="9">
        <f>ROUND(+Administration!O38,0)</f>
        <v>483570</v>
      </c>
      <c r="E43" s="9">
        <f>ROUND(+Administration!V38,0)</f>
        <v>5790</v>
      </c>
      <c r="F43" s="10">
        <f t="shared" si="0"/>
        <v>83.52</v>
      </c>
      <c r="G43" s="9">
        <f>ROUND(+Administration!O138,0)</f>
        <v>662297</v>
      </c>
      <c r="H43" s="9">
        <f>ROUND(+Administration!V138,0)</f>
        <v>5972</v>
      </c>
      <c r="I43" s="10">
        <f t="shared" si="1"/>
        <v>110.9</v>
      </c>
      <c r="J43" s="10"/>
      <c r="K43" s="11">
        <f t="shared" si="2"/>
        <v>0.3278</v>
      </c>
    </row>
    <row r="44" spans="2:11" ht="12">
      <c r="B44">
        <f>+Administration!A39</f>
        <v>106</v>
      </c>
      <c r="C44" t="str">
        <f>+Administration!B39</f>
        <v>CASCADE VALLEY HOSPITAL</v>
      </c>
      <c r="D44" s="9">
        <f>ROUND(+Administration!O39,0)</f>
        <v>260471</v>
      </c>
      <c r="E44" s="9">
        <f>ROUND(+Administration!V39,0)</f>
        <v>4926</v>
      </c>
      <c r="F44" s="10">
        <f t="shared" si="0"/>
        <v>52.88</v>
      </c>
      <c r="G44" s="9">
        <f>ROUND(+Administration!O139,0)</f>
        <v>212150</v>
      </c>
      <c r="H44" s="9">
        <f>ROUND(+Administration!V139,0)</f>
        <v>4607</v>
      </c>
      <c r="I44" s="10">
        <f t="shared" si="1"/>
        <v>46.05</v>
      </c>
      <c r="J44" s="10"/>
      <c r="K44" s="11">
        <f t="shared" si="2"/>
        <v>-0.1292</v>
      </c>
    </row>
    <row r="45" spans="2:11" ht="12">
      <c r="B45">
        <f>+Administration!A40</f>
        <v>107</v>
      </c>
      <c r="C45" t="str">
        <f>+Administration!B40</f>
        <v>NORTH VALLEY HOSPITAL</v>
      </c>
      <c r="D45" s="9">
        <f>ROUND(+Administration!O40,0)</f>
        <v>357750</v>
      </c>
      <c r="E45" s="9">
        <f>ROUND(+Administration!V40,0)</f>
        <v>2275</v>
      </c>
      <c r="F45" s="10">
        <f t="shared" si="0"/>
        <v>157.25</v>
      </c>
      <c r="G45" s="9">
        <f>ROUND(+Administration!O140,0)</f>
        <v>461174</v>
      </c>
      <c r="H45" s="9">
        <f>ROUND(+Administration!V140,0)</f>
        <v>2016</v>
      </c>
      <c r="I45" s="10">
        <f t="shared" si="1"/>
        <v>228.76</v>
      </c>
      <c r="J45" s="10"/>
      <c r="K45" s="11">
        <f t="shared" si="2"/>
        <v>0.4548</v>
      </c>
    </row>
    <row r="46" spans="2:11" ht="12">
      <c r="B46">
        <f>+Administration!A41</f>
        <v>108</v>
      </c>
      <c r="C46" t="str">
        <f>+Administration!B41</f>
        <v>TRI-STATE MEMORIAL HOSPITAL</v>
      </c>
      <c r="D46" s="9">
        <f>ROUND(+Administration!O41,0)</f>
        <v>1107644</v>
      </c>
      <c r="E46" s="9">
        <f>ROUND(+Administration!V41,0)</f>
        <v>5384</v>
      </c>
      <c r="F46" s="10">
        <f t="shared" si="0"/>
        <v>205.73</v>
      </c>
      <c r="G46" s="9">
        <f>ROUND(+Administration!O141,0)</f>
        <v>0</v>
      </c>
      <c r="H46" s="9">
        <f>ROUND(+Administration!V141,0)</f>
        <v>0</v>
      </c>
      <c r="I46" s="10">
        <f t="shared" si="1"/>
      </c>
      <c r="J46" s="10"/>
      <c r="K46" s="11">
        <f t="shared" si="2"/>
      </c>
    </row>
    <row r="47" spans="2:11" ht="12">
      <c r="B47">
        <f>+Administration!A42</f>
        <v>111</v>
      </c>
      <c r="C47" t="str">
        <f>+Administration!B42</f>
        <v>EAST ADAMS RURAL HOSPITAL</v>
      </c>
      <c r="D47" s="9">
        <f>ROUND(+Administration!O42,0)</f>
        <v>104815</v>
      </c>
      <c r="E47" s="9">
        <f>ROUND(+Administration!V42,0)</f>
        <v>521</v>
      </c>
      <c r="F47" s="10">
        <f t="shared" si="0"/>
        <v>201.18</v>
      </c>
      <c r="G47" s="9">
        <f>ROUND(+Administration!O142,0)</f>
        <v>87827</v>
      </c>
      <c r="H47" s="9">
        <f>ROUND(+Administration!V142,0)</f>
        <v>588</v>
      </c>
      <c r="I47" s="10">
        <f t="shared" si="1"/>
        <v>149.37</v>
      </c>
      <c r="J47" s="10"/>
      <c r="K47" s="11">
        <f t="shared" si="2"/>
        <v>-0.2575</v>
      </c>
    </row>
    <row r="48" spans="2:11" ht="12">
      <c r="B48">
        <f>+Administration!A43</f>
        <v>125</v>
      </c>
      <c r="C48" t="str">
        <f>+Administration!B43</f>
        <v>OTHELLO COMMUNITY HOSPITAL</v>
      </c>
      <c r="D48" s="9">
        <f>ROUND(+Administration!O43,0)</f>
        <v>168369</v>
      </c>
      <c r="E48" s="9">
        <f>ROUND(+Administration!V43,0)</f>
        <v>1899</v>
      </c>
      <c r="F48" s="10">
        <f t="shared" si="0"/>
        <v>88.66</v>
      </c>
      <c r="G48" s="9">
        <f>ROUND(+Administration!O143,0)</f>
        <v>161989</v>
      </c>
      <c r="H48" s="9">
        <f>ROUND(+Administration!V143,0)</f>
        <v>1895</v>
      </c>
      <c r="I48" s="10">
        <f t="shared" si="1"/>
        <v>85.48</v>
      </c>
      <c r="J48" s="10"/>
      <c r="K48" s="11">
        <f t="shared" si="2"/>
        <v>-0.0359</v>
      </c>
    </row>
    <row r="49" spans="2:11" ht="12">
      <c r="B49">
        <f>+Administration!A44</f>
        <v>126</v>
      </c>
      <c r="C49" t="str">
        <f>+Administration!B44</f>
        <v>HIGHLINE MEDICAL CENTER</v>
      </c>
      <c r="D49" s="9">
        <f>ROUND(+Administration!O44,0)</f>
        <v>5288016</v>
      </c>
      <c r="E49" s="9">
        <f>ROUND(+Administration!V44,0)</f>
        <v>20908</v>
      </c>
      <c r="F49" s="10">
        <f t="shared" si="0"/>
        <v>252.92</v>
      </c>
      <c r="G49" s="9">
        <f>ROUND(+Administration!O144,0)</f>
        <v>5497333</v>
      </c>
      <c r="H49" s="9">
        <f>ROUND(+Administration!V144,0)</f>
        <v>21534</v>
      </c>
      <c r="I49" s="10">
        <f t="shared" si="1"/>
        <v>255.29</v>
      </c>
      <c r="J49" s="10"/>
      <c r="K49" s="11">
        <f t="shared" si="2"/>
        <v>0.0094</v>
      </c>
    </row>
    <row r="50" spans="2:11" ht="12">
      <c r="B50">
        <f>+Administration!A45</f>
        <v>128</v>
      </c>
      <c r="C50" t="str">
        <f>+Administration!B45</f>
        <v>UNIVERSITY OF WASHINGTON MEDICAL CENTER</v>
      </c>
      <c r="D50" s="9">
        <f>ROUND(+Administration!O45,0)</f>
        <v>1973636</v>
      </c>
      <c r="E50" s="9">
        <f>ROUND(+Administration!V45,0)</f>
        <v>48016</v>
      </c>
      <c r="F50" s="10">
        <f t="shared" si="0"/>
        <v>41.1</v>
      </c>
      <c r="G50" s="9">
        <f>ROUND(+Administration!O145,0)</f>
        <v>3064271</v>
      </c>
      <c r="H50" s="9">
        <f>ROUND(+Administration!V145,0)</f>
        <v>48950</v>
      </c>
      <c r="I50" s="10">
        <f t="shared" si="1"/>
        <v>62.6</v>
      </c>
      <c r="J50" s="10"/>
      <c r="K50" s="11">
        <f t="shared" si="2"/>
        <v>0.5231</v>
      </c>
    </row>
    <row r="51" spans="2:11" ht="12">
      <c r="B51">
        <f>+Administration!A46</f>
        <v>129</v>
      </c>
      <c r="C51" t="str">
        <f>+Administration!B46</f>
        <v>QUINCY VALLEY MEDICAL CENTER</v>
      </c>
      <c r="D51" s="9">
        <f>ROUND(+Administration!O46,0)</f>
        <v>59340</v>
      </c>
      <c r="E51" s="9">
        <f>ROUND(+Administration!V46,0)</f>
        <v>501</v>
      </c>
      <c r="F51" s="10">
        <f t="shared" si="0"/>
        <v>118.44</v>
      </c>
      <c r="G51" s="9">
        <f>ROUND(+Administration!O146,0)</f>
        <v>20072</v>
      </c>
      <c r="H51" s="9">
        <f>ROUND(+Administration!V146,0)</f>
        <v>591</v>
      </c>
      <c r="I51" s="10">
        <f t="shared" si="1"/>
        <v>33.96</v>
      </c>
      <c r="J51" s="10"/>
      <c r="K51" s="11">
        <f t="shared" si="2"/>
        <v>-0.7133</v>
      </c>
    </row>
    <row r="52" spans="2:11" ht="12">
      <c r="B52">
        <f>+Administration!A47</f>
        <v>130</v>
      </c>
      <c r="C52" t="str">
        <f>+Administration!B47</f>
        <v>NORTHWEST HOSPITAL &amp; MEDICAL CENTER</v>
      </c>
      <c r="D52" s="9">
        <f>ROUND(+Administration!O47,0)</f>
        <v>2966491</v>
      </c>
      <c r="E52" s="9">
        <f>ROUND(+Administration!V47,0)</f>
        <v>23626</v>
      </c>
      <c r="F52" s="10">
        <f t="shared" si="0"/>
        <v>125.56</v>
      </c>
      <c r="G52" s="9">
        <f>ROUND(+Administration!O147,0)</f>
        <v>2244688</v>
      </c>
      <c r="H52" s="9">
        <f>ROUND(+Administration!V147,0)</f>
        <v>24107</v>
      </c>
      <c r="I52" s="10">
        <f t="shared" si="1"/>
        <v>93.11</v>
      </c>
      <c r="J52" s="10"/>
      <c r="K52" s="11">
        <f t="shared" si="2"/>
        <v>-0.2584</v>
      </c>
    </row>
    <row r="53" spans="2:11" ht="12">
      <c r="B53">
        <f>+Administration!A48</f>
        <v>131</v>
      </c>
      <c r="C53" t="str">
        <f>+Administration!B48</f>
        <v>OVERLAKE HOSPITAL MEDICAL CENTER</v>
      </c>
      <c r="D53" s="9">
        <f>ROUND(+Administration!O48,0)</f>
        <v>5152105</v>
      </c>
      <c r="E53" s="9">
        <f>ROUND(+Administration!V48,0)</f>
        <v>36964</v>
      </c>
      <c r="F53" s="10">
        <f t="shared" si="0"/>
        <v>139.38</v>
      </c>
      <c r="G53" s="9">
        <f>ROUND(+Administration!O148,0)</f>
        <v>6283917</v>
      </c>
      <c r="H53" s="9">
        <f>ROUND(+Administration!V148,0)</f>
        <v>40193</v>
      </c>
      <c r="I53" s="10">
        <f t="shared" si="1"/>
        <v>156.34</v>
      </c>
      <c r="J53" s="10"/>
      <c r="K53" s="11">
        <f t="shared" si="2"/>
        <v>0.1217</v>
      </c>
    </row>
    <row r="54" spans="2:11" ht="12">
      <c r="B54">
        <f>+Administration!A49</f>
        <v>132</v>
      </c>
      <c r="C54" t="str">
        <f>+Administration!B49</f>
        <v>SAINT CLARE HOSPITAL</v>
      </c>
      <c r="D54" s="9">
        <f>ROUND(+Administration!O49,0)</f>
        <v>1831844</v>
      </c>
      <c r="E54" s="9">
        <f>ROUND(+Administration!V49,0)</f>
        <v>11965</v>
      </c>
      <c r="F54" s="10">
        <f t="shared" si="0"/>
        <v>153.1</v>
      </c>
      <c r="G54" s="9">
        <f>ROUND(+Administration!O149,0)</f>
        <v>1754018</v>
      </c>
      <c r="H54" s="9">
        <f>ROUND(+Administration!V149,0)</f>
        <v>12684</v>
      </c>
      <c r="I54" s="10">
        <f t="shared" si="1"/>
        <v>138.29</v>
      </c>
      <c r="J54" s="10"/>
      <c r="K54" s="11">
        <f t="shared" si="2"/>
        <v>-0.0967</v>
      </c>
    </row>
    <row r="55" spans="2:11" ht="12">
      <c r="B55">
        <f>+Administration!A50</f>
        <v>134</v>
      </c>
      <c r="C55" t="str">
        <f>+Administration!B50</f>
        <v>ISLAND HOSPITAL</v>
      </c>
      <c r="D55" s="9">
        <f>ROUND(+Administration!O50,0)</f>
        <v>1313250</v>
      </c>
      <c r="E55" s="9">
        <f>ROUND(+Administration!V50,0)</f>
        <v>7752</v>
      </c>
      <c r="F55" s="10">
        <f t="shared" si="0"/>
        <v>169.41</v>
      </c>
      <c r="G55" s="9">
        <f>ROUND(+Administration!O150,0)</f>
        <v>1293250</v>
      </c>
      <c r="H55" s="9">
        <f>ROUND(+Administration!V150,0)</f>
        <v>8079</v>
      </c>
      <c r="I55" s="10">
        <f t="shared" si="1"/>
        <v>160.08</v>
      </c>
      <c r="J55" s="10"/>
      <c r="K55" s="11">
        <f t="shared" si="2"/>
        <v>-0.0551</v>
      </c>
    </row>
    <row r="56" spans="2:11" ht="12">
      <c r="B56">
        <f>+Administration!A51</f>
        <v>137</v>
      </c>
      <c r="C56" t="str">
        <f>+Administration!B51</f>
        <v>LINCOLN HOSPITAL</v>
      </c>
      <c r="D56" s="9">
        <f>ROUND(+Administration!O51,0)</f>
        <v>184037</v>
      </c>
      <c r="E56" s="9">
        <f>ROUND(+Administration!V51,0)</f>
        <v>289</v>
      </c>
      <c r="F56" s="10">
        <f t="shared" si="0"/>
        <v>636.81</v>
      </c>
      <c r="G56" s="9">
        <f>ROUND(+Administration!O151,0)</f>
        <v>245826</v>
      </c>
      <c r="H56" s="9">
        <f>ROUND(+Administration!V151,0)</f>
        <v>1252</v>
      </c>
      <c r="I56" s="10">
        <f t="shared" si="1"/>
        <v>196.35</v>
      </c>
      <c r="J56" s="10"/>
      <c r="K56" s="11">
        <f t="shared" si="2"/>
        <v>-0.6917</v>
      </c>
    </row>
    <row r="57" spans="2:11" ht="12">
      <c r="B57">
        <f>+Administration!A52</f>
        <v>138</v>
      </c>
      <c r="C57" t="str">
        <f>+Administration!B52</f>
        <v>STEVENS HOSPITAL</v>
      </c>
      <c r="D57" s="9">
        <f>ROUND(+Administration!O52,0)</f>
        <v>267702</v>
      </c>
      <c r="E57" s="9">
        <f>ROUND(+Administration!V52,0)</f>
        <v>15861</v>
      </c>
      <c r="F57" s="10">
        <f t="shared" si="0"/>
        <v>16.88</v>
      </c>
      <c r="G57" s="9">
        <f>ROUND(+Administration!O152,0)</f>
        <v>303913</v>
      </c>
      <c r="H57" s="9">
        <f>ROUND(+Administration!V152,0)</f>
        <v>15975</v>
      </c>
      <c r="I57" s="10">
        <f t="shared" si="1"/>
        <v>19.02</v>
      </c>
      <c r="J57" s="10"/>
      <c r="K57" s="11">
        <f t="shared" si="2"/>
        <v>0.1268</v>
      </c>
    </row>
    <row r="58" spans="2:11" ht="12">
      <c r="B58">
        <f>+Administration!A53</f>
        <v>139</v>
      </c>
      <c r="C58" t="str">
        <f>+Administration!B53</f>
        <v>PROVIDENCE HOLY FAMILY HOSPITAL</v>
      </c>
      <c r="D58" s="9">
        <f>ROUND(+Administration!O53,0)</f>
        <v>1739620</v>
      </c>
      <c r="E58" s="9">
        <f>ROUND(+Administration!V53,0)</f>
        <v>21255</v>
      </c>
      <c r="F58" s="10">
        <f t="shared" si="0"/>
        <v>81.85</v>
      </c>
      <c r="G58" s="9">
        <f>ROUND(+Administration!O153,0)</f>
        <v>2494436</v>
      </c>
      <c r="H58" s="9">
        <f>ROUND(+Administration!V153,0)</f>
        <v>22355</v>
      </c>
      <c r="I58" s="10">
        <f t="shared" si="1"/>
        <v>111.58</v>
      </c>
      <c r="J58" s="10"/>
      <c r="K58" s="11">
        <f t="shared" si="2"/>
        <v>0.3632</v>
      </c>
    </row>
    <row r="59" spans="2:11" ht="12">
      <c r="B59">
        <f>+Administration!A54</f>
        <v>140</v>
      </c>
      <c r="C59" t="str">
        <f>+Administration!B54</f>
        <v>KITTITAS VALLEY HOSPITAL</v>
      </c>
      <c r="D59" s="9">
        <f>ROUND(+Administration!O54,0)</f>
        <v>917571</v>
      </c>
      <c r="E59" s="9">
        <f>ROUND(+Administration!V54,0)</f>
        <v>4055</v>
      </c>
      <c r="F59" s="10">
        <f t="shared" si="0"/>
        <v>226.28</v>
      </c>
      <c r="G59" s="9">
        <f>ROUND(+Administration!O154,0)</f>
        <v>1073218</v>
      </c>
      <c r="H59" s="9">
        <f>ROUND(+Administration!V154,0)</f>
        <v>4400</v>
      </c>
      <c r="I59" s="10">
        <f t="shared" si="1"/>
        <v>243.91</v>
      </c>
      <c r="J59" s="10"/>
      <c r="K59" s="11">
        <f t="shared" si="2"/>
        <v>0.0779</v>
      </c>
    </row>
    <row r="60" spans="2:11" ht="12">
      <c r="B60">
        <f>+Administration!A55</f>
        <v>141</v>
      </c>
      <c r="C60" t="str">
        <f>+Administration!B55</f>
        <v>DAYTON GENERAL HOSPITAL</v>
      </c>
      <c r="D60" s="9">
        <f>ROUND(+Administration!O55,0)</f>
        <v>50254</v>
      </c>
      <c r="E60" s="9">
        <f>ROUND(+Administration!V55,0)</f>
        <v>494</v>
      </c>
      <c r="F60" s="10">
        <f t="shared" si="0"/>
        <v>101.73</v>
      </c>
      <c r="G60" s="9">
        <f>ROUND(+Administration!O155,0)</f>
        <v>62336</v>
      </c>
      <c r="H60" s="9">
        <f>ROUND(+Administration!V155,0)</f>
        <v>0</v>
      </c>
      <c r="I60" s="10">
        <f t="shared" si="1"/>
      </c>
      <c r="J60" s="10"/>
      <c r="K60" s="11">
        <f t="shared" si="2"/>
      </c>
    </row>
    <row r="61" spans="2:11" ht="12">
      <c r="B61">
        <f>+Administration!A56</f>
        <v>142</v>
      </c>
      <c r="C61" t="str">
        <f>+Administration!B56</f>
        <v>HARRISON MEDICAL CENTER</v>
      </c>
      <c r="D61" s="9">
        <f>ROUND(+Administration!O56,0)</f>
        <v>908210</v>
      </c>
      <c r="E61" s="9">
        <f>ROUND(+Administration!V56,0)</f>
        <v>28659</v>
      </c>
      <c r="F61" s="10">
        <f t="shared" si="0"/>
        <v>31.69</v>
      </c>
      <c r="G61" s="9">
        <f>ROUND(+Administration!O156,0)</f>
        <v>1037983</v>
      </c>
      <c r="H61" s="9">
        <f>ROUND(+Administration!V156,0)</f>
        <v>28694</v>
      </c>
      <c r="I61" s="10">
        <f t="shared" si="1"/>
        <v>36.17</v>
      </c>
      <c r="J61" s="10"/>
      <c r="K61" s="11">
        <f t="shared" si="2"/>
        <v>0.1414</v>
      </c>
    </row>
    <row r="62" spans="2:11" ht="12">
      <c r="B62">
        <f>+Administration!A57</f>
        <v>145</v>
      </c>
      <c r="C62" t="str">
        <f>+Administration!B57</f>
        <v>PEACEHEALTH SAINT JOSEPH HOSPITAL</v>
      </c>
      <c r="D62" s="9">
        <f>ROUND(+Administration!O57,0)</f>
        <v>5439130</v>
      </c>
      <c r="E62" s="9">
        <f>ROUND(+Administration!V57,0)</f>
        <v>30005</v>
      </c>
      <c r="F62" s="10">
        <f t="shared" si="0"/>
        <v>181.27</v>
      </c>
      <c r="G62" s="9">
        <f>ROUND(+Administration!O157,0)</f>
        <v>6636429</v>
      </c>
      <c r="H62" s="9">
        <f>ROUND(+Administration!V157,0)</f>
        <v>32043</v>
      </c>
      <c r="I62" s="10">
        <f t="shared" si="1"/>
        <v>207.11</v>
      </c>
      <c r="J62" s="10"/>
      <c r="K62" s="11">
        <f t="shared" si="2"/>
        <v>0.1425</v>
      </c>
    </row>
    <row r="63" spans="2:11" ht="12">
      <c r="B63">
        <f>+Administration!A58</f>
        <v>147</v>
      </c>
      <c r="C63" t="str">
        <f>+Administration!B58</f>
        <v>MID VALLEY HOSPITAL</v>
      </c>
      <c r="D63" s="9">
        <f>ROUND(+Administration!O58,0)</f>
        <v>231532</v>
      </c>
      <c r="E63" s="9">
        <f>ROUND(+Administration!V58,0)</f>
        <v>3063</v>
      </c>
      <c r="F63" s="10">
        <f t="shared" si="0"/>
        <v>75.59</v>
      </c>
      <c r="G63" s="9">
        <f>ROUND(+Administration!O158,0)</f>
        <v>188030</v>
      </c>
      <c r="H63" s="9">
        <f>ROUND(+Administration!V158,0)</f>
        <v>3023</v>
      </c>
      <c r="I63" s="10">
        <f t="shared" si="1"/>
        <v>62.2</v>
      </c>
      <c r="J63" s="10"/>
      <c r="K63" s="11">
        <f t="shared" si="2"/>
        <v>-0.1771</v>
      </c>
    </row>
    <row r="64" spans="2:11" ht="12">
      <c r="B64">
        <f>+Administration!A59</f>
        <v>148</v>
      </c>
      <c r="C64" t="str">
        <f>+Administration!B59</f>
        <v>KINDRED HOSPITAL - SEATTLE</v>
      </c>
      <c r="D64" s="9">
        <f>ROUND(+Administration!O59,0)</f>
        <v>1247910</v>
      </c>
      <c r="E64" s="9">
        <f>ROUND(+Administration!V59,0)</f>
        <v>897</v>
      </c>
      <c r="F64" s="10">
        <f t="shared" si="0"/>
        <v>1391.2</v>
      </c>
      <c r="G64" s="9">
        <f>ROUND(+Administration!O159,0)</f>
        <v>1269078</v>
      </c>
      <c r="H64" s="9">
        <f>ROUND(+Administration!V159,0)</f>
        <v>937</v>
      </c>
      <c r="I64" s="10">
        <f t="shared" si="1"/>
        <v>1354.41</v>
      </c>
      <c r="J64" s="10"/>
      <c r="K64" s="11">
        <f t="shared" si="2"/>
        <v>-0.0264</v>
      </c>
    </row>
    <row r="65" spans="2:11" ht="12">
      <c r="B65">
        <f>+Administration!A60</f>
        <v>150</v>
      </c>
      <c r="C65" t="str">
        <f>+Administration!B60</f>
        <v>COULEE COMMUNITY HOSPITAL</v>
      </c>
      <c r="D65" s="9">
        <f>ROUND(+Administration!O60,0)</f>
        <v>105459</v>
      </c>
      <c r="E65" s="9">
        <f>ROUND(+Administration!V60,0)</f>
        <v>1330</v>
      </c>
      <c r="F65" s="10">
        <f t="shared" si="0"/>
        <v>79.29</v>
      </c>
      <c r="G65" s="9">
        <f>ROUND(+Administration!O160,0)</f>
        <v>109494</v>
      </c>
      <c r="H65" s="9">
        <f>ROUND(+Administration!V160,0)</f>
        <v>2219</v>
      </c>
      <c r="I65" s="10">
        <f t="shared" si="1"/>
        <v>49.34</v>
      </c>
      <c r="J65" s="10"/>
      <c r="K65" s="11">
        <f t="shared" si="2"/>
        <v>-0.3777</v>
      </c>
    </row>
    <row r="66" spans="2:11" ht="12">
      <c r="B66">
        <f>+Administration!A61</f>
        <v>152</v>
      </c>
      <c r="C66" t="str">
        <f>+Administration!B61</f>
        <v>MASON GENERAL HOSPITAL</v>
      </c>
      <c r="D66" s="9">
        <f>ROUND(+Administration!O61,0)</f>
        <v>1224728</v>
      </c>
      <c r="E66" s="9">
        <f>ROUND(+Administration!V61,0)</f>
        <v>4449</v>
      </c>
      <c r="F66" s="10">
        <f t="shared" si="0"/>
        <v>275.28</v>
      </c>
      <c r="G66" s="9">
        <f>ROUND(+Administration!O161,0)</f>
        <v>856913</v>
      </c>
      <c r="H66" s="9">
        <f>ROUND(+Administration!V161,0)</f>
        <v>4267</v>
      </c>
      <c r="I66" s="10">
        <f t="shared" si="1"/>
        <v>200.82</v>
      </c>
      <c r="J66" s="10"/>
      <c r="K66" s="11">
        <f t="shared" si="2"/>
        <v>-0.2705</v>
      </c>
    </row>
    <row r="67" spans="2:11" ht="12">
      <c r="B67">
        <f>+Administration!A62</f>
        <v>153</v>
      </c>
      <c r="C67" t="str">
        <f>+Administration!B62</f>
        <v>WHITMAN HOSPITAL AND MEDICAL CENTER</v>
      </c>
      <c r="D67" s="9">
        <f>ROUND(+Administration!O62,0)</f>
        <v>180137</v>
      </c>
      <c r="E67" s="9">
        <f>ROUND(+Administration!V62,0)</f>
        <v>1717</v>
      </c>
      <c r="F67" s="10">
        <f t="shared" si="0"/>
        <v>104.91</v>
      </c>
      <c r="G67" s="9">
        <f>ROUND(+Administration!O162,0)</f>
        <v>166273</v>
      </c>
      <c r="H67" s="9">
        <f>ROUND(+Administration!V162,0)</f>
        <v>1813</v>
      </c>
      <c r="I67" s="10">
        <f t="shared" si="1"/>
        <v>91.71</v>
      </c>
      <c r="J67" s="10"/>
      <c r="K67" s="11">
        <f t="shared" si="2"/>
        <v>-0.1258</v>
      </c>
    </row>
    <row r="68" spans="2:11" ht="12">
      <c r="B68">
        <f>+Administration!A63</f>
        <v>155</v>
      </c>
      <c r="C68" t="str">
        <f>+Administration!B63</f>
        <v>VALLEY MEDICAL CENTER</v>
      </c>
      <c r="D68" s="9">
        <f>ROUND(+Administration!O63,0)</f>
        <v>7648962</v>
      </c>
      <c r="E68" s="9">
        <f>ROUND(+Administration!V63,0)</f>
        <v>34477</v>
      </c>
      <c r="F68" s="10">
        <f t="shared" si="0"/>
        <v>221.86</v>
      </c>
      <c r="G68" s="9">
        <f>ROUND(+Administration!O163,0)</f>
        <v>6226713</v>
      </c>
      <c r="H68" s="9">
        <f>ROUND(+Administration!V163,0)</f>
        <v>34729</v>
      </c>
      <c r="I68" s="10">
        <f t="shared" si="1"/>
        <v>179.29</v>
      </c>
      <c r="J68" s="10"/>
      <c r="K68" s="11">
        <f t="shared" si="2"/>
        <v>-0.1919</v>
      </c>
    </row>
    <row r="69" spans="2:11" ht="12">
      <c r="B69">
        <f>+Administration!A64</f>
        <v>156</v>
      </c>
      <c r="C69" t="str">
        <f>+Administration!B64</f>
        <v>WHIDBEY GENERAL HOSPITAL</v>
      </c>
      <c r="D69" s="9">
        <f>ROUND(+Administration!O64,0)</f>
        <v>580690</v>
      </c>
      <c r="E69" s="9">
        <f>ROUND(+Administration!V64,0)</f>
        <v>7230</v>
      </c>
      <c r="F69" s="10">
        <f t="shared" si="0"/>
        <v>80.32</v>
      </c>
      <c r="G69" s="9">
        <f>ROUND(+Administration!O164,0)</f>
        <v>594189</v>
      </c>
      <c r="H69" s="9">
        <f>ROUND(+Administration!V164,0)</f>
        <v>6463</v>
      </c>
      <c r="I69" s="10">
        <f t="shared" si="1"/>
        <v>91.94</v>
      </c>
      <c r="J69" s="10"/>
      <c r="K69" s="11">
        <f t="shared" si="2"/>
        <v>0.1447</v>
      </c>
    </row>
    <row r="70" spans="2:11" ht="12">
      <c r="B70">
        <f>+Administration!A65</f>
        <v>157</v>
      </c>
      <c r="C70" t="str">
        <f>+Administration!B65</f>
        <v>SAINT LUKES REHABILIATION INSTITUTE</v>
      </c>
      <c r="D70" s="9">
        <f>ROUND(+Administration!O65,0)</f>
        <v>571736</v>
      </c>
      <c r="E70" s="9">
        <f>ROUND(+Administration!V65,0)</f>
        <v>2799</v>
      </c>
      <c r="F70" s="10">
        <f t="shared" si="0"/>
        <v>204.26</v>
      </c>
      <c r="G70" s="9">
        <f>ROUND(+Administration!O165,0)</f>
        <v>129312</v>
      </c>
      <c r="H70" s="9">
        <f>ROUND(+Administration!V165,0)</f>
        <v>2947</v>
      </c>
      <c r="I70" s="10">
        <f t="shared" si="1"/>
        <v>43.88</v>
      </c>
      <c r="J70" s="10"/>
      <c r="K70" s="11">
        <f t="shared" si="2"/>
        <v>-0.7852</v>
      </c>
    </row>
    <row r="71" spans="2:11" ht="12">
      <c r="B71">
        <f>+Administration!A66</f>
        <v>158</v>
      </c>
      <c r="C71" t="str">
        <f>+Administration!B66</f>
        <v>CASCADE MEDICAL CENTER</v>
      </c>
      <c r="D71" s="9">
        <f>ROUND(+Administration!O66,0)</f>
        <v>76451</v>
      </c>
      <c r="E71" s="9">
        <f>ROUND(+Administration!V66,0)</f>
        <v>1358</v>
      </c>
      <c r="F71" s="10">
        <f t="shared" si="0"/>
        <v>56.3</v>
      </c>
      <c r="G71" s="9">
        <f>ROUND(+Administration!O166,0)</f>
        <v>81047</v>
      </c>
      <c r="H71" s="9">
        <f>ROUND(+Administration!V166,0)</f>
        <v>614</v>
      </c>
      <c r="I71" s="10">
        <f t="shared" si="1"/>
        <v>132</v>
      </c>
      <c r="J71" s="10"/>
      <c r="K71" s="11">
        <f t="shared" si="2"/>
        <v>1.3446</v>
      </c>
    </row>
    <row r="72" spans="2:11" ht="12">
      <c r="B72">
        <f>+Administration!A67</f>
        <v>159</v>
      </c>
      <c r="C72" t="str">
        <f>+Administration!B67</f>
        <v>PROVIDENCE SAINT PETER HOSPITAL</v>
      </c>
      <c r="D72" s="9">
        <f>ROUND(+Administration!O67,0)</f>
        <v>1800266</v>
      </c>
      <c r="E72" s="9">
        <f>ROUND(+Administration!V67,0)</f>
        <v>33572</v>
      </c>
      <c r="F72" s="10">
        <f t="shared" si="0"/>
        <v>53.62</v>
      </c>
      <c r="G72" s="9">
        <f>ROUND(+Administration!O167,0)</f>
        <v>1944090</v>
      </c>
      <c r="H72" s="9">
        <f>ROUND(+Administration!V167,0)</f>
        <v>34768</v>
      </c>
      <c r="I72" s="10">
        <f t="shared" si="1"/>
        <v>55.92</v>
      </c>
      <c r="J72" s="10"/>
      <c r="K72" s="11">
        <f t="shared" si="2"/>
        <v>0.0429</v>
      </c>
    </row>
    <row r="73" spans="2:11" ht="12">
      <c r="B73">
        <f>+Administration!A68</f>
        <v>161</v>
      </c>
      <c r="C73" t="str">
        <f>+Administration!B68</f>
        <v>KADLEC REGIONAL MEDICAL CENTER</v>
      </c>
      <c r="D73" s="9">
        <f>ROUND(+Administration!O68,0)</f>
        <v>3584445</v>
      </c>
      <c r="E73" s="9">
        <f>ROUND(+Administration!V68,0)</f>
        <v>27113</v>
      </c>
      <c r="F73" s="10">
        <f t="shared" si="0"/>
        <v>132.2</v>
      </c>
      <c r="G73" s="9">
        <f>ROUND(+Administration!O168,0)</f>
        <v>3891715</v>
      </c>
      <c r="H73" s="9">
        <f>ROUND(+Administration!V168,0)</f>
        <v>28692</v>
      </c>
      <c r="I73" s="10">
        <f t="shared" si="1"/>
        <v>135.64</v>
      </c>
      <c r="J73" s="10"/>
      <c r="K73" s="11">
        <f t="shared" si="2"/>
        <v>0.026</v>
      </c>
    </row>
    <row r="74" spans="2:11" ht="12">
      <c r="B74">
        <f>+Administration!A69</f>
        <v>162</v>
      </c>
      <c r="C74" t="str">
        <f>+Administration!B69</f>
        <v>PROVIDENCE SACRED HEART MEDICAL CENTER</v>
      </c>
      <c r="D74" s="9">
        <f>ROUND(+Administration!O69,0)</f>
        <v>4750009</v>
      </c>
      <c r="E74" s="9">
        <f>ROUND(+Administration!V69,0)</f>
        <v>59724</v>
      </c>
      <c r="F74" s="10">
        <f t="shared" si="0"/>
        <v>79.53</v>
      </c>
      <c r="G74" s="9">
        <f>ROUND(+Administration!O169,0)</f>
        <v>6287537</v>
      </c>
      <c r="H74" s="9">
        <f>ROUND(+Administration!V169,0)</f>
        <v>64334</v>
      </c>
      <c r="I74" s="10">
        <f t="shared" si="1"/>
        <v>97.73</v>
      </c>
      <c r="J74" s="10"/>
      <c r="K74" s="11">
        <f t="shared" si="2"/>
        <v>0.2288</v>
      </c>
    </row>
    <row r="75" spans="2:11" ht="12">
      <c r="B75">
        <f>+Administration!A70</f>
        <v>164</v>
      </c>
      <c r="C75" t="str">
        <f>+Administration!B70</f>
        <v>EVERGREEN HOSPITAL MEDICAL CENTER</v>
      </c>
      <c r="D75" s="9">
        <f>ROUND(+Administration!O70,0)</f>
        <v>1314647</v>
      </c>
      <c r="E75" s="9">
        <f>ROUND(+Administration!V70,0)</f>
        <v>31048</v>
      </c>
      <c r="F75" s="10">
        <f aca="true" t="shared" si="3" ref="F75:F106">IF(D75=0,"",IF(E75=0,"",ROUND(D75/E75,2)))</f>
        <v>42.34</v>
      </c>
      <c r="G75" s="9">
        <f>ROUND(+Administration!O170,0)</f>
        <v>1308702</v>
      </c>
      <c r="H75" s="9">
        <f>ROUND(+Administration!V170,0)</f>
        <v>31549</v>
      </c>
      <c r="I75" s="10">
        <f aca="true" t="shared" si="4" ref="I75:I106">IF(G75=0,"",IF(H75=0,"",ROUND(G75/H75,2)))</f>
        <v>41.48</v>
      </c>
      <c r="J75" s="10"/>
      <c r="K75" s="11">
        <f aca="true" t="shared" si="5" ref="K75:K106">IF(D75=0,"",IF(E75=0,"",IF(G75=0,"",IF(H75=0,"",ROUND(I75/F75-1,4)))))</f>
        <v>-0.0203</v>
      </c>
    </row>
    <row r="76" spans="2:11" ht="12">
      <c r="B76">
        <f>+Administration!A71</f>
        <v>165</v>
      </c>
      <c r="C76" t="str">
        <f>+Administration!B71</f>
        <v>LAKE CHELAN COMMUNITY HOSPITAL</v>
      </c>
      <c r="D76" s="9">
        <f>ROUND(+Administration!O71,0)</f>
        <v>520527</v>
      </c>
      <c r="E76" s="9">
        <f>ROUND(+Administration!V71,0)</f>
        <v>1459</v>
      </c>
      <c r="F76" s="10">
        <f t="shared" si="3"/>
        <v>356.77</v>
      </c>
      <c r="G76" s="9">
        <f>ROUND(+Administration!O171,0)</f>
        <v>433312</v>
      </c>
      <c r="H76" s="9">
        <f>ROUND(+Administration!V171,0)</f>
        <v>1701</v>
      </c>
      <c r="I76" s="10">
        <f t="shared" si="4"/>
        <v>254.74</v>
      </c>
      <c r="J76" s="10"/>
      <c r="K76" s="11">
        <f t="shared" si="5"/>
        <v>-0.286</v>
      </c>
    </row>
    <row r="77" spans="2:11" ht="12">
      <c r="B77">
        <f>+Administration!A72</f>
        <v>167</v>
      </c>
      <c r="C77" t="str">
        <f>+Administration!B72</f>
        <v>FERRY COUNTY MEMORIAL HOSPITAL</v>
      </c>
      <c r="D77" s="9">
        <f>ROUND(+Administration!O72,0)</f>
        <v>154249</v>
      </c>
      <c r="E77" s="9">
        <f>ROUND(+Administration!V72,0)</f>
        <v>560</v>
      </c>
      <c r="F77" s="10">
        <f t="shared" si="3"/>
        <v>275.44</v>
      </c>
      <c r="G77" s="9">
        <f>ROUND(+Administration!O172,0)</f>
        <v>182645</v>
      </c>
      <c r="H77" s="9">
        <f>ROUND(+Administration!V172,0)</f>
        <v>595</v>
      </c>
      <c r="I77" s="10">
        <f t="shared" si="4"/>
        <v>306.97</v>
      </c>
      <c r="J77" s="10"/>
      <c r="K77" s="11">
        <f t="shared" si="5"/>
        <v>0.1145</v>
      </c>
    </row>
    <row r="78" spans="2:11" ht="12">
      <c r="B78">
        <f>+Administration!A73</f>
        <v>168</v>
      </c>
      <c r="C78" t="str">
        <f>+Administration!B73</f>
        <v>CENTRAL WASHINGTON HOSPITAL</v>
      </c>
      <c r="D78" s="9">
        <f>ROUND(+Administration!O73,0)</f>
        <v>1775663</v>
      </c>
      <c r="E78" s="9">
        <f>ROUND(+Administration!V73,0)</f>
        <v>18831</v>
      </c>
      <c r="F78" s="10">
        <f t="shared" si="3"/>
        <v>94.29</v>
      </c>
      <c r="G78" s="9">
        <f>ROUND(+Administration!O173,0)</f>
        <v>1414253</v>
      </c>
      <c r="H78" s="9">
        <f>ROUND(+Administration!V173,0)</f>
        <v>17915</v>
      </c>
      <c r="I78" s="10">
        <f t="shared" si="4"/>
        <v>78.94</v>
      </c>
      <c r="J78" s="10"/>
      <c r="K78" s="11">
        <f t="shared" si="5"/>
        <v>-0.1628</v>
      </c>
    </row>
    <row r="79" spans="2:11" ht="12">
      <c r="B79">
        <f>+Administration!A74</f>
        <v>169</v>
      </c>
      <c r="C79" t="str">
        <f>+Administration!B74</f>
        <v>GROUP HEALTH EASTSIDE</v>
      </c>
      <c r="D79" s="9">
        <f>ROUND(+Administration!O74,0)</f>
        <v>0</v>
      </c>
      <c r="E79" s="9">
        <f>ROUND(+Administration!V74,0)</f>
        <v>1590</v>
      </c>
      <c r="F79" s="10">
        <f t="shared" si="3"/>
      </c>
      <c r="G79" s="9">
        <f>ROUND(+Administration!O174,0)</f>
        <v>0</v>
      </c>
      <c r="H79" s="9">
        <f>ROUND(+Administration!V174,0)</f>
        <v>0</v>
      </c>
      <c r="I79" s="10">
        <f t="shared" si="4"/>
      </c>
      <c r="J79" s="10"/>
      <c r="K79" s="11">
        <f t="shared" si="5"/>
      </c>
    </row>
    <row r="80" spans="2:11" ht="12">
      <c r="B80">
        <f>+Administration!A75</f>
        <v>170</v>
      </c>
      <c r="C80" t="str">
        <f>+Administration!B75</f>
        <v>SOUTHWEST WASHINGTON MEDICAL CENTER</v>
      </c>
      <c r="D80" s="9">
        <f>ROUND(+Administration!O75,0)</f>
        <v>4361450</v>
      </c>
      <c r="E80" s="9">
        <f>ROUND(+Administration!V75,0)</f>
        <v>44834</v>
      </c>
      <c r="F80" s="10">
        <f t="shared" si="3"/>
        <v>97.28</v>
      </c>
      <c r="G80" s="9">
        <f>ROUND(+Administration!O175,0)</f>
        <v>4347041</v>
      </c>
      <c r="H80" s="9">
        <f>ROUND(+Administration!V175,0)</f>
        <v>49418</v>
      </c>
      <c r="I80" s="10">
        <f t="shared" si="4"/>
        <v>87.96</v>
      </c>
      <c r="J80" s="10"/>
      <c r="K80" s="11">
        <f t="shared" si="5"/>
        <v>-0.0958</v>
      </c>
    </row>
    <row r="81" spans="2:11" ht="12">
      <c r="B81">
        <f>+Administration!A76</f>
        <v>172</v>
      </c>
      <c r="C81" t="str">
        <f>+Administration!B76</f>
        <v>PULLMAN REGIONAL HOSPITAL</v>
      </c>
      <c r="D81" s="9">
        <f>ROUND(+Administration!O76,0)</f>
        <v>531205</v>
      </c>
      <c r="E81" s="9">
        <f>ROUND(+Administration!V76,0)</f>
        <v>3616</v>
      </c>
      <c r="F81" s="10">
        <f t="shared" si="3"/>
        <v>146.9</v>
      </c>
      <c r="G81" s="9">
        <f>ROUND(+Administration!O176,0)</f>
        <v>295173</v>
      </c>
      <c r="H81" s="9">
        <f>ROUND(+Administration!V176,0)</f>
        <v>3480</v>
      </c>
      <c r="I81" s="10">
        <f t="shared" si="4"/>
        <v>84.82</v>
      </c>
      <c r="J81" s="10"/>
      <c r="K81" s="11">
        <f t="shared" si="5"/>
        <v>-0.4226</v>
      </c>
    </row>
    <row r="82" spans="2:11" ht="12">
      <c r="B82">
        <f>+Administration!A77</f>
        <v>173</v>
      </c>
      <c r="C82" t="str">
        <f>+Administration!B77</f>
        <v>MORTON GENERAL HOSPITAL</v>
      </c>
      <c r="D82" s="9">
        <f>ROUND(+Administration!O77,0)</f>
        <v>181966</v>
      </c>
      <c r="E82" s="9">
        <f>ROUND(+Administration!V77,0)</f>
        <v>1442</v>
      </c>
      <c r="F82" s="10">
        <f t="shared" si="3"/>
        <v>126.19</v>
      </c>
      <c r="G82" s="9">
        <f>ROUND(+Administration!O177,0)</f>
        <v>165423</v>
      </c>
      <c r="H82" s="9">
        <f>ROUND(+Administration!V177,0)</f>
        <v>1566</v>
      </c>
      <c r="I82" s="10">
        <f t="shared" si="4"/>
        <v>105.63</v>
      </c>
      <c r="J82" s="10"/>
      <c r="K82" s="11">
        <f t="shared" si="5"/>
        <v>-0.1629</v>
      </c>
    </row>
    <row r="83" spans="2:11" ht="12">
      <c r="B83">
        <f>+Administration!A78</f>
        <v>175</v>
      </c>
      <c r="C83" t="str">
        <f>+Administration!B78</f>
        <v>MARY BRIDGE CHILDRENS HEALTH CENTER</v>
      </c>
      <c r="D83" s="9">
        <f>ROUND(+Administration!O78,0)</f>
        <v>9022619</v>
      </c>
      <c r="E83" s="9">
        <f>ROUND(+Administration!V78,0)</f>
        <v>9049</v>
      </c>
      <c r="F83" s="10">
        <f t="shared" si="3"/>
        <v>997.08</v>
      </c>
      <c r="G83" s="9">
        <f>ROUND(+Administration!O178,0)</f>
        <v>7789271</v>
      </c>
      <c r="H83" s="9">
        <f>ROUND(+Administration!V178,0)</f>
        <v>8663</v>
      </c>
      <c r="I83" s="10">
        <f t="shared" si="4"/>
        <v>899.14</v>
      </c>
      <c r="J83" s="10"/>
      <c r="K83" s="11">
        <f t="shared" si="5"/>
        <v>-0.0982</v>
      </c>
    </row>
    <row r="84" spans="2:11" ht="12">
      <c r="B84">
        <f>+Administration!A79</f>
        <v>176</v>
      </c>
      <c r="C84" t="str">
        <f>+Administration!B79</f>
        <v>TACOMA GENERAL ALLENMORE HOSPITAL</v>
      </c>
      <c r="D84" s="9">
        <f>ROUND(+Administration!O79,0)</f>
        <v>26879012</v>
      </c>
      <c r="E84" s="9">
        <f>ROUND(+Administration!V79,0)</f>
        <v>44461</v>
      </c>
      <c r="F84" s="10">
        <f t="shared" si="3"/>
        <v>604.55</v>
      </c>
      <c r="G84" s="9">
        <f>ROUND(+Administration!O179,0)</f>
        <v>20986988</v>
      </c>
      <c r="H84" s="9">
        <f>ROUND(+Administration!V179,0)</f>
        <v>43169</v>
      </c>
      <c r="I84" s="10">
        <f t="shared" si="4"/>
        <v>486.16</v>
      </c>
      <c r="J84" s="10"/>
      <c r="K84" s="11">
        <f t="shared" si="5"/>
        <v>-0.1958</v>
      </c>
    </row>
    <row r="85" spans="2:11" ht="12">
      <c r="B85">
        <f>+Administration!A80</f>
        <v>178</v>
      </c>
      <c r="C85" t="str">
        <f>+Administration!B80</f>
        <v>DEER PARK HOSPITAL</v>
      </c>
      <c r="D85" s="9">
        <f>ROUND(+Administration!O80,0)</f>
        <v>655701</v>
      </c>
      <c r="E85" s="9">
        <f>ROUND(+Administration!V80,0)</f>
        <v>77</v>
      </c>
      <c r="F85" s="10">
        <f t="shared" si="3"/>
        <v>8515.6</v>
      </c>
      <c r="G85" s="9">
        <f>ROUND(+Administration!O180,0)</f>
        <v>0</v>
      </c>
      <c r="H85" s="9">
        <f>ROUND(+Administration!V180,0)</f>
        <v>0</v>
      </c>
      <c r="I85" s="10">
        <f t="shared" si="4"/>
      </c>
      <c r="J85" s="10"/>
      <c r="K85" s="11">
        <f t="shared" si="5"/>
      </c>
    </row>
    <row r="86" spans="2:11" ht="12">
      <c r="B86">
        <f>+Administration!A81</f>
        <v>180</v>
      </c>
      <c r="C86" t="str">
        <f>+Administration!B81</f>
        <v>VALLEY HOSPITAL AND MEDICAL CENTER</v>
      </c>
      <c r="D86" s="9">
        <f>ROUND(+Administration!O81,0)</f>
        <v>177721</v>
      </c>
      <c r="E86" s="9">
        <f>ROUND(+Administration!V81,0)</f>
        <v>6682</v>
      </c>
      <c r="F86" s="10">
        <f t="shared" si="3"/>
        <v>26.6</v>
      </c>
      <c r="G86" s="9">
        <f>ROUND(+Administration!O181,0)</f>
        <v>929244</v>
      </c>
      <c r="H86" s="9">
        <f>ROUND(+Administration!V181,0)</f>
        <v>9834</v>
      </c>
      <c r="I86" s="10">
        <f t="shared" si="4"/>
        <v>94.49</v>
      </c>
      <c r="J86" s="10"/>
      <c r="K86" s="11">
        <f t="shared" si="5"/>
        <v>2.5523</v>
      </c>
    </row>
    <row r="87" spans="2:11" ht="12">
      <c r="B87">
        <f>+Administration!A82</f>
        <v>183</v>
      </c>
      <c r="C87" t="str">
        <f>+Administration!B82</f>
        <v>AUBURN REGIONAL MEDICAL CENTER</v>
      </c>
      <c r="D87" s="9">
        <f>ROUND(+Administration!O82,0)</f>
        <v>6877312</v>
      </c>
      <c r="E87" s="9">
        <f>ROUND(+Administration!V82,0)</f>
        <v>13816</v>
      </c>
      <c r="F87" s="10">
        <f t="shared" si="3"/>
        <v>497.78</v>
      </c>
      <c r="G87" s="9">
        <f>ROUND(+Administration!O182,0)</f>
        <v>5966965</v>
      </c>
      <c r="H87" s="9">
        <f>ROUND(+Administration!V182,0)</f>
        <v>12971</v>
      </c>
      <c r="I87" s="10">
        <f t="shared" si="4"/>
        <v>460.02</v>
      </c>
      <c r="J87" s="10"/>
      <c r="K87" s="11">
        <f t="shared" si="5"/>
        <v>-0.0759</v>
      </c>
    </row>
    <row r="88" spans="2:11" ht="12">
      <c r="B88">
        <f>+Administration!A83</f>
        <v>186</v>
      </c>
      <c r="C88" t="str">
        <f>+Administration!B83</f>
        <v>MARK REED HOSPITAL</v>
      </c>
      <c r="D88" s="9">
        <f>ROUND(+Administration!O83,0)</f>
        <v>88979</v>
      </c>
      <c r="E88" s="9">
        <f>ROUND(+Administration!V83,0)</f>
        <v>1135</v>
      </c>
      <c r="F88" s="10">
        <f t="shared" si="3"/>
        <v>78.4</v>
      </c>
      <c r="G88" s="9">
        <f>ROUND(+Administration!O183,0)</f>
        <v>106931</v>
      </c>
      <c r="H88" s="9">
        <f>ROUND(+Administration!V183,0)</f>
        <v>669</v>
      </c>
      <c r="I88" s="10">
        <f t="shared" si="4"/>
        <v>159.84</v>
      </c>
      <c r="J88" s="10"/>
      <c r="K88" s="11">
        <f t="shared" si="5"/>
        <v>1.0388</v>
      </c>
    </row>
    <row r="89" spans="2:11" ht="12">
      <c r="B89">
        <f>+Administration!A84</f>
        <v>191</v>
      </c>
      <c r="C89" t="str">
        <f>+Administration!B84</f>
        <v>PROVIDENCE CENTRALIA HOSPITAL</v>
      </c>
      <c r="D89" s="9">
        <f>ROUND(+Administration!O84,0)</f>
        <v>812250</v>
      </c>
      <c r="E89" s="9">
        <f>ROUND(+Administration!V84,0)</f>
        <v>11160</v>
      </c>
      <c r="F89" s="10">
        <f t="shared" si="3"/>
        <v>72.78</v>
      </c>
      <c r="G89" s="9">
        <f>ROUND(+Administration!O184,0)</f>
        <v>958376</v>
      </c>
      <c r="H89" s="9">
        <f>ROUND(+Administration!V184,0)</f>
        <v>10112</v>
      </c>
      <c r="I89" s="10">
        <f t="shared" si="4"/>
        <v>94.78</v>
      </c>
      <c r="J89" s="10"/>
      <c r="K89" s="11">
        <f t="shared" si="5"/>
        <v>0.3023</v>
      </c>
    </row>
    <row r="90" spans="2:11" ht="12">
      <c r="B90">
        <f>+Administration!A85</f>
        <v>193</v>
      </c>
      <c r="C90" t="str">
        <f>+Administration!B85</f>
        <v>PROVIDENCE MOUNT CARMEL HOSPITAL</v>
      </c>
      <c r="D90" s="9">
        <f>ROUND(+Administration!O85,0)</f>
        <v>640015</v>
      </c>
      <c r="E90" s="9">
        <f>ROUND(+Administration!V85,0)</f>
        <v>3267</v>
      </c>
      <c r="F90" s="10">
        <f t="shared" si="3"/>
        <v>195.9</v>
      </c>
      <c r="G90" s="9">
        <f>ROUND(+Administration!O185,0)</f>
        <v>515110</v>
      </c>
      <c r="H90" s="9">
        <f>ROUND(+Administration!V185,0)</f>
        <v>3245</v>
      </c>
      <c r="I90" s="10">
        <f t="shared" si="4"/>
        <v>158.74</v>
      </c>
      <c r="J90" s="10"/>
      <c r="K90" s="11">
        <f t="shared" si="5"/>
        <v>-0.1897</v>
      </c>
    </row>
    <row r="91" spans="2:11" ht="12">
      <c r="B91">
        <f>+Administration!A86</f>
        <v>194</v>
      </c>
      <c r="C91" t="str">
        <f>+Administration!B86</f>
        <v>PROVIDENCE SAINT JOSEPHS HOSPITAL</v>
      </c>
      <c r="D91" s="9">
        <f>ROUND(+Administration!O86,0)</f>
        <v>346457</v>
      </c>
      <c r="E91" s="9">
        <f>ROUND(+Administration!V86,0)</f>
        <v>1530</v>
      </c>
      <c r="F91" s="10">
        <f t="shared" si="3"/>
        <v>226.44</v>
      </c>
      <c r="G91" s="9">
        <f>ROUND(+Administration!O186,0)</f>
        <v>195648</v>
      </c>
      <c r="H91" s="9">
        <f>ROUND(+Administration!V186,0)</f>
        <v>1130</v>
      </c>
      <c r="I91" s="10">
        <f t="shared" si="4"/>
        <v>173.14</v>
      </c>
      <c r="J91" s="10"/>
      <c r="K91" s="11">
        <f t="shared" si="5"/>
        <v>-0.2354</v>
      </c>
    </row>
    <row r="92" spans="2:11" ht="12">
      <c r="B92">
        <f>+Administration!A87</f>
        <v>195</v>
      </c>
      <c r="C92" t="str">
        <f>+Administration!B87</f>
        <v>SNOQUALMIE VALLEY HOSPITAL</v>
      </c>
      <c r="D92" s="9">
        <f>ROUND(+Administration!O87,0)</f>
        <v>799540</v>
      </c>
      <c r="E92" s="9">
        <f>ROUND(+Administration!V87,0)</f>
        <v>1252</v>
      </c>
      <c r="F92" s="10">
        <f t="shared" si="3"/>
        <v>638.61</v>
      </c>
      <c r="G92" s="9">
        <f>ROUND(+Administration!O187,0)</f>
        <v>607885</v>
      </c>
      <c r="H92" s="9">
        <f>ROUND(+Administration!V187,0)</f>
        <v>505</v>
      </c>
      <c r="I92" s="10">
        <f t="shared" si="4"/>
        <v>1203.73</v>
      </c>
      <c r="J92" s="10"/>
      <c r="K92" s="11">
        <f t="shared" si="5"/>
        <v>0.8849</v>
      </c>
    </row>
    <row r="93" spans="2:11" ht="12">
      <c r="B93">
        <f>+Administration!A88</f>
        <v>197</v>
      </c>
      <c r="C93" t="str">
        <f>+Administration!B88</f>
        <v>CAPITAL MEDICAL CENTER</v>
      </c>
      <c r="D93" s="9">
        <f>ROUND(+Administration!O88,0)</f>
        <v>1878979</v>
      </c>
      <c r="E93" s="9">
        <f>ROUND(+Administration!V88,0)</f>
        <v>7450</v>
      </c>
      <c r="F93" s="10">
        <f t="shared" si="3"/>
        <v>252.21</v>
      </c>
      <c r="G93" s="9">
        <f>ROUND(+Administration!O188,0)</f>
        <v>2278171</v>
      </c>
      <c r="H93" s="9">
        <f>ROUND(+Administration!V188,0)</f>
        <v>8572</v>
      </c>
      <c r="I93" s="10">
        <f t="shared" si="4"/>
        <v>265.77</v>
      </c>
      <c r="J93" s="10"/>
      <c r="K93" s="11">
        <f t="shared" si="5"/>
        <v>0.0538</v>
      </c>
    </row>
    <row r="94" spans="2:11" ht="12">
      <c r="B94">
        <f>+Administration!A89</f>
        <v>198</v>
      </c>
      <c r="C94" t="str">
        <f>+Administration!B89</f>
        <v>SUNNYSIDE COMMUNITY HOSPITAL</v>
      </c>
      <c r="D94" s="9">
        <f>ROUND(+Administration!O89,0)</f>
        <v>906353</v>
      </c>
      <c r="E94" s="9">
        <f>ROUND(+Administration!V89,0)</f>
        <v>3954</v>
      </c>
      <c r="F94" s="10">
        <f t="shared" si="3"/>
        <v>229.22</v>
      </c>
      <c r="G94" s="9">
        <f>ROUND(+Administration!O189,0)</f>
        <v>822825</v>
      </c>
      <c r="H94" s="9">
        <f>ROUND(+Administration!V189,0)</f>
        <v>4341</v>
      </c>
      <c r="I94" s="10">
        <f t="shared" si="4"/>
        <v>189.55</v>
      </c>
      <c r="J94" s="10"/>
      <c r="K94" s="11">
        <f t="shared" si="5"/>
        <v>-0.1731</v>
      </c>
    </row>
    <row r="95" spans="2:11" ht="12">
      <c r="B95">
        <f>+Administration!A90</f>
        <v>199</v>
      </c>
      <c r="C95" t="str">
        <f>+Administration!B90</f>
        <v>TOPPENISH COMMUNITY HOSPITAL</v>
      </c>
      <c r="D95" s="9">
        <f>ROUND(+Administration!O90,0)</f>
        <v>1217864</v>
      </c>
      <c r="E95" s="9">
        <f>ROUND(+Administration!V90,0)</f>
        <v>3331</v>
      </c>
      <c r="F95" s="10">
        <f t="shared" si="3"/>
        <v>365.62</v>
      </c>
      <c r="G95" s="9">
        <f>ROUND(+Administration!O190,0)</f>
        <v>1147689</v>
      </c>
      <c r="H95" s="9">
        <f>ROUND(+Administration!V190,0)</f>
        <v>3487</v>
      </c>
      <c r="I95" s="10">
        <f t="shared" si="4"/>
        <v>329.13</v>
      </c>
      <c r="J95" s="10"/>
      <c r="K95" s="11">
        <f t="shared" si="5"/>
        <v>-0.0998</v>
      </c>
    </row>
    <row r="96" spans="2:11" ht="12">
      <c r="B96">
        <f>+Administration!A91</f>
        <v>201</v>
      </c>
      <c r="C96" t="str">
        <f>+Administration!B91</f>
        <v>SAINT FRANCIS COMMUNITY HOSPITAL</v>
      </c>
      <c r="D96" s="9">
        <f>ROUND(+Administration!O91,0)</f>
        <v>2530489</v>
      </c>
      <c r="E96" s="9">
        <f>ROUND(+Administration!V91,0)</f>
        <v>15555</v>
      </c>
      <c r="F96" s="10">
        <f t="shared" si="3"/>
        <v>162.68</v>
      </c>
      <c r="G96" s="9">
        <f>ROUND(+Administration!O191,0)</f>
        <v>3751784</v>
      </c>
      <c r="H96" s="9">
        <f>ROUND(+Administration!V191,0)</f>
        <v>16257</v>
      </c>
      <c r="I96" s="10">
        <f t="shared" si="4"/>
        <v>230.78</v>
      </c>
      <c r="J96" s="10"/>
      <c r="K96" s="11">
        <f t="shared" si="5"/>
        <v>0.4186</v>
      </c>
    </row>
    <row r="97" spans="2:11" ht="12">
      <c r="B97">
        <f>+Administration!A92</f>
        <v>202</v>
      </c>
      <c r="C97" t="str">
        <f>+Administration!B92</f>
        <v>REGIONAL HOSP. FOR RESP. &amp; COMPLEX CARE</v>
      </c>
      <c r="D97" s="9">
        <f>ROUND(+Administration!O92,0)</f>
        <v>377222</v>
      </c>
      <c r="E97" s="9">
        <f>ROUND(+Administration!V92,0)</f>
        <v>776</v>
      </c>
      <c r="F97" s="10">
        <f t="shared" si="3"/>
        <v>486.11</v>
      </c>
      <c r="G97" s="9">
        <f>ROUND(+Administration!O192,0)</f>
        <v>591845</v>
      </c>
      <c r="H97" s="9">
        <f>ROUND(+Administration!V192,0)</f>
        <v>897</v>
      </c>
      <c r="I97" s="10">
        <f t="shared" si="4"/>
        <v>659.8</v>
      </c>
      <c r="J97" s="10"/>
      <c r="K97" s="11">
        <f t="shared" si="5"/>
        <v>0.3573</v>
      </c>
    </row>
    <row r="98" spans="2:11" ht="12">
      <c r="B98">
        <f>+Administration!A93</f>
        <v>204</v>
      </c>
      <c r="C98" t="str">
        <f>+Administration!B93</f>
        <v>SEATTLE CANCER CARE ALLIANCE</v>
      </c>
      <c r="D98" s="9">
        <f>ROUND(+Administration!O93,0)</f>
        <v>4523254</v>
      </c>
      <c r="E98" s="9">
        <f>ROUND(+Administration!V93,0)</f>
        <v>12695</v>
      </c>
      <c r="F98" s="10">
        <f t="shared" si="3"/>
        <v>356.3</v>
      </c>
      <c r="G98" s="9">
        <f>ROUND(+Administration!O193,0)</f>
        <v>4423281</v>
      </c>
      <c r="H98" s="9">
        <f>ROUND(+Administration!V193,0)</f>
        <v>12672</v>
      </c>
      <c r="I98" s="10">
        <f t="shared" si="4"/>
        <v>349.06</v>
      </c>
      <c r="J98" s="10"/>
      <c r="K98" s="11">
        <f t="shared" si="5"/>
        <v>-0.0203</v>
      </c>
    </row>
    <row r="99" spans="2:11" ht="12">
      <c r="B99">
        <f>+Administration!A94</f>
        <v>205</v>
      </c>
      <c r="C99" t="str">
        <f>+Administration!B94</f>
        <v>WENATCHEE VALLEY MEDICAL CENTER</v>
      </c>
      <c r="D99" s="9">
        <f>ROUND(+Administration!O94,0)</f>
        <v>1136380</v>
      </c>
      <c r="E99" s="9">
        <f>ROUND(+Administration!V94,0)</f>
        <v>7232</v>
      </c>
      <c r="F99" s="10">
        <f t="shared" si="3"/>
        <v>157.13</v>
      </c>
      <c r="G99" s="9">
        <f>ROUND(+Administration!O194,0)</f>
        <v>1593914</v>
      </c>
      <c r="H99" s="9">
        <f>ROUND(+Administration!V194,0)</f>
        <v>9260</v>
      </c>
      <c r="I99" s="10">
        <f t="shared" si="4"/>
        <v>172.13</v>
      </c>
      <c r="J99" s="10"/>
      <c r="K99" s="11">
        <f t="shared" si="5"/>
        <v>0.0955</v>
      </c>
    </row>
    <row r="100" spans="2:11" ht="12">
      <c r="B100">
        <f>+Administration!A95</f>
        <v>206</v>
      </c>
      <c r="C100" t="str">
        <f>+Administration!B95</f>
        <v>UNITED GENERAL HOSPITAL</v>
      </c>
      <c r="D100" s="9">
        <f>ROUND(+Administration!O95,0)</f>
        <v>232564</v>
      </c>
      <c r="E100" s="9">
        <f>ROUND(+Administration!V95,0)</f>
        <v>4763</v>
      </c>
      <c r="F100" s="10">
        <f t="shared" si="3"/>
        <v>48.83</v>
      </c>
      <c r="G100" s="9">
        <f>ROUND(+Administration!O195,0)</f>
        <v>198169</v>
      </c>
      <c r="H100" s="9">
        <f>ROUND(+Administration!V195,0)</f>
        <v>5095</v>
      </c>
      <c r="I100" s="10">
        <f t="shared" si="4"/>
        <v>38.89</v>
      </c>
      <c r="J100" s="10"/>
      <c r="K100" s="11">
        <f t="shared" si="5"/>
        <v>-0.2036</v>
      </c>
    </row>
    <row r="101" spans="2:11" ht="12">
      <c r="B101">
        <f>+Administration!A96</f>
        <v>207</v>
      </c>
      <c r="C101" t="str">
        <f>+Administration!B96</f>
        <v>SKAGIT VALLEY HOSPITAL</v>
      </c>
      <c r="D101" s="9">
        <f>ROUND(+Administration!O96,0)</f>
        <v>801629</v>
      </c>
      <c r="E101" s="9">
        <f>ROUND(+Administration!V96,0)</f>
        <v>16033</v>
      </c>
      <c r="F101" s="10">
        <f t="shared" si="3"/>
        <v>50</v>
      </c>
      <c r="G101" s="9">
        <f>ROUND(+Administration!O196,0)</f>
        <v>589675</v>
      </c>
      <c r="H101" s="9">
        <f>ROUND(+Administration!V196,0)</f>
        <v>15909</v>
      </c>
      <c r="I101" s="10">
        <f t="shared" si="4"/>
        <v>37.07</v>
      </c>
      <c r="J101" s="10"/>
      <c r="K101" s="11">
        <f t="shared" si="5"/>
        <v>-0.2586</v>
      </c>
    </row>
    <row r="102" spans="2:11" ht="12">
      <c r="B102">
        <f>+Administration!A97</f>
        <v>208</v>
      </c>
      <c r="C102" t="str">
        <f>+Administration!B97</f>
        <v>LEGACY SALMON CREEK HOSPITAL</v>
      </c>
      <c r="D102" s="9">
        <f>ROUND(+Administration!O97,0)</f>
        <v>15183942</v>
      </c>
      <c r="E102" s="9">
        <f>ROUND(+Administration!V97,0)</f>
        <v>13830</v>
      </c>
      <c r="F102" s="10">
        <f t="shared" si="3"/>
        <v>1097.9</v>
      </c>
      <c r="G102" s="9">
        <f>ROUND(+Administration!O197,0)</f>
        <v>16889297</v>
      </c>
      <c r="H102" s="9">
        <f>ROUND(+Administration!V197,0)</f>
        <v>15387</v>
      </c>
      <c r="I102" s="10">
        <f t="shared" si="4"/>
        <v>1097.63</v>
      </c>
      <c r="J102" s="10"/>
      <c r="K102" s="11">
        <f t="shared" si="5"/>
        <v>-0.0002</v>
      </c>
    </row>
    <row r="103" spans="2:11" ht="12">
      <c r="B103">
        <f>+Administration!A98</f>
        <v>209</v>
      </c>
      <c r="C103" t="str">
        <f>+Administration!B98</f>
        <v>SAINT ANTHONY HOSPITAL</v>
      </c>
      <c r="D103" s="9">
        <f>ROUND(+Administration!O98,0)</f>
        <v>0</v>
      </c>
      <c r="E103" s="9">
        <f>ROUND(+Administration!V98,0)</f>
        <v>0</v>
      </c>
      <c r="F103" s="10">
        <f t="shared" si="3"/>
      </c>
      <c r="G103" s="9">
        <f>ROUND(+Administration!O198,0)</f>
        <v>-21538</v>
      </c>
      <c r="H103" s="9">
        <f>ROUND(+Administration!V198,0)</f>
        <v>1638</v>
      </c>
      <c r="I103" s="10">
        <f t="shared" si="4"/>
        <v>-13.15</v>
      </c>
      <c r="J103" s="10"/>
      <c r="K103" s="11">
        <f t="shared" si="5"/>
      </c>
    </row>
    <row r="104" spans="2:11" ht="12">
      <c r="B104">
        <f>+Administration!A99</f>
        <v>904</v>
      </c>
      <c r="C104" t="str">
        <f>+Administration!B99</f>
        <v>BHC FAIRFAX HOSPITAL</v>
      </c>
      <c r="D104" s="9">
        <f>ROUND(+Administration!O99,0)</f>
        <v>1325451</v>
      </c>
      <c r="E104" s="9">
        <f>ROUND(+Administration!V99,0)</f>
        <v>2105</v>
      </c>
      <c r="F104" s="10">
        <f t="shared" si="3"/>
        <v>629.67</v>
      </c>
      <c r="G104" s="9">
        <f>ROUND(+Administration!O199,0)</f>
        <v>2064022</v>
      </c>
      <c r="H104" s="9">
        <f>ROUND(+Administration!V199,0)</f>
        <v>2056</v>
      </c>
      <c r="I104" s="10">
        <f t="shared" si="4"/>
        <v>1003.9</v>
      </c>
      <c r="J104" s="10"/>
      <c r="K104" s="11">
        <f t="shared" si="5"/>
        <v>0.5943</v>
      </c>
    </row>
    <row r="105" spans="2:11" ht="12">
      <c r="B105">
        <f>+Administration!A100</f>
        <v>915</v>
      </c>
      <c r="C105" t="str">
        <f>+Administration!B100</f>
        <v>LOURDES COUNSELING CENTER</v>
      </c>
      <c r="D105" s="9">
        <f>ROUND(+Administration!O100,0)</f>
        <v>1732479</v>
      </c>
      <c r="E105" s="9">
        <f>ROUND(+Administration!V100,0)</f>
        <v>981</v>
      </c>
      <c r="F105" s="10">
        <f t="shared" si="3"/>
        <v>1766.03</v>
      </c>
      <c r="G105" s="9">
        <f>ROUND(+Administration!O200,0)</f>
        <v>1318932</v>
      </c>
      <c r="H105" s="9">
        <f>ROUND(+Administration!V200,0)</f>
        <v>926</v>
      </c>
      <c r="I105" s="10">
        <f t="shared" si="4"/>
        <v>1424.33</v>
      </c>
      <c r="J105" s="10"/>
      <c r="K105" s="11">
        <f t="shared" si="5"/>
        <v>-0.1935</v>
      </c>
    </row>
    <row r="106" spans="2:11" ht="12">
      <c r="B106">
        <f>+Administration!A101</f>
        <v>919</v>
      </c>
      <c r="C106" t="str">
        <f>+Administration!B101</f>
        <v>NAVOS</v>
      </c>
      <c r="D106" s="9">
        <f>ROUND(+Administration!O101,0)</f>
        <v>185531</v>
      </c>
      <c r="E106" s="9">
        <f>ROUND(+Administration!V101,0)</f>
        <v>567</v>
      </c>
      <c r="F106" s="10">
        <f t="shared" si="3"/>
        <v>327.22</v>
      </c>
      <c r="G106" s="9">
        <f>ROUND(+Administration!O201,0)</f>
        <v>108042</v>
      </c>
      <c r="H106" s="9">
        <f>ROUND(+Administration!V201,0)</f>
        <v>547</v>
      </c>
      <c r="I106" s="10">
        <f t="shared" si="4"/>
        <v>197.52</v>
      </c>
      <c r="J106" s="10"/>
      <c r="K106" s="11">
        <f t="shared" si="5"/>
        <v>-0.3964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5" width="7.875" style="0" bestFit="1" customWidth="1"/>
    <col min="6" max="6" width="9.875" style="0" bestFit="1" customWidth="1"/>
    <col min="7" max="7" width="10.875" style="0" bestFit="1" customWidth="1"/>
    <col min="8" max="8" width="7.875" style="0" bestFit="1" customWidth="1"/>
    <col min="9" max="9" width="9.875" style="0" bestFit="1" customWidth="1"/>
    <col min="10" max="10" width="2.625" style="0" customWidth="1"/>
    <col min="11" max="11" width="8.125" style="0" bestFit="1" customWidth="1"/>
  </cols>
  <sheetData>
    <row r="1" spans="1:10" ht="12">
      <c r="A1" s="6" t="s">
        <v>23</v>
      </c>
      <c r="B1" s="5"/>
      <c r="C1" s="5"/>
      <c r="D1" s="5"/>
      <c r="E1" s="5"/>
      <c r="F1" s="6"/>
      <c r="G1" s="5"/>
      <c r="H1" s="5"/>
      <c r="I1" s="5"/>
      <c r="J1" s="5"/>
    </row>
    <row r="2" spans="1:11" ht="12">
      <c r="A2" s="1"/>
      <c r="F2" s="1"/>
      <c r="K2" s="4" t="s">
        <v>43</v>
      </c>
    </row>
    <row r="3" spans="4:11" ht="12">
      <c r="D3" s="2"/>
      <c r="F3" s="1"/>
      <c r="K3">
        <v>502</v>
      </c>
    </row>
    <row r="4" spans="1:10" ht="12">
      <c r="A4" s="6" t="s">
        <v>30</v>
      </c>
      <c r="B4" s="6"/>
      <c r="C4" s="6"/>
      <c r="D4" s="7"/>
      <c r="E4" s="6"/>
      <c r="F4" s="5"/>
      <c r="G4" s="5"/>
      <c r="H4" s="5"/>
      <c r="I4" s="5"/>
      <c r="J4" s="5"/>
    </row>
    <row r="5" spans="1:10" ht="12">
      <c r="A5" s="6" t="s">
        <v>38</v>
      </c>
      <c r="B5" s="6"/>
      <c r="C5" s="6"/>
      <c r="D5" s="6"/>
      <c r="E5" s="5"/>
      <c r="F5" s="5"/>
      <c r="G5" s="5"/>
      <c r="H5" s="5"/>
      <c r="I5" s="5"/>
      <c r="J5" s="5"/>
    </row>
    <row r="7" spans="5:9" ht="12">
      <c r="E7" s="33">
        <f>Administration!D5</f>
        <v>2008</v>
      </c>
      <c r="F7" s="4">
        <f>+E7</f>
        <v>2008</v>
      </c>
      <c r="H7" s="3">
        <f>+F7+1</f>
        <v>2009</v>
      </c>
      <c r="I7" s="4">
        <f>+H7</f>
        <v>2009</v>
      </c>
    </row>
    <row r="8" spans="1:11" ht="12">
      <c r="A8" s="4"/>
      <c r="B8" s="4"/>
      <c r="C8" s="4"/>
      <c r="F8" s="3" t="s">
        <v>2</v>
      </c>
      <c r="I8" s="3" t="s">
        <v>2</v>
      </c>
      <c r="J8" s="3"/>
      <c r="K8" s="4" t="s">
        <v>45</v>
      </c>
    </row>
    <row r="9" spans="1:11" ht="12">
      <c r="A9" s="4"/>
      <c r="B9" s="4" t="s">
        <v>41</v>
      </c>
      <c r="C9" s="4" t="s">
        <v>42</v>
      </c>
      <c r="D9" s="3" t="s">
        <v>6</v>
      </c>
      <c r="E9" s="3" t="s">
        <v>24</v>
      </c>
      <c r="F9" s="3" t="s">
        <v>25</v>
      </c>
      <c r="G9" s="3" t="s">
        <v>6</v>
      </c>
      <c r="H9" s="3" t="s">
        <v>24</v>
      </c>
      <c r="I9" s="3" t="s">
        <v>25</v>
      </c>
      <c r="J9" s="3"/>
      <c r="K9" s="4" t="s">
        <v>46</v>
      </c>
    </row>
    <row r="10" spans="2:11" ht="12">
      <c r="B10">
        <f>+Administration!A5</f>
        <v>1</v>
      </c>
      <c r="C10" t="str">
        <f>+Administration!B5</f>
        <v>SWEDISH HEALTH SERVICES</v>
      </c>
      <c r="D10" s="9">
        <f>ROUND(+Administration!G5,0)</f>
        <v>33271389</v>
      </c>
      <c r="E10" s="10">
        <f>ROUND(+Administration!E5,2)</f>
        <v>409</v>
      </c>
      <c r="F10" s="10">
        <f>IF(D10=0,"",IF(E10=0,"",ROUND(D10/E10,2)))</f>
        <v>81348.14</v>
      </c>
      <c r="G10" s="9">
        <f>ROUND(+Administration!G105,0)</f>
        <v>36625277</v>
      </c>
      <c r="H10" s="10">
        <f>ROUND(+Administration!E105,2)</f>
        <v>115</v>
      </c>
      <c r="I10" s="10">
        <f>IF(G10=0,"",IF(H10=0,"",ROUND(G10/H10,2)))</f>
        <v>318480.67</v>
      </c>
      <c r="J10" s="10"/>
      <c r="K10" s="11">
        <f>IF(D10=0,"",IF(E10=0,"",IF(G10=0,"",IF(H10=0,"",ROUND(I10/F10-1,4)))))</f>
        <v>2.915</v>
      </c>
    </row>
    <row r="11" spans="2:11" ht="12">
      <c r="B11">
        <f>+Administration!A6</f>
        <v>3</v>
      </c>
      <c r="C11" t="str">
        <f>+Administration!B6</f>
        <v>SWEDISH MEDICAL CENTER CHERRY HILL</v>
      </c>
      <c r="D11" s="9">
        <f>ROUND(+Administration!G6,0)</f>
        <v>12787604</v>
      </c>
      <c r="E11" s="10">
        <f>ROUND(+Administration!E6,2)</f>
        <v>58</v>
      </c>
      <c r="F11" s="10">
        <f aca="true" t="shared" si="0" ref="F11:F74">IF(D11=0,"",IF(E11=0,"",ROUND(D11/E11,2)))</f>
        <v>220475.93</v>
      </c>
      <c r="G11" s="9">
        <f>ROUND(+Administration!G106,0)</f>
        <v>12988075</v>
      </c>
      <c r="H11" s="10">
        <f>ROUND(+Administration!E106,2)</f>
        <v>44</v>
      </c>
      <c r="I11" s="10">
        <f aca="true" t="shared" si="1" ref="I11:I74">IF(G11=0,"",IF(H11=0,"",ROUND(G11/H11,2)))</f>
        <v>295183.52</v>
      </c>
      <c r="J11" s="10"/>
      <c r="K11" s="11">
        <f aca="true" t="shared" si="2" ref="K11:K74">IF(D11=0,"",IF(E11=0,"",IF(G11=0,"",IF(H11=0,"",ROUND(I11/F11-1,4)))))</f>
        <v>0.3388</v>
      </c>
    </row>
    <row r="12" spans="2:11" ht="12">
      <c r="B12">
        <f>+Administration!A7</f>
        <v>8</v>
      </c>
      <c r="C12" t="str">
        <f>+Administration!B7</f>
        <v>KLICKITAT VALLEY HOSPITAL</v>
      </c>
      <c r="D12" s="9">
        <f>ROUND(+Administration!G7,0)</f>
        <v>584257</v>
      </c>
      <c r="E12" s="10">
        <f>ROUND(+Administration!E7,2)</f>
        <v>11.8</v>
      </c>
      <c r="F12" s="10">
        <f t="shared" si="0"/>
        <v>49513.31</v>
      </c>
      <c r="G12" s="9">
        <f>ROUND(+Administration!G107,0)</f>
        <v>682421</v>
      </c>
      <c r="H12" s="10">
        <f>ROUND(+Administration!E107,2)</f>
        <v>12.58</v>
      </c>
      <c r="I12" s="10">
        <f t="shared" si="1"/>
        <v>54246.5</v>
      </c>
      <c r="J12" s="10"/>
      <c r="K12" s="11">
        <f t="shared" si="2"/>
        <v>0.0956</v>
      </c>
    </row>
    <row r="13" spans="2:11" ht="12">
      <c r="B13">
        <f>+Administration!A8</f>
        <v>10</v>
      </c>
      <c r="C13" t="str">
        <f>+Administration!B8</f>
        <v>VIRGINIA MASON MEDICAL CENTER</v>
      </c>
      <c r="D13" s="9">
        <f>ROUND(+Administration!G8,0)</f>
        <v>28388559</v>
      </c>
      <c r="E13" s="10">
        <f>ROUND(+Administration!E8,2)</f>
        <v>314.98</v>
      </c>
      <c r="F13" s="10">
        <f t="shared" si="0"/>
        <v>90128.13</v>
      </c>
      <c r="G13" s="9">
        <f>ROUND(+Administration!G108,0)</f>
        <v>32605332</v>
      </c>
      <c r="H13" s="10">
        <f>ROUND(+Administration!E108,2)</f>
        <v>337.74</v>
      </c>
      <c r="I13" s="10">
        <f t="shared" si="1"/>
        <v>96539.74</v>
      </c>
      <c r="J13" s="10"/>
      <c r="K13" s="11">
        <f t="shared" si="2"/>
        <v>0.0711</v>
      </c>
    </row>
    <row r="14" spans="2:11" ht="12">
      <c r="B14">
        <f>+Administration!A9</f>
        <v>14</v>
      </c>
      <c r="C14" t="str">
        <f>+Administration!B9</f>
        <v>SEATTLE CHILDRENS HOSPITAL</v>
      </c>
      <c r="D14" s="9">
        <f>ROUND(+Administration!G9,0)</f>
        <v>43076767</v>
      </c>
      <c r="E14" s="10">
        <f>ROUND(+Administration!E9,2)</f>
        <v>583.45</v>
      </c>
      <c r="F14" s="10">
        <f t="shared" si="0"/>
        <v>73831.12</v>
      </c>
      <c r="G14" s="9">
        <f>ROUND(+Administration!G109,0)</f>
        <v>55831500</v>
      </c>
      <c r="H14" s="10">
        <f>ROUND(+Administration!E109,2)</f>
        <v>591.28</v>
      </c>
      <c r="I14" s="10">
        <f t="shared" si="1"/>
        <v>94424.81</v>
      </c>
      <c r="J14" s="10"/>
      <c r="K14" s="11">
        <f t="shared" si="2"/>
        <v>0.2789</v>
      </c>
    </row>
    <row r="15" spans="2:11" ht="12">
      <c r="B15">
        <f>+Administration!A10</f>
        <v>20</v>
      </c>
      <c r="C15" t="str">
        <f>+Administration!B10</f>
        <v>GROUP HEALTH CENTRAL</v>
      </c>
      <c r="D15" s="9">
        <f>ROUND(+Administration!G10,0)</f>
        <v>0</v>
      </c>
      <c r="E15" s="10">
        <f>ROUND(+Administration!E10,2)</f>
        <v>0</v>
      </c>
      <c r="F15" s="10">
        <f t="shared" si="0"/>
      </c>
      <c r="G15" s="9">
        <f>ROUND(+Administration!G110,0)</f>
        <v>1226061</v>
      </c>
      <c r="H15" s="10">
        <f>ROUND(+Administration!E110,2)</f>
        <v>12.52</v>
      </c>
      <c r="I15" s="10">
        <f t="shared" si="1"/>
        <v>97928.19</v>
      </c>
      <c r="J15" s="10"/>
      <c r="K15" s="11">
        <f t="shared" si="2"/>
      </c>
    </row>
    <row r="16" spans="2:11" ht="12">
      <c r="B16">
        <f>+Administration!A11</f>
        <v>21</v>
      </c>
      <c r="C16" t="str">
        <f>+Administration!B11</f>
        <v>NEWPORT COMMUNITY HOSPITAL</v>
      </c>
      <c r="D16" s="9">
        <f>ROUND(+Administration!G11,0)</f>
        <v>873422</v>
      </c>
      <c r="E16" s="10">
        <f>ROUND(+Administration!E11,2)</f>
        <v>14.92</v>
      </c>
      <c r="F16" s="10">
        <f t="shared" si="0"/>
        <v>58540.35</v>
      </c>
      <c r="G16" s="9">
        <f>ROUND(+Administration!G111,0)</f>
        <v>798319</v>
      </c>
      <c r="H16" s="10">
        <f>ROUND(+Administration!E111,2)</f>
        <v>13.3</v>
      </c>
      <c r="I16" s="10">
        <f t="shared" si="1"/>
        <v>60023.98</v>
      </c>
      <c r="J16" s="10"/>
      <c r="K16" s="11">
        <f t="shared" si="2"/>
        <v>0.0253</v>
      </c>
    </row>
    <row r="17" spans="2:11" ht="12">
      <c r="B17">
        <f>+Administration!A12</f>
        <v>22</v>
      </c>
      <c r="C17" t="str">
        <f>+Administration!B12</f>
        <v>LOURDES MEDICAL CENTER</v>
      </c>
      <c r="D17" s="9">
        <f>ROUND(+Administration!G12,0)</f>
        <v>1462446</v>
      </c>
      <c r="E17" s="10">
        <f>ROUND(+Administration!E12,2)</f>
        <v>26.34</v>
      </c>
      <c r="F17" s="10">
        <f t="shared" si="0"/>
        <v>55521.87</v>
      </c>
      <c r="G17" s="9">
        <f>ROUND(+Administration!G112,0)</f>
        <v>1493825</v>
      </c>
      <c r="H17" s="10">
        <f>ROUND(+Administration!E112,2)</f>
        <v>28.19</v>
      </c>
      <c r="I17" s="10">
        <f t="shared" si="1"/>
        <v>52991.31</v>
      </c>
      <c r="J17" s="10"/>
      <c r="K17" s="11">
        <f t="shared" si="2"/>
        <v>-0.0456</v>
      </c>
    </row>
    <row r="18" spans="2:11" ht="12">
      <c r="B18">
        <f>+Administration!A13</f>
        <v>23</v>
      </c>
      <c r="C18" t="str">
        <f>+Administration!B13</f>
        <v>OKANOGAN-DOUGLAS DISTRICT HOSPITAL</v>
      </c>
      <c r="D18" s="9">
        <f>ROUND(+Administration!G13,0)</f>
        <v>921309</v>
      </c>
      <c r="E18" s="10">
        <f>ROUND(+Administration!E13,2)</f>
        <v>18.23</v>
      </c>
      <c r="F18" s="10">
        <f t="shared" si="0"/>
        <v>50538.07</v>
      </c>
      <c r="G18" s="9">
        <f>ROUND(+Administration!G113,0)</f>
        <v>939776</v>
      </c>
      <c r="H18" s="10">
        <f>ROUND(+Administration!E113,2)</f>
        <v>19.01</v>
      </c>
      <c r="I18" s="10">
        <f t="shared" si="1"/>
        <v>49435.88</v>
      </c>
      <c r="J18" s="10"/>
      <c r="K18" s="11">
        <f t="shared" si="2"/>
        <v>-0.0218</v>
      </c>
    </row>
    <row r="19" spans="2:11" ht="12">
      <c r="B19">
        <f>+Administration!A14</f>
        <v>26</v>
      </c>
      <c r="C19" t="str">
        <f>+Administration!B14</f>
        <v>PEACEHEALTH SAINT JOHN MEDICAL CENTER</v>
      </c>
      <c r="D19" s="9">
        <f>ROUND(+Administration!G14,0)</f>
        <v>11710201</v>
      </c>
      <c r="E19" s="10">
        <f>ROUND(+Administration!E14,2)</f>
        <v>153.72</v>
      </c>
      <c r="F19" s="10">
        <f t="shared" si="0"/>
        <v>76178.77</v>
      </c>
      <c r="G19" s="9">
        <f>ROUND(+Administration!G114,0)</f>
        <v>11350564</v>
      </c>
      <c r="H19" s="10">
        <f>ROUND(+Administration!E114,2)</f>
        <v>156.71</v>
      </c>
      <c r="I19" s="10">
        <f t="shared" si="1"/>
        <v>72430.37</v>
      </c>
      <c r="J19" s="10"/>
      <c r="K19" s="11">
        <f t="shared" si="2"/>
        <v>-0.0492</v>
      </c>
    </row>
    <row r="20" spans="2:11" ht="12">
      <c r="B20">
        <f>+Administration!A15</f>
        <v>29</v>
      </c>
      <c r="C20" t="str">
        <f>+Administration!B15</f>
        <v>HARBORVIEW MEDICAL CENTER</v>
      </c>
      <c r="D20" s="9">
        <f>ROUND(+Administration!G15,0)</f>
        <v>42370063</v>
      </c>
      <c r="E20" s="10">
        <f>ROUND(+Administration!E15,2)</f>
        <v>497.43</v>
      </c>
      <c r="F20" s="10">
        <f t="shared" si="0"/>
        <v>85177.94</v>
      </c>
      <c r="G20" s="9">
        <f>ROUND(+Administration!G115,0)</f>
        <v>45132498</v>
      </c>
      <c r="H20" s="10">
        <f>ROUND(+Administration!E115,2)</f>
        <v>515.5</v>
      </c>
      <c r="I20" s="10">
        <f t="shared" si="1"/>
        <v>87550.92</v>
      </c>
      <c r="J20" s="10"/>
      <c r="K20" s="11">
        <f t="shared" si="2"/>
        <v>0.0279</v>
      </c>
    </row>
    <row r="21" spans="2:11" ht="12">
      <c r="B21">
        <f>+Administration!A16</f>
        <v>32</v>
      </c>
      <c r="C21" t="str">
        <f>+Administration!B16</f>
        <v>SAINT JOSEPH MEDICAL CENTER</v>
      </c>
      <c r="D21" s="9">
        <f>ROUND(+Administration!G16,0)</f>
        <v>16007239</v>
      </c>
      <c r="E21" s="10">
        <f>ROUND(+Administration!E16,2)</f>
        <v>216</v>
      </c>
      <c r="F21" s="10">
        <f t="shared" si="0"/>
        <v>74107.59</v>
      </c>
      <c r="G21" s="9">
        <f>ROUND(+Administration!G116,0)</f>
        <v>18735186</v>
      </c>
      <c r="H21" s="10">
        <f>ROUND(+Administration!E116,2)</f>
        <v>245</v>
      </c>
      <c r="I21" s="10">
        <f t="shared" si="1"/>
        <v>76470.15</v>
      </c>
      <c r="J21" s="10"/>
      <c r="K21" s="11">
        <f t="shared" si="2"/>
        <v>0.0319</v>
      </c>
    </row>
    <row r="22" spans="2:11" ht="12">
      <c r="B22">
        <f>+Administration!A17</f>
        <v>35</v>
      </c>
      <c r="C22" t="str">
        <f>+Administration!B17</f>
        <v>ENUMCLAW REGIONAL HOSPITAL</v>
      </c>
      <c r="D22" s="9">
        <f>ROUND(+Administration!G17,0)</f>
        <v>1870380</v>
      </c>
      <c r="E22" s="10">
        <f>ROUND(+Administration!E17,2)</f>
        <v>21.18</v>
      </c>
      <c r="F22" s="10">
        <f t="shared" si="0"/>
        <v>88308.78</v>
      </c>
      <c r="G22" s="9">
        <f>ROUND(+Administration!G117,0)</f>
        <v>2418785</v>
      </c>
      <c r="H22" s="10">
        <f>ROUND(+Administration!E117,2)</f>
        <v>31.27</v>
      </c>
      <c r="I22" s="10">
        <f t="shared" si="1"/>
        <v>77351.61</v>
      </c>
      <c r="J22" s="10"/>
      <c r="K22" s="11">
        <f t="shared" si="2"/>
        <v>-0.1241</v>
      </c>
    </row>
    <row r="23" spans="2:11" ht="12">
      <c r="B23">
        <f>+Administration!A18</f>
        <v>37</v>
      </c>
      <c r="C23" t="str">
        <f>+Administration!B18</f>
        <v>DEACONESS MEDICAL CENTER</v>
      </c>
      <c r="D23" s="9">
        <f>ROUND(+Administration!G18,0)</f>
        <v>3852396</v>
      </c>
      <c r="E23" s="10">
        <f>ROUND(+Administration!E18,2)</f>
        <v>90.25</v>
      </c>
      <c r="F23" s="10">
        <f t="shared" si="0"/>
        <v>42685.83</v>
      </c>
      <c r="G23" s="9">
        <f>ROUND(+Administration!G118,0)</f>
        <v>8279431</v>
      </c>
      <c r="H23" s="10">
        <f>ROUND(+Administration!E118,2)</f>
        <v>121.39</v>
      </c>
      <c r="I23" s="10">
        <f t="shared" si="1"/>
        <v>68205.21</v>
      </c>
      <c r="J23" s="10"/>
      <c r="K23" s="11">
        <f t="shared" si="2"/>
        <v>0.5978</v>
      </c>
    </row>
    <row r="24" spans="2:11" ht="12">
      <c r="B24">
        <f>+Administration!A19</f>
        <v>38</v>
      </c>
      <c r="C24" t="str">
        <f>+Administration!B19</f>
        <v>OLYMPIC MEDICAL CENTER</v>
      </c>
      <c r="D24" s="9">
        <f>ROUND(+Administration!G19,0)</f>
        <v>5444037</v>
      </c>
      <c r="E24" s="10">
        <f>ROUND(+Administration!E19,2)</f>
        <v>72.59</v>
      </c>
      <c r="F24" s="10">
        <f t="shared" si="0"/>
        <v>74997.07</v>
      </c>
      <c r="G24" s="9">
        <f>ROUND(+Administration!G119,0)</f>
        <v>4333061</v>
      </c>
      <c r="H24" s="10">
        <f>ROUND(+Administration!E119,2)</f>
        <v>71.3</v>
      </c>
      <c r="I24" s="10">
        <f t="shared" si="1"/>
        <v>60772.24</v>
      </c>
      <c r="J24" s="10"/>
      <c r="K24" s="11">
        <f t="shared" si="2"/>
        <v>-0.1897</v>
      </c>
    </row>
    <row r="25" spans="2:11" ht="12">
      <c r="B25">
        <f>+Administration!A20</f>
        <v>39</v>
      </c>
      <c r="C25" t="str">
        <f>+Administration!B20</f>
        <v>KENNEWICK GENERAL HOSPITAL</v>
      </c>
      <c r="D25" s="9">
        <f>ROUND(+Administration!G20,0)</f>
        <v>4400783</v>
      </c>
      <c r="E25" s="10">
        <f>ROUND(+Administration!E20,2)</f>
        <v>65.7</v>
      </c>
      <c r="F25" s="10">
        <f t="shared" si="0"/>
        <v>66983</v>
      </c>
      <c r="G25" s="9">
        <f>ROUND(+Administration!G120,0)</f>
        <v>4209272</v>
      </c>
      <c r="H25" s="10">
        <f>ROUND(+Administration!E120,2)</f>
        <v>45.2</v>
      </c>
      <c r="I25" s="10">
        <f t="shared" si="1"/>
        <v>93125.49</v>
      </c>
      <c r="J25" s="10"/>
      <c r="K25" s="11">
        <f t="shared" si="2"/>
        <v>0.3903</v>
      </c>
    </row>
    <row r="26" spans="2:11" ht="12">
      <c r="B26">
        <f>+Administration!A21</f>
        <v>43</v>
      </c>
      <c r="C26" t="str">
        <f>+Administration!B21</f>
        <v>WALLA WALLA GENERAL HOSPITAL</v>
      </c>
      <c r="D26" s="9">
        <f>ROUND(+Administration!G21,0)</f>
        <v>2857610</v>
      </c>
      <c r="E26" s="10">
        <f>ROUND(+Administration!E21,2)</f>
        <v>40.95</v>
      </c>
      <c r="F26" s="10">
        <f t="shared" si="0"/>
        <v>69782.91</v>
      </c>
      <c r="G26" s="9">
        <f>ROUND(+Administration!G121,0)</f>
        <v>2815404</v>
      </c>
      <c r="H26" s="10">
        <f>ROUND(+Administration!E121,2)</f>
        <v>36.46</v>
      </c>
      <c r="I26" s="10">
        <f t="shared" si="1"/>
        <v>77218.98</v>
      </c>
      <c r="J26" s="10"/>
      <c r="K26" s="11">
        <f t="shared" si="2"/>
        <v>0.1066</v>
      </c>
    </row>
    <row r="27" spans="2:11" ht="12">
      <c r="B27">
        <f>+Administration!A22</f>
        <v>45</v>
      </c>
      <c r="C27" t="str">
        <f>+Administration!B22</f>
        <v>COLUMBIA BASIN HOSPITAL</v>
      </c>
      <c r="D27" s="9">
        <f>ROUND(+Administration!G22,0)</f>
        <v>609364</v>
      </c>
      <c r="E27" s="10">
        <f>ROUND(+Administration!E22,2)</f>
        <v>13.06</v>
      </c>
      <c r="F27" s="10">
        <f t="shared" si="0"/>
        <v>46658.81</v>
      </c>
      <c r="G27" s="9">
        <f>ROUND(+Administration!G122,0)</f>
        <v>617852</v>
      </c>
      <c r="H27" s="10">
        <f>ROUND(+Administration!E122,2)</f>
        <v>13.03</v>
      </c>
      <c r="I27" s="10">
        <f t="shared" si="1"/>
        <v>47417.65</v>
      </c>
      <c r="J27" s="10"/>
      <c r="K27" s="11">
        <f t="shared" si="2"/>
        <v>0.0163</v>
      </c>
    </row>
    <row r="28" spans="2:11" ht="12">
      <c r="B28">
        <f>+Administration!A23</f>
        <v>46</v>
      </c>
      <c r="C28" t="str">
        <f>+Administration!B23</f>
        <v>PROSSER MEMORIAL HOSPITAL</v>
      </c>
      <c r="D28" s="9">
        <f>ROUND(+Administration!G23,0)</f>
        <v>862888</v>
      </c>
      <c r="E28" s="10">
        <f>ROUND(+Administration!E23,2)</f>
        <v>16.06</v>
      </c>
      <c r="F28" s="10">
        <f t="shared" si="0"/>
        <v>53729.02</v>
      </c>
      <c r="G28" s="9">
        <f>ROUND(+Administration!G123,0)</f>
        <v>1204578</v>
      </c>
      <c r="H28" s="10">
        <f>ROUND(+Administration!E123,2)</f>
        <v>19.43</v>
      </c>
      <c r="I28" s="10">
        <f t="shared" si="1"/>
        <v>61995.78</v>
      </c>
      <c r="J28" s="10"/>
      <c r="K28" s="11">
        <f t="shared" si="2"/>
        <v>0.1539</v>
      </c>
    </row>
    <row r="29" spans="2:11" ht="12">
      <c r="B29">
        <f>+Administration!A24</f>
        <v>50</v>
      </c>
      <c r="C29" t="str">
        <f>+Administration!B24</f>
        <v>PROVIDENCE SAINT MARY MEDICAL CENTER</v>
      </c>
      <c r="D29" s="9">
        <f>ROUND(+Administration!G24,0)</f>
        <v>17398561</v>
      </c>
      <c r="E29" s="10">
        <f>ROUND(+Administration!E24,2)</f>
        <v>221</v>
      </c>
      <c r="F29" s="10">
        <f t="shared" si="0"/>
        <v>78726.52</v>
      </c>
      <c r="G29" s="9">
        <f>ROUND(+Administration!G124,0)</f>
        <v>10581733</v>
      </c>
      <c r="H29" s="10">
        <f>ROUND(+Administration!E124,2)</f>
        <v>164.46</v>
      </c>
      <c r="I29" s="10">
        <f t="shared" si="1"/>
        <v>64342.29</v>
      </c>
      <c r="J29" s="10"/>
      <c r="K29" s="11">
        <f t="shared" si="2"/>
        <v>-0.1827</v>
      </c>
    </row>
    <row r="30" spans="2:11" ht="12">
      <c r="B30">
        <f>+Administration!A25</f>
        <v>54</v>
      </c>
      <c r="C30" t="str">
        <f>+Administration!B25</f>
        <v>FORKS COMMUNITY HOSPITAL</v>
      </c>
      <c r="D30" s="9">
        <f>ROUND(+Administration!G25,0)</f>
        <v>946228</v>
      </c>
      <c r="E30" s="10">
        <f>ROUND(+Administration!E25,2)</f>
        <v>16.27</v>
      </c>
      <c r="F30" s="10">
        <f t="shared" si="0"/>
        <v>58157.84</v>
      </c>
      <c r="G30" s="9">
        <f>ROUND(+Administration!G125,0)</f>
        <v>933167</v>
      </c>
      <c r="H30" s="10">
        <f>ROUND(+Administration!E125,2)</f>
        <v>15.67</v>
      </c>
      <c r="I30" s="10">
        <f t="shared" si="1"/>
        <v>59551.18</v>
      </c>
      <c r="J30" s="10"/>
      <c r="K30" s="11">
        <f t="shared" si="2"/>
        <v>0.024</v>
      </c>
    </row>
    <row r="31" spans="2:11" ht="12">
      <c r="B31">
        <f>+Administration!A26</f>
        <v>56</v>
      </c>
      <c r="C31" t="str">
        <f>+Administration!B26</f>
        <v>WILLAPA HARBOR HOSPITAL</v>
      </c>
      <c r="D31" s="9">
        <f>ROUND(+Administration!G26,0)</f>
        <v>862278</v>
      </c>
      <c r="E31" s="10">
        <f>ROUND(+Administration!E26,2)</f>
        <v>14</v>
      </c>
      <c r="F31" s="10">
        <f t="shared" si="0"/>
        <v>61591.29</v>
      </c>
      <c r="G31" s="9">
        <f>ROUND(+Administration!G126,0)</f>
        <v>965964</v>
      </c>
      <c r="H31" s="10">
        <f>ROUND(+Administration!E126,2)</f>
        <v>14.46</v>
      </c>
      <c r="I31" s="10">
        <f t="shared" si="1"/>
        <v>66802.49</v>
      </c>
      <c r="J31" s="10"/>
      <c r="K31" s="11">
        <f t="shared" si="2"/>
        <v>0.0846</v>
      </c>
    </row>
    <row r="32" spans="2:11" ht="12">
      <c r="B32">
        <f>+Administration!A27</f>
        <v>58</v>
      </c>
      <c r="C32" t="str">
        <f>+Administration!B27</f>
        <v>YAKIMA VALLEY MEMORIAL HOSPITAL</v>
      </c>
      <c r="D32" s="9">
        <f>ROUND(+Administration!G27,0)</f>
        <v>12689716</v>
      </c>
      <c r="E32" s="10">
        <f>ROUND(+Administration!E27,2)</f>
        <v>222.13</v>
      </c>
      <c r="F32" s="10">
        <f t="shared" si="0"/>
        <v>57127.43</v>
      </c>
      <c r="G32" s="9">
        <f>ROUND(+Administration!G127,0)</f>
        <v>13245429</v>
      </c>
      <c r="H32" s="10">
        <f>ROUND(+Administration!E127,2)</f>
        <v>226.46</v>
      </c>
      <c r="I32" s="10">
        <f t="shared" si="1"/>
        <v>58489.04</v>
      </c>
      <c r="J32" s="10"/>
      <c r="K32" s="11">
        <f t="shared" si="2"/>
        <v>0.0238</v>
      </c>
    </row>
    <row r="33" spans="2:11" ht="12">
      <c r="B33">
        <f>+Administration!A28</f>
        <v>63</v>
      </c>
      <c r="C33" t="str">
        <f>+Administration!B28</f>
        <v>GRAYS HARBOR COMMUNITY HOSPITAL</v>
      </c>
      <c r="D33" s="9">
        <f>ROUND(+Administration!G28,0)</f>
        <v>4556043</v>
      </c>
      <c r="E33" s="10">
        <f>ROUND(+Administration!E28,2)</f>
        <v>69.46</v>
      </c>
      <c r="F33" s="10">
        <f t="shared" si="0"/>
        <v>65592.33</v>
      </c>
      <c r="G33" s="9">
        <f>ROUND(+Administration!G128,0)</f>
        <v>4912015</v>
      </c>
      <c r="H33" s="10">
        <f>ROUND(+Administration!E128,2)</f>
        <v>72.37</v>
      </c>
      <c r="I33" s="10">
        <f t="shared" si="1"/>
        <v>67873.64</v>
      </c>
      <c r="J33" s="10"/>
      <c r="K33" s="11">
        <f t="shared" si="2"/>
        <v>0.0348</v>
      </c>
    </row>
    <row r="34" spans="2:11" ht="12">
      <c r="B34">
        <f>+Administration!A29</f>
        <v>78</v>
      </c>
      <c r="C34" t="str">
        <f>+Administration!B29</f>
        <v>SAMARITAN HOSPITAL</v>
      </c>
      <c r="D34" s="9">
        <f>ROUND(+Administration!G29,0)</f>
        <v>3537564</v>
      </c>
      <c r="E34" s="10">
        <f>ROUND(+Administration!E29,2)</f>
        <v>58.84</v>
      </c>
      <c r="F34" s="10">
        <f t="shared" si="0"/>
        <v>60121.75</v>
      </c>
      <c r="G34" s="9">
        <f>ROUND(+Administration!G129,0)</f>
        <v>3723531</v>
      </c>
      <c r="H34" s="10">
        <f>ROUND(+Administration!E129,2)</f>
        <v>58.66</v>
      </c>
      <c r="I34" s="10">
        <f t="shared" si="1"/>
        <v>63476.49</v>
      </c>
      <c r="J34" s="10"/>
      <c r="K34" s="11">
        <f t="shared" si="2"/>
        <v>0.0558</v>
      </c>
    </row>
    <row r="35" spans="2:11" ht="12">
      <c r="B35">
        <f>+Administration!A30</f>
        <v>79</v>
      </c>
      <c r="C35" t="str">
        <f>+Administration!B30</f>
        <v>OCEAN BEACH HOSPITAL</v>
      </c>
      <c r="D35" s="9">
        <f>ROUND(+Administration!G30,0)</f>
        <v>1520673</v>
      </c>
      <c r="E35" s="10">
        <f>ROUND(+Administration!E30,2)</f>
        <v>22.1</v>
      </c>
      <c r="F35" s="10">
        <f t="shared" si="0"/>
        <v>68808.73</v>
      </c>
      <c r="G35" s="9">
        <f>ROUND(+Administration!G130,0)</f>
        <v>1631195</v>
      </c>
      <c r="H35" s="10">
        <f>ROUND(+Administration!E130,2)</f>
        <v>21.8</v>
      </c>
      <c r="I35" s="10">
        <f t="shared" si="1"/>
        <v>74825.46</v>
      </c>
      <c r="J35" s="10"/>
      <c r="K35" s="11">
        <f t="shared" si="2"/>
        <v>0.0874</v>
      </c>
    </row>
    <row r="36" spans="2:11" ht="12">
      <c r="B36">
        <f>+Administration!A31</f>
        <v>80</v>
      </c>
      <c r="C36" t="str">
        <f>+Administration!B31</f>
        <v>ODESSA MEMORIAL HOSPITAL</v>
      </c>
      <c r="D36" s="9">
        <f>ROUND(+Administration!G31,0)</f>
        <v>362869</v>
      </c>
      <c r="E36" s="10">
        <f>ROUND(+Administration!E31,2)</f>
        <v>5.7</v>
      </c>
      <c r="F36" s="10">
        <f t="shared" si="0"/>
        <v>63661.23</v>
      </c>
      <c r="G36" s="9">
        <f>ROUND(+Administration!G131,0)</f>
        <v>400650</v>
      </c>
      <c r="H36" s="10">
        <f>ROUND(+Administration!E131,2)</f>
        <v>5.91</v>
      </c>
      <c r="I36" s="10">
        <f t="shared" si="1"/>
        <v>67791.88</v>
      </c>
      <c r="J36" s="10"/>
      <c r="K36" s="11">
        <f t="shared" si="2"/>
        <v>0.0649</v>
      </c>
    </row>
    <row r="37" spans="2:11" ht="12">
      <c r="B37">
        <f>+Administration!A32</f>
        <v>81</v>
      </c>
      <c r="C37" t="str">
        <f>+Administration!B32</f>
        <v>GOOD SAMARITAN HOSPITAL</v>
      </c>
      <c r="D37" s="9">
        <f>ROUND(+Administration!G32,0)</f>
        <v>15521266</v>
      </c>
      <c r="E37" s="10">
        <f>ROUND(+Administration!E32,2)</f>
        <v>136.2</v>
      </c>
      <c r="F37" s="10">
        <f t="shared" si="0"/>
        <v>113959.37</v>
      </c>
      <c r="G37" s="9">
        <f>ROUND(+Administration!G132,0)</f>
        <v>17355533</v>
      </c>
      <c r="H37" s="10">
        <f>ROUND(+Administration!E132,2)</f>
        <v>212.25</v>
      </c>
      <c r="I37" s="10">
        <f t="shared" si="1"/>
        <v>81769.3</v>
      </c>
      <c r="J37" s="10"/>
      <c r="K37" s="11">
        <f t="shared" si="2"/>
        <v>-0.2825</v>
      </c>
    </row>
    <row r="38" spans="2:11" ht="12">
      <c r="B38">
        <f>+Administration!A33</f>
        <v>82</v>
      </c>
      <c r="C38" t="str">
        <f>+Administration!B33</f>
        <v>GARFIELD COUNTY MEMORIAL HOSPITAL</v>
      </c>
      <c r="D38" s="9">
        <f>ROUND(+Administration!G33,0)</f>
        <v>306285</v>
      </c>
      <c r="E38" s="10">
        <f>ROUND(+Administration!E33,2)</f>
        <v>5.91</v>
      </c>
      <c r="F38" s="10">
        <f t="shared" si="0"/>
        <v>51824.87</v>
      </c>
      <c r="G38" s="9">
        <f>ROUND(+Administration!G133,0)</f>
        <v>425155</v>
      </c>
      <c r="H38" s="10">
        <f>ROUND(+Administration!E133,2)</f>
        <v>14.67</v>
      </c>
      <c r="I38" s="10">
        <f t="shared" si="1"/>
        <v>28981.25</v>
      </c>
      <c r="J38" s="10"/>
      <c r="K38" s="11">
        <f t="shared" si="2"/>
        <v>-0.4408</v>
      </c>
    </row>
    <row r="39" spans="2:11" ht="12">
      <c r="B39">
        <f>+Administration!A34</f>
        <v>84</v>
      </c>
      <c r="C39" t="str">
        <f>+Administration!B34</f>
        <v>PROVIDENCE REGIONAL MEDICAL CENTER EVERETT</v>
      </c>
      <c r="D39" s="9">
        <f>ROUND(+Administration!G34,0)</f>
        <v>16860824</v>
      </c>
      <c r="E39" s="10">
        <f>ROUND(+Administration!E34,2)</f>
        <v>255.86</v>
      </c>
      <c r="F39" s="10">
        <f t="shared" si="0"/>
        <v>65898.63</v>
      </c>
      <c r="G39" s="9">
        <f>ROUND(+Administration!G134,0)</f>
        <v>18981840</v>
      </c>
      <c r="H39" s="10">
        <f>ROUND(+Administration!E134,2)</f>
        <v>260.69</v>
      </c>
      <c r="I39" s="10">
        <f t="shared" si="1"/>
        <v>72813.84</v>
      </c>
      <c r="J39" s="10"/>
      <c r="K39" s="11">
        <f t="shared" si="2"/>
        <v>0.1049</v>
      </c>
    </row>
    <row r="40" spans="2:11" ht="12">
      <c r="B40">
        <f>+Administration!A35</f>
        <v>85</v>
      </c>
      <c r="C40" t="str">
        <f>+Administration!B35</f>
        <v>JEFFERSON HEALTHCARE HOSPITAL</v>
      </c>
      <c r="D40" s="9">
        <f>ROUND(+Administration!G35,0)</f>
        <v>3108979</v>
      </c>
      <c r="E40" s="10">
        <f>ROUND(+Administration!E35,2)</f>
        <v>45.94</v>
      </c>
      <c r="F40" s="10">
        <f t="shared" si="0"/>
        <v>67674.77</v>
      </c>
      <c r="G40" s="9">
        <f>ROUND(+Administration!G135,0)</f>
        <v>3379156</v>
      </c>
      <c r="H40" s="10">
        <f>ROUND(+Administration!E135,2)</f>
        <v>47.96</v>
      </c>
      <c r="I40" s="10">
        <f t="shared" si="1"/>
        <v>70457.8</v>
      </c>
      <c r="J40" s="10"/>
      <c r="K40" s="11">
        <f t="shared" si="2"/>
        <v>0.0411</v>
      </c>
    </row>
    <row r="41" spans="2:11" ht="12">
      <c r="B41">
        <f>+Administration!A36</f>
        <v>96</v>
      </c>
      <c r="C41" t="str">
        <f>+Administration!B36</f>
        <v>SKYLINE HOSPITAL</v>
      </c>
      <c r="D41" s="9">
        <f>ROUND(+Administration!G36,0)</f>
        <v>892981</v>
      </c>
      <c r="E41" s="10">
        <f>ROUND(+Administration!E36,2)</f>
        <v>14.08</v>
      </c>
      <c r="F41" s="10">
        <f t="shared" si="0"/>
        <v>63421.95</v>
      </c>
      <c r="G41" s="9">
        <f>ROUND(+Administration!G136,0)</f>
        <v>1048757</v>
      </c>
      <c r="H41" s="10">
        <f>ROUND(+Administration!E136,2)</f>
        <v>16.19</v>
      </c>
      <c r="I41" s="10">
        <f t="shared" si="1"/>
        <v>64778.07</v>
      </c>
      <c r="J41" s="10"/>
      <c r="K41" s="11">
        <f t="shared" si="2"/>
        <v>0.0214</v>
      </c>
    </row>
    <row r="42" spans="2:11" ht="12">
      <c r="B42">
        <f>+Administration!A37</f>
        <v>102</v>
      </c>
      <c r="C42" t="str">
        <f>+Administration!B37</f>
        <v>YAKIMA REGIONAL MEDICAL AND CARDIAC CENTER</v>
      </c>
      <c r="D42" s="9">
        <f>ROUND(+Administration!G37,0)</f>
        <v>3921045</v>
      </c>
      <c r="E42" s="10">
        <f>ROUND(+Administration!E37,2)</f>
        <v>55.53</v>
      </c>
      <c r="F42" s="10">
        <f t="shared" si="0"/>
        <v>70611.29</v>
      </c>
      <c r="G42" s="9">
        <f>ROUND(+Administration!G137,0)</f>
        <v>4423490</v>
      </c>
      <c r="H42" s="10">
        <f>ROUND(+Administration!E137,2)</f>
        <v>51</v>
      </c>
      <c r="I42" s="10">
        <f t="shared" si="1"/>
        <v>86735.1</v>
      </c>
      <c r="J42" s="10"/>
      <c r="K42" s="11">
        <f t="shared" si="2"/>
        <v>0.2283</v>
      </c>
    </row>
    <row r="43" spans="2:11" ht="12">
      <c r="B43">
        <f>+Administration!A38</f>
        <v>104</v>
      </c>
      <c r="C43" t="str">
        <f>+Administration!B38</f>
        <v>VALLEY GENERAL HOSPITAL</v>
      </c>
      <c r="D43" s="9">
        <f>ROUND(+Administration!G38,0)</f>
        <v>2828373</v>
      </c>
      <c r="E43" s="10">
        <f>ROUND(+Administration!E38,2)</f>
        <v>38.41</v>
      </c>
      <c r="F43" s="10">
        <f t="shared" si="0"/>
        <v>73636.37</v>
      </c>
      <c r="G43" s="9">
        <f>ROUND(+Administration!G138,0)</f>
        <v>2834622</v>
      </c>
      <c r="H43" s="10">
        <f>ROUND(+Administration!E138,2)</f>
        <v>35.08</v>
      </c>
      <c r="I43" s="10">
        <f t="shared" si="1"/>
        <v>80804.5</v>
      </c>
      <c r="J43" s="10"/>
      <c r="K43" s="11">
        <f t="shared" si="2"/>
        <v>0.0973</v>
      </c>
    </row>
    <row r="44" spans="2:11" ht="12">
      <c r="B44">
        <f>+Administration!A39</f>
        <v>106</v>
      </c>
      <c r="C44" t="str">
        <f>+Administration!B39</f>
        <v>CASCADE VALLEY HOSPITAL</v>
      </c>
      <c r="D44" s="9">
        <f>ROUND(+Administration!G39,0)</f>
        <v>3127691</v>
      </c>
      <c r="E44" s="10">
        <f>ROUND(+Administration!E39,2)</f>
        <v>48.72</v>
      </c>
      <c r="F44" s="10">
        <f t="shared" si="0"/>
        <v>64197.27</v>
      </c>
      <c r="G44" s="9">
        <f>ROUND(+Administration!G139,0)</f>
        <v>3279883</v>
      </c>
      <c r="H44" s="10">
        <f>ROUND(+Administration!E139,2)</f>
        <v>50.9</v>
      </c>
      <c r="I44" s="10">
        <f t="shared" si="1"/>
        <v>64437.78</v>
      </c>
      <c r="J44" s="10"/>
      <c r="K44" s="11">
        <f t="shared" si="2"/>
        <v>0.0037</v>
      </c>
    </row>
    <row r="45" spans="2:11" ht="12">
      <c r="B45">
        <f>+Administration!A40</f>
        <v>107</v>
      </c>
      <c r="C45" t="str">
        <f>+Administration!B40</f>
        <v>NORTH VALLEY HOSPITAL</v>
      </c>
      <c r="D45" s="9">
        <f>ROUND(+Administration!G40,0)</f>
        <v>689306</v>
      </c>
      <c r="E45" s="10">
        <f>ROUND(+Administration!E40,2)</f>
        <v>14.19</v>
      </c>
      <c r="F45" s="10">
        <f t="shared" si="0"/>
        <v>48576.89</v>
      </c>
      <c r="G45" s="9">
        <f>ROUND(+Administration!G140,0)</f>
        <v>719515</v>
      </c>
      <c r="H45" s="10">
        <f>ROUND(+Administration!E140,2)</f>
        <v>12.67</v>
      </c>
      <c r="I45" s="10">
        <f t="shared" si="1"/>
        <v>56788.87</v>
      </c>
      <c r="J45" s="10"/>
      <c r="K45" s="11">
        <f t="shared" si="2"/>
        <v>0.1691</v>
      </c>
    </row>
    <row r="46" spans="2:11" ht="12">
      <c r="B46">
        <f>+Administration!A41</f>
        <v>108</v>
      </c>
      <c r="C46" t="str">
        <f>+Administration!B41</f>
        <v>TRI-STATE MEMORIAL HOSPITAL</v>
      </c>
      <c r="D46" s="9">
        <f>ROUND(+Administration!G41,0)</f>
        <v>1490299</v>
      </c>
      <c r="E46" s="10">
        <f>ROUND(+Administration!E41,2)</f>
        <v>30.06</v>
      </c>
      <c r="F46" s="10">
        <f t="shared" si="0"/>
        <v>49577.48</v>
      </c>
      <c r="G46" s="9">
        <f>ROUND(+Administration!G141,0)</f>
        <v>0</v>
      </c>
      <c r="H46" s="10">
        <f>ROUND(+Administration!E141,2)</f>
        <v>0</v>
      </c>
      <c r="I46" s="10">
        <f t="shared" si="1"/>
      </c>
      <c r="J46" s="10"/>
      <c r="K46" s="11">
        <f t="shared" si="2"/>
      </c>
    </row>
    <row r="47" spans="2:11" ht="12">
      <c r="B47">
        <f>+Administration!A42</f>
        <v>111</v>
      </c>
      <c r="C47" t="str">
        <f>+Administration!B42</f>
        <v>EAST ADAMS RURAL HOSPITAL</v>
      </c>
      <c r="D47" s="9">
        <f>ROUND(+Administration!G42,0)</f>
        <v>297082</v>
      </c>
      <c r="E47" s="10">
        <f>ROUND(+Administration!E42,2)</f>
        <v>2.93</v>
      </c>
      <c r="F47" s="10">
        <f t="shared" si="0"/>
        <v>101393.17</v>
      </c>
      <c r="G47" s="9">
        <f>ROUND(+Administration!G142,0)</f>
        <v>319757</v>
      </c>
      <c r="H47" s="10">
        <f>ROUND(+Administration!E142,2)</f>
        <v>3.84</v>
      </c>
      <c r="I47" s="10">
        <f t="shared" si="1"/>
        <v>83270.05</v>
      </c>
      <c r="J47" s="10"/>
      <c r="K47" s="11">
        <f t="shared" si="2"/>
        <v>-0.1787</v>
      </c>
    </row>
    <row r="48" spans="2:11" ht="12">
      <c r="B48">
        <f>+Administration!A43</f>
        <v>125</v>
      </c>
      <c r="C48" t="str">
        <f>+Administration!B43</f>
        <v>OTHELLO COMMUNITY HOSPITAL</v>
      </c>
      <c r="D48" s="9">
        <f>ROUND(+Administration!G43,0)</f>
        <v>834789</v>
      </c>
      <c r="E48" s="10">
        <f>ROUND(+Administration!E43,2)</f>
        <v>15.6</v>
      </c>
      <c r="F48" s="10">
        <f t="shared" si="0"/>
        <v>53512.12</v>
      </c>
      <c r="G48" s="9">
        <f>ROUND(+Administration!G143,0)</f>
        <v>914780</v>
      </c>
      <c r="H48" s="10">
        <f>ROUND(+Administration!E143,2)</f>
        <v>15.94</v>
      </c>
      <c r="I48" s="10">
        <f t="shared" si="1"/>
        <v>57388.96</v>
      </c>
      <c r="J48" s="10"/>
      <c r="K48" s="11">
        <f t="shared" si="2"/>
        <v>0.0724</v>
      </c>
    </row>
    <row r="49" spans="2:11" ht="12">
      <c r="B49">
        <f>+Administration!A44</f>
        <v>126</v>
      </c>
      <c r="C49" t="str">
        <f>+Administration!B44</f>
        <v>HIGHLINE MEDICAL CENTER</v>
      </c>
      <c r="D49" s="9">
        <f>ROUND(+Administration!G44,0)</f>
        <v>7850781</v>
      </c>
      <c r="E49" s="10">
        <f>ROUND(+Administration!E44,2)</f>
        <v>154.15</v>
      </c>
      <c r="F49" s="10">
        <f t="shared" si="0"/>
        <v>50929.49</v>
      </c>
      <c r="G49" s="9">
        <f>ROUND(+Administration!G144,0)</f>
        <v>7068462</v>
      </c>
      <c r="H49" s="10">
        <f>ROUND(+Administration!E144,2)</f>
        <v>86.3</v>
      </c>
      <c r="I49" s="10">
        <f t="shared" si="1"/>
        <v>81905.7</v>
      </c>
      <c r="J49" s="10"/>
      <c r="K49" s="11">
        <f t="shared" si="2"/>
        <v>0.6082</v>
      </c>
    </row>
    <row r="50" spans="2:11" ht="12">
      <c r="B50">
        <f>+Administration!A45</f>
        <v>128</v>
      </c>
      <c r="C50" t="str">
        <f>+Administration!B45</f>
        <v>UNIVERSITY OF WASHINGTON MEDICAL CENTER</v>
      </c>
      <c r="D50" s="9">
        <f>ROUND(+Administration!G45,0)</f>
        <v>27500809</v>
      </c>
      <c r="E50" s="10">
        <f>ROUND(+Administration!E45,2)</f>
        <v>413.78</v>
      </c>
      <c r="F50" s="10">
        <f t="shared" si="0"/>
        <v>66462.39</v>
      </c>
      <c r="G50" s="9">
        <f>ROUND(+Administration!G145,0)</f>
        <v>28368263</v>
      </c>
      <c r="H50" s="10">
        <f>ROUND(+Administration!E145,2)</f>
        <v>409.71</v>
      </c>
      <c r="I50" s="10">
        <f t="shared" si="1"/>
        <v>69239.86</v>
      </c>
      <c r="J50" s="10"/>
      <c r="K50" s="11">
        <f t="shared" si="2"/>
        <v>0.0418</v>
      </c>
    </row>
    <row r="51" spans="2:11" ht="12">
      <c r="B51">
        <f>+Administration!A46</f>
        <v>129</v>
      </c>
      <c r="C51" t="str">
        <f>+Administration!B46</f>
        <v>QUINCY VALLEY MEDICAL CENTER</v>
      </c>
      <c r="D51" s="9">
        <f>ROUND(+Administration!G46,0)</f>
        <v>973910</v>
      </c>
      <c r="E51" s="10">
        <f>ROUND(+Administration!E46,2)</f>
        <v>13.55</v>
      </c>
      <c r="F51" s="10">
        <f t="shared" si="0"/>
        <v>71875.28</v>
      </c>
      <c r="G51" s="9">
        <f>ROUND(+Administration!G146,0)</f>
        <v>1071681</v>
      </c>
      <c r="H51" s="10">
        <f>ROUND(+Administration!E146,2)</f>
        <v>20.86</v>
      </c>
      <c r="I51" s="10">
        <f t="shared" si="1"/>
        <v>51374.93</v>
      </c>
      <c r="J51" s="10"/>
      <c r="K51" s="11">
        <f t="shared" si="2"/>
        <v>-0.2852</v>
      </c>
    </row>
    <row r="52" spans="2:11" ht="12">
      <c r="B52">
        <f>+Administration!A47</f>
        <v>130</v>
      </c>
      <c r="C52" t="str">
        <f>+Administration!B47</f>
        <v>NORTHWEST HOSPITAL &amp; MEDICAL CENTER</v>
      </c>
      <c r="D52" s="9">
        <f>ROUND(+Administration!G47,0)</f>
        <v>9396656</v>
      </c>
      <c r="E52" s="10">
        <f>ROUND(+Administration!E47,2)</f>
        <v>141.14</v>
      </c>
      <c r="F52" s="10">
        <f t="shared" si="0"/>
        <v>66576.85</v>
      </c>
      <c r="G52" s="9">
        <f>ROUND(+Administration!G147,0)</f>
        <v>9471917</v>
      </c>
      <c r="H52" s="10">
        <f>ROUND(+Administration!E147,2)</f>
        <v>140.47</v>
      </c>
      <c r="I52" s="10">
        <f t="shared" si="1"/>
        <v>67430.18</v>
      </c>
      <c r="J52" s="10"/>
      <c r="K52" s="11">
        <f t="shared" si="2"/>
        <v>0.0128</v>
      </c>
    </row>
    <row r="53" spans="2:11" ht="12">
      <c r="B53">
        <f>+Administration!A48</f>
        <v>131</v>
      </c>
      <c r="C53" t="str">
        <f>+Administration!B48</f>
        <v>OVERLAKE HOSPITAL MEDICAL CENTER</v>
      </c>
      <c r="D53" s="9">
        <f>ROUND(+Administration!G48,0)</f>
        <v>17358905</v>
      </c>
      <c r="E53" s="10">
        <f>ROUND(+Administration!E48,2)</f>
        <v>204.41</v>
      </c>
      <c r="F53" s="10">
        <f t="shared" si="0"/>
        <v>84922</v>
      </c>
      <c r="G53" s="9">
        <f>ROUND(+Administration!G148,0)</f>
        <v>19559801</v>
      </c>
      <c r="H53" s="10">
        <f>ROUND(+Administration!E148,2)</f>
        <v>221.82</v>
      </c>
      <c r="I53" s="10">
        <f t="shared" si="1"/>
        <v>88178.71</v>
      </c>
      <c r="J53" s="10"/>
      <c r="K53" s="11">
        <f t="shared" si="2"/>
        <v>0.0383</v>
      </c>
    </row>
    <row r="54" spans="2:11" ht="12">
      <c r="B54">
        <f>+Administration!A49</f>
        <v>132</v>
      </c>
      <c r="C54" t="str">
        <f>+Administration!B49</f>
        <v>SAINT CLARE HOSPITAL</v>
      </c>
      <c r="D54" s="9">
        <f>ROUND(+Administration!G49,0)</f>
        <v>4393754</v>
      </c>
      <c r="E54" s="10">
        <f>ROUND(+Administration!E49,2)</f>
        <v>74.33</v>
      </c>
      <c r="F54" s="10">
        <f t="shared" si="0"/>
        <v>59111.45</v>
      </c>
      <c r="G54" s="9">
        <f>ROUND(+Administration!G149,0)</f>
        <v>4696980</v>
      </c>
      <c r="H54" s="10">
        <f>ROUND(+Administration!E149,2)</f>
        <v>63.11</v>
      </c>
      <c r="I54" s="10">
        <f t="shared" si="1"/>
        <v>74425.29</v>
      </c>
      <c r="J54" s="10"/>
      <c r="K54" s="11">
        <f t="shared" si="2"/>
        <v>0.2591</v>
      </c>
    </row>
    <row r="55" spans="2:11" ht="12">
      <c r="B55">
        <f>+Administration!A50</f>
        <v>134</v>
      </c>
      <c r="C55" t="str">
        <f>+Administration!B50</f>
        <v>ISLAND HOSPITAL</v>
      </c>
      <c r="D55" s="9">
        <f>ROUND(+Administration!G50,0)</f>
        <v>2434195</v>
      </c>
      <c r="E55" s="10">
        <f>ROUND(+Administration!E50,2)</f>
        <v>34.72</v>
      </c>
      <c r="F55" s="10">
        <f t="shared" si="0"/>
        <v>70109.3</v>
      </c>
      <c r="G55" s="9">
        <f>ROUND(+Administration!G150,0)</f>
        <v>2454366</v>
      </c>
      <c r="H55" s="10">
        <f>ROUND(+Administration!E150,2)</f>
        <v>33.75</v>
      </c>
      <c r="I55" s="10">
        <f t="shared" si="1"/>
        <v>72721.96</v>
      </c>
      <c r="J55" s="10"/>
      <c r="K55" s="11">
        <f t="shared" si="2"/>
        <v>0.0373</v>
      </c>
    </row>
    <row r="56" spans="2:11" ht="12">
      <c r="B56">
        <f>+Administration!A51</f>
        <v>137</v>
      </c>
      <c r="C56" t="str">
        <f>+Administration!B51</f>
        <v>LINCOLN HOSPITAL</v>
      </c>
      <c r="D56" s="9">
        <f>ROUND(+Administration!G51,0)</f>
        <v>653036</v>
      </c>
      <c r="E56" s="10">
        <f>ROUND(+Administration!E51,2)</f>
        <v>11.57</v>
      </c>
      <c r="F56" s="10">
        <f t="shared" si="0"/>
        <v>56442.18</v>
      </c>
      <c r="G56" s="9">
        <f>ROUND(+Administration!G151,0)</f>
        <v>711919</v>
      </c>
      <c r="H56" s="10">
        <f>ROUND(+Administration!E151,2)</f>
        <v>12.17</v>
      </c>
      <c r="I56" s="10">
        <f t="shared" si="1"/>
        <v>58497.86</v>
      </c>
      <c r="J56" s="10"/>
      <c r="K56" s="11">
        <f t="shared" si="2"/>
        <v>0.0364</v>
      </c>
    </row>
    <row r="57" spans="2:11" ht="12">
      <c r="B57">
        <f>+Administration!A52</f>
        <v>138</v>
      </c>
      <c r="C57" t="str">
        <f>+Administration!B52</f>
        <v>STEVENS HOSPITAL</v>
      </c>
      <c r="D57" s="9">
        <f>ROUND(+Administration!G52,0)</f>
        <v>8463302</v>
      </c>
      <c r="E57" s="10">
        <f>ROUND(+Administration!E52,2)</f>
        <v>96.93</v>
      </c>
      <c r="F57" s="10">
        <f t="shared" si="0"/>
        <v>87313.55</v>
      </c>
      <c r="G57" s="9">
        <f>ROUND(+Administration!G152,0)</f>
        <v>8434255</v>
      </c>
      <c r="H57" s="10">
        <f>ROUND(+Administration!E152,2)</f>
        <v>93</v>
      </c>
      <c r="I57" s="10">
        <f t="shared" si="1"/>
        <v>90690.91</v>
      </c>
      <c r="J57" s="10"/>
      <c r="K57" s="11">
        <f t="shared" si="2"/>
        <v>0.0387</v>
      </c>
    </row>
    <row r="58" spans="2:11" ht="12">
      <c r="B58">
        <f>+Administration!A53</f>
        <v>139</v>
      </c>
      <c r="C58" t="str">
        <f>+Administration!B53</f>
        <v>PROVIDENCE HOLY FAMILY HOSPITAL</v>
      </c>
      <c r="D58" s="9">
        <f>ROUND(+Administration!G53,0)</f>
        <v>7229298</v>
      </c>
      <c r="E58" s="10">
        <f>ROUND(+Administration!E53,2)</f>
        <v>115.04</v>
      </c>
      <c r="F58" s="10">
        <f t="shared" si="0"/>
        <v>62841.6</v>
      </c>
      <c r="G58" s="9">
        <f>ROUND(+Administration!G153,0)</f>
        <v>6940817</v>
      </c>
      <c r="H58" s="10">
        <f>ROUND(+Administration!E153,2)</f>
        <v>104.96</v>
      </c>
      <c r="I58" s="10">
        <f t="shared" si="1"/>
        <v>66128.21</v>
      </c>
      <c r="J58" s="10"/>
      <c r="K58" s="11">
        <f t="shared" si="2"/>
        <v>0.0523</v>
      </c>
    </row>
    <row r="59" spans="2:11" ht="12">
      <c r="B59">
        <f>+Administration!A54</f>
        <v>140</v>
      </c>
      <c r="C59" t="str">
        <f>+Administration!B54</f>
        <v>KITTITAS VALLEY HOSPITAL</v>
      </c>
      <c r="D59" s="9">
        <f>ROUND(+Administration!G54,0)</f>
        <v>2150251</v>
      </c>
      <c r="E59" s="10">
        <f>ROUND(+Administration!E54,2)</f>
        <v>31.36</v>
      </c>
      <c r="F59" s="10">
        <f t="shared" si="0"/>
        <v>68566.68</v>
      </c>
      <c r="G59" s="9">
        <f>ROUND(+Administration!G154,0)</f>
        <v>2333889</v>
      </c>
      <c r="H59" s="10">
        <f>ROUND(+Administration!E154,2)</f>
        <v>33.32</v>
      </c>
      <c r="I59" s="10">
        <f t="shared" si="1"/>
        <v>70044.69</v>
      </c>
      <c r="J59" s="10"/>
      <c r="K59" s="11">
        <f t="shared" si="2"/>
        <v>0.0216</v>
      </c>
    </row>
    <row r="60" spans="2:11" ht="12">
      <c r="B60">
        <f>+Administration!A55</f>
        <v>141</v>
      </c>
      <c r="C60" t="str">
        <f>+Administration!B55</f>
        <v>DAYTON GENERAL HOSPITAL</v>
      </c>
      <c r="D60" s="9">
        <f>ROUND(+Administration!G55,0)</f>
        <v>370093</v>
      </c>
      <c r="E60" s="10">
        <f>ROUND(+Administration!E55,2)</f>
        <v>7.32</v>
      </c>
      <c r="F60" s="10">
        <f t="shared" si="0"/>
        <v>50559.15</v>
      </c>
      <c r="G60" s="9">
        <f>ROUND(+Administration!G155,0)</f>
        <v>371601</v>
      </c>
      <c r="H60" s="10">
        <f>ROUND(+Administration!E155,2)</f>
        <v>6.79</v>
      </c>
      <c r="I60" s="10">
        <f t="shared" si="1"/>
        <v>54727.69</v>
      </c>
      <c r="J60" s="10"/>
      <c r="K60" s="11">
        <f t="shared" si="2"/>
        <v>0.0824</v>
      </c>
    </row>
    <row r="61" spans="2:11" ht="12">
      <c r="B61">
        <f>+Administration!A56</f>
        <v>142</v>
      </c>
      <c r="C61" t="str">
        <f>+Administration!B56</f>
        <v>HARRISON MEDICAL CENTER</v>
      </c>
      <c r="D61" s="9">
        <f>ROUND(+Administration!G56,0)</f>
        <v>10851661</v>
      </c>
      <c r="E61" s="10">
        <f>ROUND(+Administration!E56,2)</f>
        <v>154.98</v>
      </c>
      <c r="F61" s="10">
        <f t="shared" si="0"/>
        <v>70019.75</v>
      </c>
      <c r="G61" s="9">
        <f>ROUND(+Administration!G156,0)</f>
        <v>12218976</v>
      </c>
      <c r="H61" s="10">
        <f>ROUND(+Administration!E156,2)</f>
        <v>171.67</v>
      </c>
      <c r="I61" s="10">
        <f t="shared" si="1"/>
        <v>71177.12</v>
      </c>
      <c r="J61" s="10"/>
      <c r="K61" s="11">
        <f t="shared" si="2"/>
        <v>0.0165</v>
      </c>
    </row>
    <row r="62" spans="2:11" ht="12">
      <c r="B62">
        <f>+Administration!A57</f>
        <v>145</v>
      </c>
      <c r="C62" t="str">
        <f>+Administration!B57</f>
        <v>PEACEHEALTH SAINT JOSEPH HOSPITAL</v>
      </c>
      <c r="D62" s="9">
        <f>ROUND(+Administration!G57,0)</f>
        <v>16711726</v>
      </c>
      <c r="E62" s="10">
        <f>ROUND(+Administration!E57,2)</f>
        <v>247.03</v>
      </c>
      <c r="F62" s="10">
        <f t="shared" si="0"/>
        <v>67650.59</v>
      </c>
      <c r="G62" s="9">
        <f>ROUND(+Administration!G157,0)</f>
        <v>20265561</v>
      </c>
      <c r="H62" s="10">
        <f>ROUND(+Administration!E157,2)</f>
        <v>312.05</v>
      </c>
      <c r="I62" s="10">
        <f t="shared" si="1"/>
        <v>64943.31</v>
      </c>
      <c r="J62" s="10"/>
      <c r="K62" s="11">
        <f t="shared" si="2"/>
        <v>-0.04</v>
      </c>
    </row>
    <row r="63" spans="2:11" ht="12">
      <c r="B63">
        <f>+Administration!A58</f>
        <v>147</v>
      </c>
      <c r="C63" t="str">
        <f>+Administration!B58</f>
        <v>MID VALLEY HOSPITAL</v>
      </c>
      <c r="D63" s="9">
        <f>ROUND(+Administration!G58,0)</f>
        <v>1027400</v>
      </c>
      <c r="E63" s="10">
        <f>ROUND(+Administration!E58,2)</f>
        <v>19.54</v>
      </c>
      <c r="F63" s="10">
        <f t="shared" si="0"/>
        <v>52579.32</v>
      </c>
      <c r="G63" s="9">
        <f>ROUND(+Administration!G158,0)</f>
        <v>1106498</v>
      </c>
      <c r="H63" s="10">
        <f>ROUND(+Administration!E158,2)</f>
        <v>20.27</v>
      </c>
      <c r="I63" s="10">
        <f t="shared" si="1"/>
        <v>54587.96</v>
      </c>
      <c r="J63" s="10"/>
      <c r="K63" s="11">
        <f t="shared" si="2"/>
        <v>0.0382</v>
      </c>
    </row>
    <row r="64" spans="2:11" ht="12">
      <c r="B64">
        <f>+Administration!A59</f>
        <v>148</v>
      </c>
      <c r="C64" t="str">
        <f>+Administration!B59</f>
        <v>KINDRED HOSPITAL - SEATTLE</v>
      </c>
      <c r="D64" s="9">
        <f>ROUND(+Administration!G59,0)</f>
        <v>1858052</v>
      </c>
      <c r="E64" s="10">
        <f>ROUND(+Administration!E59,2)</f>
        <v>19.5</v>
      </c>
      <c r="F64" s="10">
        <f t="shared" si="0"/>
        <v>95284.72</v>
      </c>
      <c r="G64" s="9">
        <f>ROUND(+Administration!G159,0)</f>
        <v>2003851</v>
      </c>
      <c r="H64" s="10">
        <f>ROUND(+Administration!E159,2)</f>
        <v>20.5</v>
      </c>
      <c r="I64" s="10">
        <f t="shared" si="1"/>
        <v>97748.83</v>
      </c>
      <c r="J64" s="10"/>
      <c r="K64" s="11">
        <f t="shared" si="2"/>
        <v>0.0259</v>
      </c>
    </row>
    <row r="65" spans="2:11" ht="12">
      <c r="B65">
        <f>+Administration!A60</f>
        <v>150</v>
      </c>
      <c r="C65" t="str">
        <f>+Administration!B60</f>
        <v>COULEE COMMUNITY HOSPITAL</v>
      </c>
      <c r="D65" s="9">
        <f>ROUND(+Administration!G60,0)</f>
        <v>979347</v>
      </c>
      <c r="E65" s="10">
        <f>ROUND(+Administration!E60,2)</f>
        <v>20.7</v>
      </c>
      <c r="F65" s="10">
        <f t="shared" si="0"/>
        <v>47311.45</v>
      </c>
      <c r="G65" s="9">
        <f>ROUND(+Administration!G160,0)</f>
        <v>991139</v>
      </c>
      <c r="H65" s="10">
        <f>ROUND(+Administration!E160,2)</f>
        <v>20.04</v>
      </c>
      <c r="I65" s="10">
        <f t="shared" si="1"/>
        <v>49458.03</v>
      </c>
      <c r="J65" s="10"/>
      <c r="K65" s="11">
        <f t="shared" si="2"/>
        <v>0.0454</v>
      </c>
    </row>
    <row r="66" spans="2:11" ht="12">
      <c r="B66">
        <f>+Administration!A61</f>
        <v>152</v>
      </c>
      <c r="C66" t="str">
        <f>+Administration!B61</f>
        <v>MASON GENERAL HOSPITAL</v>
      </c>
      <c r="D66" s="9">
        <f>ROUND(+Administration!G61,0)</f>
        <v>3394022</v>
      </c>
      <c r="E66" s="10">
        <f>ROUND(+Administration!E61,2)</f>
        <v>55.14</v>
      </c>
      <c r="F66" s="10">
        <f t="shared" si="0"/>
        <v>61552.81</v>
      </c>
      <c r="G66" s="9">
        <f>ROUND(+Administration!G161,0)</f>
        <v>3898241</v>
      </c>
      <c r="H66" s="10">
        <f>ROUND(+Administration!E161,2)</f>
        <v>57.72</v>
      </c>
      <c r="I66" s="10">
        <f t="shared" si="1"/>
        <v>67537.09</v>
      </c>
      <c r="J66" s="10"/>
      <c r="K66" s="11">
        <f t="shared" si="2"/>
        <v>0.0972</v>
      </c>
    </row>
    <row r="67" spans="2:11" ht="12">
      <c r="B67">
        <f>+Administration!A62</f>
        <v>153</v>
      </c>
      <c r="C67" t="str">
        <f>+Administration!B62</f>
        <v>WHITMAN HOSPITAL AND MEDICAL CENTER</v>
      </c>
      <c r="D67" s="9">
        <f>ROUND(+Administration!G62,0)</f>
        <v>778439</v>
      </c>
      <c r="E67" s="10">
        <f>ROUND(+Administration!E62,2)</f>
        <v>14.42</v>
      </c>
      <c r="F67" s="10">
        <f t="shared" si="0"/>
        <v>53983.29</v>
      </c>
      <c r="G67" s="9">
        <f>ROUND(+Administration!G162,0)</f>
        <v>854631</v>
      </c>
      <c r="H67" s="10">
        <f>ROUND(+Administration!E162,2)</f>
        <v>14.41</v>
      </c>
      <c r="I67" s="10">
        <f t="shared" si="1"/>
        <v>59308.19</v>
      </c>
      <c r="J67" s="10"/>
      <c r="K67" s="11">
        <f t="shared" si="2"/>
        <v>0.0986</v>
      </c>
    </row>
    <row r="68" spans="2:11" ht="12">
      <c r="B68">
        <f>+Administration!A63</f>
        <v>155</v>
      </c>
      <c r="C68" t="str">
        <f>+Administration!B63</f>
        <v>VALLEY MEDICAL CENTER</v>
      </c>
      <c r="D68" s="9">
        <f>ROUND(+Administration!G63,0)</f>
        <v>13146180</v>
      </c>
      <c r="E68" s="10">
        <f>ROUND(+Administration!E63,2)</f>
        <v>168.59</v>
      </c>
      <c r="F68" s="10">
        <f t="shared" si="0"/>
        <v>77977.22</v>
      </c>
      <c r="G68" s="9">
        <f>ROUND(+Administration!G163,0)</f>
        <v>15879965</v>
      </c>
      <c r="H68" s="10">
        <f>ROUND(+Administration!E163,2)</f>
        <v>164.66</v>
      </c>
      <c r="I68" s="10">
        <f t="shared" si="1"/>
        <v>96440.94</v>
      </c>
      <c r="J68" s="10"/>
      <c r="K68" s="11">
        <f t="shared" si="2"/>
        <v>0.2368</v>
      </c>
    </row>
    <row r="69" spans="2:11" ht="12">
      <c r="B69">
        <f>+Administration!A64</f>
        <v>156</v>
      </c>
      <c r="C69" t="str">
        <f>+Administration!B64</f>
        <v>WHIDBEY GENERAL HOSPITAL</v>
      </c>
      <c r="D69" s="9">
        <f>ROUND(+Administration!G64,0)</f>
        <v>4241272</v>
      </c>
      <c r="E69" s="10">
        <f>ROUND(+Administration!E64,2)</f>
        <v>67.74</v>
      </c>
      <c r="F69" s="10">
        <f t="shared" si="0"/>
        <v>62611.04</v>
      </c>
      <c r="G69" s="9">
        <f>ROUND(+Administration!G164,0)</f>
        <v>4497746</v>
      </c>
      <c r="H69" s="10">
        <f>ROUND(+Administration!E164,2)</f>
        <v>70.43</v>
      </c>
      <c r="I69" s="10">
        <f t="shared" si="1"/>
        <v>63861.22</v>
      </c>
      <c r="J69" s="10"/>
      <c r="K69" s="11">
        <f t="shared" si="2"/>
        <v>0.02</v>
      </c>
    </row>
    <row r="70" spans="2:11" ht="12">
      <c r="B70">
        <f>+Administration!A65</f>
        <v>157</v>
      </c>
      <c r="C70" t="str">
        <f>+Administration!B65</f>
        <v>SAINT LUKES REHABILIATION INSTITUTE</v>
      </c>
      <c r="D70" s="9">
        <f>ROUND(+Administration!G65,0)</f>
        <v>2502938</v>
      </c>
      <c r="E70" s="10">
        <f>ROUND(+Administration!E65,2)</f>
        <v>45.27</v>
      </c>
      <c r="F70" s="10">
        <f t="shared" si="0"/>
        <v>55289.11</v>
      </c>
      <c r="G70" s="9">
        <f>ROUND(+Administration!G165,0)</f>
        <v>2520015</v>
      </c>
      <c r="H70" s="10">
        <f>ROUND(+Administration!E165,2)</f>
        <v>41.37</v>
      </c>
      <c r="I70" s="10">
        <f t="shared" si="1"/>
        <v>60914.07</v>
      </c>
      <c r="J70" s="10"/>
      <c r="K70" s="11">
        <f t="shared" si="2"/>
        <v>0.1017</v>
      </c>
    </row>
    <row r="71" spans="2:11" ht="12">
      <c r="B71">
        <f>+Administration!A66</f>
        <v>158</v>
      </c>
      <c r="C71" t="str">
        <f>+Administration!B66</f>
        <v>CASCADE MEDICAL CENTER</v>
      </c>
      <c r="D71" s="9">
        <f>ROUND(+Administration!G66,0)</f>
        <v>634048</v>
      </c>
      <c r="E71" s="10">
        <f>ROUND(+Administration!E66,2)</f>
        <v>11.19</v>
      </c>
      <c r="F71" s="10">
        <f t="shared" si="0"/>
        <v>56662.02</v>
      </c>
      <c r="G71" s="9">
        <f>ROUND(+Administration!G166,0)</f>
        <v>667129</v>
      </c>
      <c r="H71" s="10">
        <f>ROUND(+Administration!E166,2)</f>
        <v>8.76</v>
      </c>
      <c r="I71" s="10">
        <f t="shared" si="1"/>
        <v>76156.28</v>
      </c>
      <c r="J71" s="10"/>
      <c r="K71" s="11">
        <f t="shared" si="2"/>
        <v>0.344</v>
      </c>
    </row>
    <row r="72" spans="2:11" ht="12">
      <c r="B72">
        <f>+Administration!A67</f>
        <v>159</v>
      </c>
      <c r="C72" t="str">
        <f>+Administration!B67</f>
        <v>PROVIDENCE SAINT PETER HOSPITAL</v>
      </c>
      <c r="D72" s="9">
        <f>ROUND(+Administration!G67,0)</f>
        <v>14222859</v>
      </c>
      <c r="E72" s="10">
        <f>ROUND(+Administration!E67,2)</f>
        <v>210</v>
      </c>
      <c r="F72" s="10">
        <f t="shared" si="0"/>
        <v>67727.9</v>
      </c>
      <c r="G72" s="9">
        <f>ROUND(+Administration!G167,0)</f>
        <v>16700194</v>
      </c>
      <c r="H72" s="10">
        <f>ROUND(+Administration!E167,2)</f>
        <v>233</v>
      </c>
      <c r="I72" s="10">
        <f t="shared" si="1"/>
        <v>71674.65</v>
      </c>
      <c r="J72" s="10"/>
      <c r="K72" s="11">
        <f t="shared" si="2"/>
        <v>0.0583</v>
      </c>
    </row>
    <row r="73" spans="2:11" ht="12">
      <c r="B73">
        <f>+Administration!A68</f>
        <v>161</v>
      </c>
      <c r="C73" t="str">
        <f>+Administration!B68</f>
        <v>KADLEC REGIONAL MEDICAL CENTER</v>
      </c>
      <c r="D73" s="9">
        <f>ROUND(+Administration!G68,0)</f>
        <v>8743556</v>
      </c>
      <c r="E73" s="10">
        <f>ROUND(+Administration!E68,2)</f>
        <v>136.07</v>
      </c>
      <c r="F73" s="10">
        <f t="shared" si="0"/>
        <v>64257.78</v>
      </c>
      <c r="G73" s="9">
        <f>ROUND(+Administration!G168,0)</f>
        <v>11552564</v>
      </c>
      <c r="H73" s="10">
        <f>ROUND(+Administration!E168,2)</f>
        <v>172.27</v>
      </c>
      <c r="I73" s="10">
        <f t="shared" si="1"/>
        <v>67060.8</v>
      </c>
      <c r="J73" s="10"/>
      <c r="K73" s="11">
        <f t="shared" si="2"/>
        <v>0.0436</v>
      </c>
    </row>
    <row r="74" spans="2:11" ht="12">
      <c r="B74">
        <f>+Administration!A69</f>
        <v>162</v>
      </c>
      <c r="C74" t="str">
        <f>+Administration!B69</f>
        <v>PROVIDENCE SACRED HEART MEDICAL CENTER</v>
      </c>
      <c r="D74" s="9">
        <f>ROUND(+Administration!G69,0)</f>
        <v>19537083</v>
      </c>
      <c r="E74" s="10">
        <f>ROUND(+Administration!E69,2)</f>
        <v>320</v>
      </c>
      <c r="F74" s="10">
        <f t="shared" si="0"/>
        <v>61053.38</v>
      </c>
      <c r="G74" s="9">
        <f>ROUND(+Administration!G169,0)</f>
        <v>25524431</v>
      </c>
      <c r="H74" s="10">
        <f>ROUND(+Administration!E169,2)</f>
        <v>330.92</v>
      </c>
      <c r="I74" s="10">
        <f t="shared" si="1"/>
        <v>77131.73</v>
      </c>
      <c r="J74" s="10"/>
      <c r="K74" s="11">
        <f t="shared" si="2"/>
        <v>0.2633</v>
      </c>
    </row>
    <row r="75" spans="2:11" ht="12">
      <c r="B75">
        <f>+Administration!A70</f>
        <v>164</v>
      </c>
      <c r="C75" t="str">
        <f>+Administration!B70</f>
        <v>EVERGREEN HOSPITAL MEDICAL CENTER</v>
      </c>
      <c r="D75" s="9">
        <f>ROUND(+Administration!G70,0)</f>
        <v>19171787</v>
      </c>
      <c r="E75" s="10">
        <f>ROUND(+Administration!E70,2)</f>
        <v>239.41</v>
      </c>
      <c r="F75" s="10">
        <f aca="true" t="shared" si="3" ref="F75:F106">IF(D75=0,"",IF(E75=0,"",ROUND(D75/E75,2)))</f>
        <v>80079.31</v>
      </c>
      <c r="G75" s="9">
        <f>ROUND(+Administration!G170,0)</f>
        <v>21810833</v>
      </c>
      <c r="H75" s="10">
        <f>ROUND(+Administration!E170,2)</f>
        <v>262.13</v>
      </c>
      <c r="I75" s="10">
        <f aca="true" t="shared" si="4" ref="I75:I106">IF(G75=0,"",IF(H75=0,"",ROUND(G75/H75,2)))</f>
        <v>83206.17</v>
      </c>
      <c r="J75" s="10"/>
      <c r="K75" s="11">
        <f aca="true" t="shared" si="5" ref="K75:K106">IF(D75=0,"",IF(E75=0,"",IF(G75=0,"",IF(H75=0,"",ROUND(I75/F75-1,4)))))</f>
        <v>0.039</v>
      </c>
    </row>
    <row r="76" spans="2:11" ht="12">
      <c r="B76">
        <f>+Administration!A71</f>
        <v>165</v>
      </c>
      <c r="C76" t="str">
        <f>+Administration!B71</f>
        <v>LAKE CHELAN COMMUNITY HOSPITAL</v>
      </c>
      <c r="D76" s="9">
        <f>ROUND(+Administration!G71,0)</f>
        <v>1651150</v>
      </c>
      <c r="E76" s="10">
        <f>ROUND(+Administration!E71,2)</f>
        <v>28.37</v>
      </c>
      <c r="F76" s="10">
        <f t="shared" si="3"/>
        <v>58200.56</v>
      </c>
      <c r="G76" s="9">
        <f>ROUND(+Administration!G171,0)</f>
        <v>2006106</v>
      </c>
      <c r="H76" s="10">
        <f>ROUND(+Administration!E171,2)</f>
        <v>31.53</v>
      </c>
      <c r="I76" s="10">
        <f t="shared" si="4"/>
        <v>63625.31</v>
      </c>
      <c r="J76" s="10"/>
      <c r="K76" s="11">
        <f t="shared" si="5"/>
        <v>0.0932</v>
      </c>
    </row>
    <row r="77" spans="2:11" ht="12">
      <c r="B77">
        <f>+Administration!A72</f>
        <v>167</v>
      </c>
      <c r="C77" t="str">
        <f>+Administration!B72</f>
        <v>FERRY COUNTY MEMORIAL HOSPITAL</v>
      </c>
      <c r="D77" s="9">
        <f>ROUND(+Administration!G72,0)</f>
        <v>1451407</v>
      </c>
      <c r="E77" s="10">
        <f>ROUND(+Administration!E72,2)</f>
        <v>18.07</v>
      </c>
      <c r="F77" s="10">
        <f t="shared" si="3"/>
        <v>80321.36</v>
      </c>
      <c r="G77" s="9">
        <f>ROUND(+Administration!G172,0)</f>
        <v>1637308</v>
      </c>
      <c r="H77" s="10">
        <f>ROUND(+Administration!E172,2)</f>
        <v>16.48</v>
      </c>
      <c r="I77" s="10">
        <f t="shared" si="4"/>
        <v>99351.21</v>
      </c>
      <c r="J77" s="10"/>
      <c r="K77" s="11">
        <f t="shared" si="5"/>
        <v>0.2369</v>
      </c>
    </row>
    <row r="78" spans="2:11" ht="12">
      <c r="B78">
        <f>+Administration!A73</f>
        <v>168</v>
      </c>
      <c r="C78" t="str">
        <f>+Administration!B73</f>
        <v>CENTRAL WASHINGTON HOSPITAL</v>
      </c>
      <c r="D78" s="9">
        <f>ROUND(+Administration!G73,0)</f>
        <v>9815387</v>
      </c>
      <c r="E78" s="10">
        <f>ROUND(+Administration!E73,2)</f>
        <v>143.95</v>
      </c>
      <c r="F78" s="10">
        <f t="shared" si="3"/>
        <v>68186.09</v>
      </c>
      <c r="G78" s="9">
        <f>ROUND(+Administration!G173,0)</f>
        <v>10647383</v>
      </c>
      <c r="H78" s="10">
        <f>ROUND(+Administration!E173,2)</f>
        <v>149.18</v>
      </c>
      <c r="I78" s="10">
        <f t="shared" si="4"/>
        <v>71372.72</v>
      </c>
      <c r="J78" s="10"/>
      <c r="K78" s="11">
        <f t="shared" si="5"/>
        <v>0.0467</v>
      </c>
    </row>
    <row r="79" spans="2:11" ht="12">
      <c r="B79">
        <f>+Administration!A74</f>
        <v>169</v>
      </c>
      <c r="C79" t="str">
        <f>+Administration!B74</f>
        <v>GROUP HEALTH EASTSIDE</v>
      </c>
      <c r="D79" s="9">
        <f>ROUND(+Administration!G74,0)</f>
        <v>0</v>
      </c>
      <c r="E79" s="10">
        <f>ROUND(+Administration!E74,2)</f>
        <v>0</v>
      </c>
      <c r="F79" s="10">
        <f t="shared" si="3"/>
      </c>
      <c r="G79" s="9">
        <f>ROUND(+Administration!G174,0)</f>
        <v>0</v>
      </c>
      <c r="H79" s="10">
        <f>ROUND(+Administration!E174,2)</f>
        <v>0</v>
      </c>
      <c r="I79" s="10">
        <f t="shared" si="4"/>
      </c>
      <c r="J79" s="10"/>
      <c r="K79" s="11">
        <f t="shared" si="5"/>
      </c>
    </row>
    <row r="80" spans="2:11" ht="12">
      <c r="B80">
        <f>+Administration!A75</f>
        <v>170</v>
      </c>
      <c r="C80" t="str">
        <f>+Administration!B75</f>
        <v>SOUTHWEST WASHINGTON MEDICAL CENTER</v>
      </c>
      <c r="D80" s="9">
        <f>ROUND(+Administration!G75,0)</f>
        <v>20705414</v>
      </c>
      <c r="E80" s="10">
        <f>ROUND(+Administration!E75,2)</f>
        <v>278.58</v>
      </c>
      <c r="F80" s="10">
        <f t="shared" si="3"/>
        <v>74324.84</v>
      </c>
      <c r="G80" s="9">
        <f>ROUND(+Administration!G175,0)</f>
        <v>23002177</v>
      </c>
      <c r="H80" s="10">
        <f>ROUND(+Administration!E175,2)</f>
        <v>300.05</v>
      </c>
      <c r="I80" s="10">
        <f t="shared" si="4"/>
        <v>76661.15</v>
      </c>
      <c r="J80" s="10"/>
      <c r="K80" s="11">
        <f t="shared" si="5"/>
        <v>0.0314</v>
      </c>
    </row>
    <row r="81" spans="2:11" ht="12">
      <c r="B81">
        <f>+Administration!A76</f>
        <v>172</v>
      </c>
      <c r="C81" t="str">
        <f>+Administration!B76</f>
        <v>PULLMAN REGIONAL HOSPITAL</v>
      </c>
      <c r="D81" s="9">
        <f>ROUND(+Administration!G76,0)</f>
        <v>2602521</v>
      </c>
      <c r="E81" s="10">
        <f>ROUND(+Administration!E76,2)</f>
        <v>41.95</v>
      </c>
      <c r="F81" s="10">
        <f t="shared" si="3"/>
        <v>62038.64</v>
      </c>
      <c r="G81" s="9">
        <f>ROUND(+Administration!G176,0)</f>
        <v>2485314</v>
      </c>
      <c r="H81" s="10">
        <f>ROUND(+Administration!E176,2)</f>
        <v>35.55</v>
      </c>
      <c r="I81" s="10">
        <f t="shared" si="4"/>
        <v>69910.38</v>
      </c>
      <c r="J81" s="10"/>
      <c r="K81" s="11">
        <f t="shared" si="5"/>
        <v>0.1269</v>
      </c>
    </row>
    <row r="82" spans="2:11" ht="12">
      <c r="B82">
        <f>+Administration!A77</f>
        <v>173</v>
      </c>
      <c r="C82" t="str">
        <f>+Administration!B77</f>
        <v>MORTON GENERAL HOSPITAL</v>
      </c>
      <c r="D82" s="9">
        <f>ROUND(+Administration!G77,0)</f>
        <v>723345</v>
      </c>
      <c r="E82" s="10">
        <f>ROUND(+Administration!E77,2)</f>
        <v>12.13</v>
      </c>
      <c r="F82" s="10">
        <f t="shared" si="3"/>
        <v>59632.73</v>
      </c>
      <c r="G82" s="9">
        <f>ROUND(+Administration!G177,0)</f>
        <v>781412</v>
      </c>
      <c r="H82" s="10">
        <f>ROUND(+Administration!E177,2)</f>
        <v>12.82</v>
      </c>
      <c r="I82" s="10">
        <f t="shared" si="4"/>
        <v>60952.57</v>
      </c>
      <c r="J82" s="10"/>
      <c r="K82" s="11">
        <f t="shared" si="5"/>
        <v>0.0221</v>
      </c>
    </row>
    <row r="83" spans="2:11" ht="12">
      <c r="B83">
        <f>+Administration!A78</f>
        <v>175</v>
      </c>
      <c r="C83" t="str">
        <f>+Administration!B78</f>
        <v>MARY BRIDGE CHILDRENS HEALTH CENTER</v>
      </c>
      <c r="D83" s="9">
        <f>ROUND(+Administration!G78,0)</f>
        <v>7732088</v>
      </c>
      <c r="E83" s="10">
        <f>ROUND(+Administration!E78,2)</f>
        <v>82.81</v>
      </c>
      <c r="F83" s="10">
        <f t="shared" si="3"/>
        <v>93371.43</v>
      </c>
      <c r="G83" s="9">
        <f>ROUND(+Administration!G178,0)</f>
        <v>8610949</v>
      </c>
      <c r="H83" s="10">
        <f>ROUND(+Administration!E178,2)</f>
        <v>88.02</v>
      </c>
      <c r="I83" s="10">
        <f t="shared" si="4"/>
        <v>97829.46</v>
      </c>
      <c r="J83" s="10"/>
      <c r="K83" s="11">
        <f t="shared" si="5"/>
        <v>0.0477</v>
      </c>
    </row>
    <row r="84" spans="2:11" ht="12">
      <c r="B84">
        <f>+Administration!A79</f>
        <v>176</v>
      </c>
      <c r="C84" t="str">
        <f>+Administration!B79</f>
        <v>TACOMA GENERAL ALLENMORE HOSPITAL</v>
      </c>
      <c r="D84" s="9">
        <f>ROUND(+Administration!G79,0)</f>
        <v>25400430</v>
      </c>
      <c r="E84" s="10">
        <f>ROUND(+Administration!E79,2)</f>
        <v>263.19</v>
      </c>
      <c r="F84" s="10">
        <f t="shared" si="3"/>
        <v>96509.86</v>
      </c>
      <c r="G84" s="9">
        <f>ROUND(+Administration!G179,0)</f>
        <v>28253723</v>
      </c>
      <c r="H84" s="10">
        <f>ROUND(+Administration!E179,2)</f>
        <v>282.14</v>
      </c>
      <c r="I84" s="10">
        <f t="shared" si="4"/>
        <v>100140.79</v>
      </c>
      <c r="J84" s="10"/>
      <c r="K84" s="11">
        <f t="shared" si="5"/>
        <v>0.0376</v>
      </c>
    </row>
    <row r="85" spans="2:11" ht="12">
      <c r="B85">
        <f>+Administration!A80</f>
        <v>178</v>
      </c>
      <c r="C85" t="str">
        <f>+Administration!B80</f>
        <v>DEER PARK HOSPITAL</v>
      </c>
      <c r="D85" s="9">
        <f>ROUND(+Administration!G80,0)</f>
        <v>79035</v>
      </c>
      <c r="E85" s="10">
        <f>ROUND(+Administration!E80,2)</f>
        <v>1.32</v>
      </c>
      <c r="F85" s="10">
        <f t="shared" si="3"/>
        <v>59875</v>
      </c>
      <c r="G85" s="9">
        <f>ROUND(+Administration!G180,0)</f>
        <v>0</v>
      </c>
      <c r="H85" s="10">
        <f>ROUND(+Administration!E180,2)</f>
        <v>0</v>
      </c>
      <c r="I85" s="10">
        <f t="shared" si="4"/>
      </c>
      <c r="J85" s="10"/>
      <c r="K85" s="11">
        <f t="shared" si="5"/>
      </c>
    </row>
    <row r="86" spans="2:11" ht="12">
      <c r="B86">
        <f>+Administration!A81</f>
        <v>180</v>
      </c>
      <c r="C86" t="str">
        <f>+Administration!B81</f>
        <v>VALLEY HOSPITAL AND MEDICAL CENTER</v>
      </c>
      <c r="D86" s="9">
        <f>ROUND(+Administration!G81,0)</f>
        <v>1460963</v>
      </c>
      <c r="E86" s="10">
        <f>ROUND(+Administration!E81,2)</f>
        <v>37.2</v>
      </c>
      <c r="F86" s="10">
        <f t="shared" si="3"/>
        <v>39273.2</v>
      </c>
      <c r="G86" s="9">
        <f>ROUND(+Administration!G181,0)</f>
        <v>4080411</v>
      </c>
      <c r="H86" s="10">
        <f>ROUND(+Administration!E181,2)</f>
        <v>52.1</v>
      </c>
      <c r="I86" s="10">
        <f t="shared" si="4"/>
        <v>78318.83</v>
      </c>
      <c r="J86" s="10"/>
      <c r="K86" s="11">
        <f t="shared" si="5"/>
        <v>0.9942</v>
      </c>
    </row>
    <row r="87" spans="2:11" ht="12">
      <c r="B87">
        <f>+Administration!A82</f>
        <v>183</v>
      </c>
      <c r="C87" t="str">
        <f>+Administration!B82</f>
        <v>AUBURN REGIONAL MEDICAL CENTER</v>
      </c>
      <c r="D87" s="9">
        <f>ROUND(+Administration!G82,0)</f>
        <v>3496778</v>
      </c>
      <c r="E87" s="10">
        <f>ROUND(+Administration!E82,2)</f>
        <v>53.23</v>
      </c>
      <c r="F87" s="10">
        <f t="shared" si="3"/>
        <v>65691.87</v>
      </c>
      <c r="G87" s="9">
        <f>ROUND(+Administration!G182,0)</f>
        <v>4503214</v>
      </c>
      <c r="H87" s="10">
        <f>ROUND(+Administration!E182,2)</f>
        <v>63.11</v>
      </c>
      <c r="I87" s="10">
        <f t="shared" si="4"/>
        <v>71355</v>
      </c>
      <c r="J87" s="10"/>
      <c r="K87" s="11">
        <f t="shared" si="5"/>
        <v>0.0862</v>
      </c>
    </row>
    <row r="88" spans="2:11" ht="12">
      <c r="B88">
        <f>+Administration!A83</f>
        <v>186</v>
      </c>
      <c r="C88" t="str">
        <f>+Administration!B83</f>
        <v>MARK REED HOSPITAL</v>
      </c>
      <c r="D88" s="9">
        <f>ROUND(+Administration!G83,0)</f>
        <v>702081</v>
      </c>
      <c r="E88" s="10">
        <f>ROUND(+Administration!E83,2)</f>
        <v>4.73</v>
      </c>
      <c r="F88" s="10">
        <f t="shared" si="3"/>
        <v>148431.5</v>
      </c>
      <c r="G88" s="9">
        <f>ROUND(+Administration!G183,0)</f>
        <v>911469</v>
      </c>
      <c r="H88" s="10">
        <f>ROUND(+Administration!E183,2)</f>
        <v>10.2</v>
      </c>
      <c r="I88" s="10">
        <f t="shared" si="4"/>
        <v>89359.71</v>
      </c>
      <c r="J88" s="10"/>
      <c r="K88" s="11">
        <f t="shared" si="5"/>
        <v>-0.398</v>
      </c>
    </row>
    <row r="89" spans="2:11" ht="12">
      <c r="B89">
        <f>+Administration!A84</f>
        <v>191</v>
      </c>
      <c r="C89" t="str">
        <f>+Administration!B84</f>
        <v>PROVIDENCE CENTRALIA HOSPITAL</v>
      </c>
      <c r="D89" s="9">
        <f>ROUND(+Administration!G84,0)</f>
        <v>3448130</v>
      </c>
      <c r="E89" s="10">
        <f>ROUND(+Administration!E84,2)</f>
        <v>29.5</v>
      </c>
      <c r="F89" s="10">
        <f t="shared" si="3"/>
        <v>116885.76</v>
      </c>
      <c r="G89" s="9">
        <f>ROUND(+Administration!G184,0)</f>
        <v>4012626</v>
      </c>
      <c r="H89" s="10">
        <f>ROUND(+Administration!E184,2)</f>
        <v>61.88</v>
      </c>
      <c r="I89" s="10">
        <f t="shared" si="4"/>
        <v>64845.28</v>
      </c>
      <c r="J89" s="10"/>
      <c r="K89" s="11">
        <f t="shared" si="5"/>
        <v>-0.4452</v>
      </c>
    </row>
    <row r="90" spans="2:11" ht="12">
      <c r="B90">
        <f>+Administration!A85</f>
        <v>193</v>
      </c>
      <c r="C90" t="str">
        <f>+Administration!B85</f>
        <v>PROVIDENCE MOUNT CARMEL HOSPITAL</v>
      </c>
      <c r="D90" s="9">
        <f>ROUND(+Administration!G85,0)</f>
        <v>2177862</v>
      </c>
      <c r="E90" s="10">
        <f>ROUND(+Administration!E85,2)</f>
        <v>35.02</v>
      </c>
      <c r="F90" s="10">
        <f t="shared" si="3"/>
        <v>62189.09</v>
      </c>
      <c r="G90" s="9">
        <f>ROUND(+Administration!G185,0)</f>
        <v>1901260</v>
      </c>
      <c r="H90" s="10">
        <f>ROUND(+Administration!E185,2)</f>
        <v>26.43</v>
      </c>
      <c r="I90" s="10">
        <f t="shared" si="4"/>
        <v>71935.68</v>
      </c>
      <c r="J90" s="10"/>
      <c r="K90" s="11">
        <f t="shared" si="5"/>
        <v>0.1567</v>
      </c>
    </row>
    <row r="91" spans="2:11" ht="12">
      <c r="B91">
        <f>+Administration!A86</f>
        <v>194</v>
      </c>
      <c r="C91" t="str">
        <f>+Administration!B86</f>
        <v>PROVIDENCE SAINT JOSEPHS HOSPITAL</v>
      </c>
      <c r="D91" s="9">
        <f>ROUND(+Administration!G86,0)</f>
        <v>1387230</v>
      </c>
      <c r="E91" s="10">
        <f>ROUND(+Administration!E86,2)</f>
        <v>21.13</v>
      </c>
      <c r="F91" s="10">
        <f t="shared" si="3"/>
        <v>65652.15</v>
      </c>
      <c r="G91" s="9">
        <f>ROUND(+Administration!G186,0)</f>
        <v>1672922</v>
      </c>
      <c r="H91" s="10">
        <f>ROUND(+Administration!E186,2)</f>
        <v>18.38</v>
      </c>
      <c r="I91" s="10">
        <f t="shared" si="4"/>
        <v>91018.61</v>
      </c>
      <c r="J91" s="10"/>
      <c r="K91" s="11">
        <f t="shared" si="5"/>
        <v>0.3864</v>
      </c>
    </row>
    <row r="92" spans="2:11" ht="12">
      <c r="B92">
        <f>+Administration!A87</f>
        <v>195</v>
      </c>
      <c r="C92" t="str">
        <f>+Administration!B87</f>
        <v>SNOQUALMIE VALLEY HOSPITAL</v>
      </c>
      <c r="D92" s="9">
        <f>ROUND(+Administration!G87,0)</f>
        <v>1250392</v>
      </c>
      <c r="E92" s="10">
        <f>ROUND(+Administration!E87,2)</f>
        <v>13</v>
      </c>
      <c r="F92" s="10">
        <f t="shared" si="3"/>
        <v>96184</v>
      </c>
      <c r="G92" s="9">
        <f>ROUND(+Administration!G187,0)</f>
        <v>1558593</v>
      </c>
      <c r="H92" s="10">
        <f>ROUND(+Administration!E187,2)</f>
        <v>16.1</v>
      </c>
      <c r="I92" s="10">
        <f t="shared" si="4"/>
        <v>96807.02</v>
      </c>
      <c r="J92" s="10"/>
      <c r="K92" s="11">
        <f t="shared" si="5"/>
        <v>0.0065</v>
      </c>
    </row>
    <row r="93" spans="2:11" ht="12">
      <c r="B93">
        <f>+Administration!A88</f>
        <v>197</v>
      </c>
      <c r="C93" t="str">
        <f>+Administration!B88</f>
        <v>CAPITAL MEDICAL CENTER</v>
      </c>
      <c r="D93" s="9">
        <f>ROUND(+Administration!G88,0)</f>
        <v>3080037</v>
      </c>
      <c r="E93" s="10">
        <f>ROUND(+Administration!E88,2)</f>
        <v>38.74</v>
      </c>
      <c r="F93" s="10">
        <f t="shared" si="3"/>
        <v>79505.34</v>
      </c>
      <c r="G93" s="9">
        <f>ROUND(+Administration!G188,0)</f>
        <v>3468440</v>
      </c>
      <c r="H93" s="10">
        <f>ROUND(+Administration!E188,2)</f>
        <v>39.94</v>
      </c>
      <c r="I93" s="10">
        <f t="shared" si="4"/>
        <v>86841.26</v>
      </c>
      <c r="J93" s="10"/>
      <c r="K93" s="11">
        <f t="shared" si="5"/>
        <v>0.0923</v>
      </c>
    </row>
    <row r="94" spans="2:11" ht="12">
      <c r="B94">
        <f>+Administration!A89</f>
        <v>198</v>
      </c>
      <c r="C94" t="str">
        <f>+Administration!B89</f>
        <v>SUNNYSIDE COMMUNITY HOSPITAL</v>
      </c>
      <c r="D94" s="9">
        <f>ROUND(+Administration!G89,0)</f>
        <v>1877594</v>
      </c>
      <c r="E94" s="10">
        <f>ROUND(+Administration!E89,2)</f>
        <v>29.47</v>
      </c>
      <c r="F94" s="10">
        <f t="shared" si="3"/>
        <v>63712.05</v>
      </c>
      <c r="G94" s="9">
        <f>ROUND(+Administration!G189,0)</f>
        <v>1839517</v>
      </c>
      <c r="H94" s="10">
        <f>ROUND(+Administration!E189,2)</f>
        <v>30.19</v>
      </c>
      <c r="I94" s="10">
        <f t="shared" si="4"/>
        <v>60931.33</v>
      </c>
      <c r="J94" s="10"/>
      <c r="K94" s="11">
        <f t="shared" si="5"/>
        <v>-0.0436</v>
      </c>
    </row>
    <row r="95" spans="2:11" ht="12">
      <c r="B95">
        <f>+Administration!A90</f>
        <v>199</v>
      </c>
      <c r="C95" t="str">
        <f>+Administration!B90</f>
        <v>TOPPENISH COMMUNITY HOSPITAL</v>
      </c>
      <c r="D95" s="9">
        <f>ROUND(+Administration!G90,0)</f>
        <v>556568</v>
      </c>
      <c r="E95" s="10">
        <f>ROUND(+Administration!E90,2)</f>
        <v>11.4</v>
      </c>
      <c r="F95" s="10">
        <f t="shared" si="3"/>
        <v>48821.75</v>
      </c>
      <c r="G95" s="9">
        <f>ROUND(+Administration!G190,0)</f>
        <v>1268133</v>
      </c>
      <c r="H95" s="10">
        <f>ROUND(+Administration!E190,2)</f>
        <v>12.2</v>
      </c>
      <c r="I95" s="10">
        <f t="shared" si="4"/>
        <v>103945.33</v>
      </c>
      <c r="J95" s="10"/>
      <c r="K95" s="11">
        <f t="shared" si="5"/>
        <v>1.1291</v>
      </c>
    </row>
    <row r="96" spans="2:11" ht="12">
      <c r="B96">
        <f>+Administration!A91</f>
        <v>201</v>
      </c>
      <c r="C96" t="str">
        <f>+Administration!B91</f>
        <v>SAINT FRANCIS COMMUNITY HOSPITAL</v>
      </c>
      <c r="D96" s="9">
        <f>ROUND(+Administration!G91,0)</f>
        <v>6296624</v>
      </c>
      <c r="E96" s="10">
        <f>ROUND(+Administration!E91,2)</f>
        <v>99.59</v>
      </c>
      <c r="F96" s="10">
        <f t="shared" si="3"/>
        <v>63225.46</v>
      </c>
      <c r="G96" s="9">
        <f>ROUND(+Administration!G191,0)</f>
        <v>6986947</v>
      </c>
      <c r="H96" s="10">
        <f>ROUND(+Administration!E191,2)</f>
        <v>86.45</v>
      </c>
      <c r="I96" s="10">
        <f t="shared" si="4"/>
        <v>80820.67</v>
      </c>
      <c r="J96" s="10"/>
      <c r="K96" s="11">
        <f t="shared" si="5"/>
        <v>0.2783</v>
      </c>
    </row>
    <row r="97" spans="2:11" ht="12">
      <c r="B97">
        <f>+Administration!A92</f>
        <v>202</v>
      </c>
      <c r="C97" t="str">
        <f>+Administration!B92</f>
        <v>REGIONAL HOSP. FOR RESP. &amp; COMPLEX CARE</v>
      </c>
      <c r="D97" s="9">
        <f>ROUND(+Administration!G92,0)</f>
        <v>754079</v>
      </c>
      <c r="E97" s="10">
        <f>ROUND(+Administration!E92,2)</f>
        <v>7.9</v>
      </c>
      <c r="F97" s="10">
        <f t="shared" si="3"/>
        <v>95453.04</v>
      </c>
      <c r="G97" s="9">
        <f>ROUND(+Administration!G192,0)</f>
        <v>956291</v>
      </c>
      <c r="H97" s="10">
        <f>ROUND(+Administration!E192,2)</f>
        <v>9.02</v>
      </c>
      <c r="I97" s="10">
        <f t="shared" si="4"/>
        <v>106018.96</v>
      </c>
      <c r="J97" s="10"/>
      <c r="K97" s="11">
        <f t="shared" si="5"/>
        <v>0.1107</v>
      </c>
    </row>
    <row r="98" spans="2:11" ht="12">
      <c r="B98">
        <f>+Administration!A93</f>
        <v>204</v>
      </c>
      <c r="C98" t="str">
        <f>+Administration!B93</f>
        <v>SEATTLE CANCER CARE ALLIANCE</v>
      </c>
      <c r="D98" s="9">
        <f>ROUND(+Administration!G93,0)</f>
        <v>8465768</v>
      </c>
      <c r="E98" s="10">
        <f>ROUND(+Administration!E93,2)</f>
        <v>136.7</v>
      </c>
      <c r="F98" s="10">
        <f t="shared" si="3"/>
        <v>61929.54</v>
      </c>
      <c r="G98" s="9">
        <f>ROUND(+Administration!G193,0)</f>
        <v>10463596</v>
      </c>
      <c r="H98" s="10">
        <f>ROUND(+Administration!E193,2)</f>
        <v>156.24</v>
      </c>
      <c r="I98" s="10">
        <f t="shared" si="4"/>
        <v>66971.3</v>
      </c>
      <c r="J98" s="10"/>
      <c r="K98" s="11">
        <f t="shared" si="5"/>
        <v>0.0814</v>
      </c>
    </row>
    <row r="99" spans="2:11" ht="12">
      <c r="B99">
        <f>+Administration!A94</f>
        <v>205</v>
      </c>
      <c r="C99" t="str">
        <f>+Administration!B94</f>
        <v>WENATCHEE VALLEY MEDICAL CENTER</v>
      </c>
      <c r="D99" s="9">
        <f>ROUND(+Administration!G94,0)</f>
        <v>994636</v>
      </c>
      <c r="E99" s="10">
        <f>ROUND(+Administration!E94,2)</f>
        <v>16.22</v>
      </c>
      <c r="F99" s="10">
        <f t="shared" si="3"/>
        <v>61321.58</v>
      </c>
      <c r="G99" s="9">
        <f>ROUND(+Administration!G194,0)</f>
        <v>1114169</v>
      </c>
      <c r="H99" s="10">
        <f>ROUND(+Administration!E194,2)</f>
        <v>15.35</v>
      </c>
      <c r="I99" s="10">
        <f t="shared" si="4"/>
        <v>72584.3</v>
      </c>
      <c r="J99" s="10"/>
      <c r="K99" s="11">
        <f t="shared" si="5"/>
        <v>0.1837</v>
      </c>
    </row>
    <row r="100" spans="2:11" ht="12">
      <c r="B100">
        <f>+Administration!A95</f>
        <v>206</v>
      </c>
      <c r="C100" t="str">
        <f>+Administration!B95</f>
        <v>UNITED GENERAL HOSPITAL</v>
      </c>
      <c r="D100" s="9">
        <f>ROUND(+Administration!G95,0)</f>
        <v>3032883</v>
      </c>
      <c r="E100" s="10">
        <f>ROUND(+Administration!E95,2)</f>
        <v>48.92</v>
      </c>
      <c r="F100" s="10">
        <f t="shared" si="3"/>
        <v>61996.79</v>
      </c>
      <c r="G100" s="9">
        <f>ROUND(+Administration!G195,0)</f>
        <v>3591911</v>
      </c>
      <c r="H100" s="10">
        <f>ROUND(+Administration!E195,2)</f>
        <v>54.64</v>
      </c>
      <c r="I100" s="10">
        <f t="shared" si="4"/>
        <v>65737.76</v>
      </c>
      <c r="J100" s="10"/>
      <c r="K100" s="11">
        <f t="shared" si="5"/>
        <v>0.0603</v>
      </c>
    </row>
    <row r="101" spans="2:11" ht="12">
      <c r="B101">
        <f>+Administration!A96</f>
        <v>207</v>
      </c>
      <c r="C101" t="str">
        <f>+Administration!B96</f>
        <v>SKAGIT VALLEY HOSPITAL</v>
      </c>
      <c r="D101" s="9">
        <f>ROUND(+Administration!G96,0)</f>
        <v>7973542</v>
      </c>
      <c r="E101" s="10">
        <f>ROUND(+Administration!E96,2)</f>
        <v>132.33</v>
      </c>
      <c r="F101" s="10">
        <f t="shared" si="3"/>
        <v>60254.98</v>
      </c>
      <c r="G101" s="9">
        <f>ROUND(+Administration!G196,0)</f>
        <v>8173250</v>
      </c>
      <c r="H101" s="10">
        <f>ROUND(+Administration!E196,2)</f>
        <v>118.65</v>
      </c>
      <c r="I101" s="10">
        <f t="shared" si="4"/>
        <v>68885.38</v>
      </c>
      <c r="J101" s="10"/>
      <c r="K101" s="11">
        <f t="shared" si="5"/>
        <v>0.1432</v>
      </c>
    </row>
    <row r="102" spans="2:11" ht="12">
      <c r="B102">
        <f>+Administration!A97</f>
        <v>208</v>
      </c>
      <c r="C102" t="str">
        <f>+Administration!B97</f>
        <v>LEGACY SALMON CREEK HOSPITAL</v>
      </c>
      <c r="D102" s="9">
        <f>ROUND(+Administration!G97,0)</f>
        <v>3847213</v>
      </c>
      <c r="E102" s="10">
        <f>ROUND(+Administration!E97,2)</f>
        <v>51.89</v>
      </c>
      <c r="F102" s="10">
        <f t="shared" si="3"/>
        <v>74141.7</v>
      </c>
      <c r="G102" s="9">
        <f>ROUND(+Administration!G197,0)</f>
        <v>5255322</v>
      </c>
      <c r="H102" s="10">
        <f>ROUND(+Administration!E197,2)</f>
        <v>65.28</v>
      </c>
      <c r="I102" s="10">
        <f t="shared" si="4"/>
        <v>80504.32</v>
      </c>
      <c r="J102" s="10"/>
      <c r="K102" s="11">
        <f t="shared" si="5"/>
        <v>0.0858</v>
      </c>
    </row>
    <row r="103" spans="2:11" ht="12">
      <c r="B103">
        <f>+Administration!A98</f>
        <v>209</v>
      </c>
      <c r="C103" t="str">
        <f>+Administration!B98</f>
        <v>SAINT ANTHONY HOSPITAL</v>
      </c>
      <c r="D103" s="9">
        <f>ROUND(+Administration!G98,0)</f>
        <v>0</v>
      </c>
      <c r="E103" s="10">
        <f>ROUND(+Administration!E98,2)</f>
        <v>0</v>
      </c>
      <c r="F103" s="10">
        <f t="shared" si="3"/>
      </c>
      <c r="G103" s="9">
        <f>ROUND(+Administration!G198,0)</f>
        <v>2762725</v>
      </c>
      <c r="H103" s="10">
        <f>ROUND(+Administration!E198,2)</f>
        <v>33.43</v>
      </c>
      <c r="I103" s="10">
        <f t="shared" si="4"/>
        <v>82642.09</v>
      </c>
      <c r="J103" s="10"/>
      <c r="K103" s="11">
        <f t="shared" si="5"/>
      </c>
    </row>
    <row r="104" spans="2:11" ht="12">
      <c r="B104">
        <f>+Administration!A99</f>
        <v>904</v>
      </c>
      <c r="C104" t="str">
        <f>+Administration!B99</f>
        <v>BHC FAIRFAX HOSPITAL</v>
      </c>
      <c r="D104" s="9">
        <f>ROUND(+Administration!G99,0)</f>
        <v>3070356</v>
      </c>
      <c r="E104" s="10">
        <f>ROUND(+Administration!E99,2)</f>
        <v>39.99</v>
      </c>
      <c r="F104" s="10">
        <f t="shared" si="3"/>
        <v>76778.09</v>
      </c>
      <c r="G104" s="9">
        <f>ROUND(+Administration!G199,0)</f>
        <v>3229302</v>
      </c>
      <c r="H104" s="10">
        <f>ROUND(+Administration!E199,2)</f>
        <v>39.86</v>
      </c>
      <c r="I104" s="10">
        <f t="shared" si="4"/>
        <v>81016.11</v>
      </c>
      <c r="J104" s="10"/>
      <c r="K104" s="11">
        <f t="shared" si="5"/>
        <v>0.0552</v>
      </c>
    </row>
    <row r="105" spans="2:11" ht="12">
      <c r="B105">
        <f>+Administration!A100</f>
        <v>915</v>
      </c>
      <c r="C105" t="str">
        <f>+Administration!B100</f>
        <v>LOURDES COUNSELING CENTER</v>
      </c>
      <c r="D105" s="9">
        <f>ROUND(+Administration!G100,0)</f>
        <v>124962</v>
      </c>
      <c r="E105" s="10">
        <f>ROUND(+Administration!E100,2)</f>
        <v>0.55</v>
      </c>
      <c r="F105" s="10">
        <f t="shared" si="3"/>
        <v>227203.64</v>
      </c>
      <c r="G105" s="9">
        <f>ROUND(+Administration!G200,0)</f>
        <v>356033</v>
      </c>
      <c r="H105" s="10">
        <f>ROUND(+Administration!E200,2)</f>
        <v>9.48</v>
      </c>
      <c r="I105" s="10">
        <f t="shared" si="4"/>
        <v>37556.22</v>
      </c>
      <c r="J105" s="10"/>
      <c r="K105" s="11">
        <f t="shared" si="5"/>
        <v>-0.8347</v>
      </c>
    </row>
    <row r="106" spans="2:11" ht="12">
      <c r="B106">
        <f>+Administration!A101</f>
        <v>919</v>
      </c>
      <c r="C106" t="str">
        <f>+Administration!B101</f>
        <v>NAVOS</v>
      </c>
      <c r="D106" s="9">
        <f>ROUND(+Administration!G101,0)</f>
        <v>469382</v>
      </c>
      <c r="E106" s="10">
        <f>ROUND(+Administration!E101,2)</f>
        <v>7.92</v>
      </c>
      <c r="F106" s="10">
        <f t="shared" si="3"/>
        <v>59265.4</v>
      </c>
      <c r="G106" s="9">
        <f>ROUND(+Administration!G201,0)</f>
        <v>492930</v>
      </c>
      <c r="H106" s="10">
        <f>ROUND(+Administration!E201,2)</f>
        <v>8.02</v>
      </c>
      <c r="I106" s="10">
        <f t="shared" si="4"/>
        <v>61462.59</v>
      </c>
      <c r="J106" s="10"/>
      <c r="K106" s="11">
        <f t="shared" si="5"/>
        <v>0.0371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Randy Huyck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 Administration Cost Center Screening</dc:title>
  <dc:subject>2009 comparative screens - administration</dc:subject>
  <dc:creator>Washington State Dept of Health - EHSPHL - Hospital and Patient Data Systems</dc:creator>
  <cp:keywords/>
  <dc:description/>
  <cp:lastModifiedBy>Randy Huyck</cp:lastModifiedBy>
  <dcterms:created xsi:type="dcterms:W3CDTF">2000-10-02T16:19:03Z</dcterms:created>
  <dcterms:modified xsi:type="dcterms:W3CDTF">2011-09-21T17:57:16Z</dcterms:modified>
  <cp:category/>
  <cp:version/>
  <cp:contentType/>
  <cp:contentStatus/>
</cp:coreProperties>
</file>