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 windowWidth="19140" windowHeight="11112" activeTab="0"/>
  </bookViews>
  <sheets>
    <sheet name="Sheet1" sheetId="1" r:id="rId1"/>
    <sheet name="Sheet3" sheetId="2" r:id="rId2"/>
  </sheets>
  <definedNames>
    <definedName name="Construction">'Sheet3'!$A$54:$B$78</definedName>
    <definedName name="ConstructType">'Sheet3'!$A$54:$A$78</definedName>
    <definedName name="ESA">'Sheet3'!$A$82:$B$101</definedName>
    <definedName name="ESAType">'Sheet3'!$A$82:$A$101</definedName>
    <definedName name="Reports">'Sheet3'!$A$31:$B$50</definedName>
    <definedName name="ReportType">'Sheet3'!$A$31:$A$50</definedName>
    <definedName name="SMA">'Sheet3'!$A$17:$B$27</definedName>
    <definedName name="SMAType">'Sheet3'!$A$17:$A$27</definedName>
    <definedName name="WSP">'Sheet3'!$A$4:$B$13</definedName>
    <definedName name="WSPType">'Sheet3'!$A$4:$A$13</definedName>
  </definedNames>
  <calcPr fullCalcOnLoad="1"/>
</workbook>
</file>

<file path=xl/sharedStrings.xml><?xml version="1.0" encoding="utf-8"?>
<sst xmlns="http://schemas.openxmlformats.org/spreadsheetml/2006/main" count="125" uniqueCount="108">
  <si>
    <t>Project Type</t>
  </si>
  <si>
    <t>System Size Cost</t>
  </si>
  <si>
    <t>(a)(1) Water system plan (new and updated plans) &lt;100 Services</t>
  </si>
  <si>
    <t>(a)(1) Water system plan (new and updated plans) 100 to 500 Sevices</t>
  </si>
  <si>
    <t>(a)(1) Water system plan (new and updated plans) 501 to 999 Sevices</t>
  </si>
  <si>
    <t>(a)(1) Water system plan (new and updated plans) 1,000 to 9,999 Sevices</t>
  </si>
  <si>
    <t>(a)(1) Water system plan (new and updated plans) 10,000 or more Sevices</t>
  </si>
  <si>
    <t>(a)(2) Water system plan amendment &lt;100 Services</t>
  </si>
  <si>
    <t>(a)(2) Water system plan amendment  100 to 500 Services</t>
  </si>
  <si>
    <t>(a)(2) Water system plan amendment 501 to 999 Services</t>
  </si>
  <si>
    <t>(a)(2) Water system plan amendment 1,000 to 9,999 Services</t>
  </si>
  <si>
    <t>(a)(2) Water system plan amendment 10,000 or more Services</t>
  </si>
  <si>
    <t>(b)(1) SMA plan for ownership (new and updated plans) &lt;100 Services</t>
  </si>
  <si>
    <t>(b)(1) SMA plan for ownership (new and updated plans) 100 to 500 Services</t>
  </si>
  <si>
    <t>(b)(1) SMA plan for ownership (new and updated plans) 501 to 999 Services</t>
  </si>
  <si>
    <t>(b)(1) SMA plan for ownership (new and updated plans) 1,000 to 9.999 Services</t>
  </si>
  <si>
    <t>(b)(1) SMA plan for ownership (new and updated plans) 10,000 or more Services</t>
  </si>
  <si>
    <t>(b)(2) SMA approval amendment</t>
  </si>
  <si>
    <t>(b)(3) SMA plan for operation only (new and updated plans) &lt;100 Services</t>
  </si>
  <si>
    <t>(b)(3) SMA plan for operation only (new and updated plans) 100 to 500 Services</t>
  </si>
  <si>
    <t>(b)(3) SMA plan for operation only (new and updated plans) 501 to 999 Services</t>
  </si>
  <si>
    <t>(b)(3) SMA plan for operation only (new and updated plans) 1,000 to 9,999 Services</t>
  </si>
  <si>
    <t>(b)(3) SMA plan for operation only (new and updated plans) 10,000 or more services</t>
  </si>
  <si>
    <t>(d)(1) All types complex treatment processes &lt;100 Services</t>
  </si>
  <si>
    <t>(d)(1) All types complex treatment processes 100 to 500 Services</t>
  </si>
  <si>
    <t>(d)(1) All types complex treatment processes 501 to 999 Services</t>
  </si>
  <si>
    <t>(d)(1) All types complex treatment processes 1,000 to 9,999 Services</t>
  </si>
  <si>
    <t>(d)(1) All types complex treatment processes 10,000 or more Services</t>
  </si>
  <si>
    <t>(d)(2) Chemical addition &lt;100 Services</t>
  </si>
  <si>
    <t>(d)(2) Chemical addition 100 to 500 Services</t>
  </si>
  <si>
    <t>(d)(2) Chemical addition 501 to 999 Services</t>
  </si>
  <si>
    <t>(d)(2) Chemical addition 1,000 to 9,999 Services</t>
  </si>
  <si>
    <t>(d)(2) Chemical addition 10,000 or more Services</t>
  </si>
  <si>
    <t>(d)(3) Complete new water system &lt;100 Services</t>
  </si>
  <si>
    <t>(d)(3) Complete new water system 100 to 500 Services</t>
  </si>
  <si>
    <t>(d)(3) Complete new water system 501 to 999 Services</t>
  </si>
  <si>
    <t>(d)(3) Complete new water system 1,000 to 9,999 Services</t>
  </si>
  <si>
    <t>(d)(3) Complete new water system 10,000 or more Services</t>
  </si>
  <si>
    <t>(d)(4) System modifications including new source &lt;100 Services</t>
  </si>
  <si>
    <t>(d)(4) System modifications including new source 100 to 500 Services</t>
  </si>
  <si>
    <t>(d)(4) System modifications including new source 501 to 999 Services</t>
  </si>
  <si>
    <t>(d)(4) System modifications including new source 1,000 to 9,999 Services</t>
  </si>
  <si>
    <t>(d)(4) System modifications including new source 10,000 or more Services</t>
  </si>
  <si>
    <t>(f)(1) All types complex treatment processes &lt;100 Services</t>
  </si>
  <si>
    <t>(f)(1) All types complex treatment processes 100 to 500 Services</t>
  </si>
  <si>
    <t>(f)(1) All types complex treatment processes 501 to 999 Services</t>
  </si>
  <si>
    <t>(f)(1) All types complex treatment processes 1,000 to 9,999 Services</t>
  </si>
  <si>
    <t>(f)(1) All types complex treatment processes 10,000 or more Services</t>
  </si>
  <si>
    <t>(f)(2) Chemical addition &lt;100 Services</t>
  </si>
  <si>
    <t>(f)(2) Chemical addition 100 to 500 Services</t>
  </si>
  <si>
    <t>(f)(2) Chemical addition 501 to 999 Services</t>
  </si>
  <si>
    <t>(f)(2) Chemical addition 1,000 to 9,999 Services</t>
  </si>
  <si>
    <t>(f)(2) Chemical addition 10,000 or more Services</t>
  </si>
  <si>
    <t>(f)(3) Complete new water system &lt;100 Services</t>
  </si>
  <si>
    <t>(f)(3) Complete new water system 100 to 500 Services</t>
  </si>
  <si>
    <t>(f)(3) Complete new water system 501 to 999 Services</t>
  </si>
  <si>
    <t>(f)(3) Complete new water system 1,000 to 9,999 Services</t>
  </si>
  <si>
    <t>(f)(3) Complete new water system 10,000 or more Services</t>
  </si>
  <si>
    <t>(f)(4) New source &lt;100 Services</t>
  </si>
  <si>
    <t>(f)(4) New source 100 to 500 Services</t>
  </si>
  <si>
    <t>(f)(4) New source 501 to 999 Services</t>
  </si>
  <si>
    <t>(f)(4) New source 1,000 to 9,999 Services</t>
  </si>
  <si>
    <t>(f)(4) New source 10,000 or more Services</t>
  </si>
  <si>
    <t>(f)(5) System modifications &lt;100 Services</t>
  </si>
  <si>
    <t>(f)(5) System modifications 100 to 500 Services</t>
  </si>
  <si>
    <t>(f)(5) System modifications 501 to 999 Services</t>
  </si>
  <si>
    <t>(f)(5) System modifications 1,000 to 9,999 Services</t>
  </si>
  <si>
    <t>(f)(5) System modifications 10,000 or more Services</t>
  </si>
  <si>
    <t>(g)(1) NONEXPANDING non-community water system without treatment &lt;100 Services</t>
  </si>
  <si>
    <t>(g)(1) NONEXPANDING non-community water system without treatment 100 to 500 Services</t>
  </si>
  <si>
    <t>(g)(1) NONEXPANDING non-community water system without treatment 501 to 999 Services</t>
  </si>
  <si>
    <t>(g)(1) NONEXPANDING non-community water system without treatment 1,000 to 9,999 Services</t>
  </si>
  <si>
    <t>(g)(1) NONEXPANDING non-community water system without treatment 10,000 or more Services</t>
  </si>
  <si>
    <t>(g)(2) NONEXPANDING community system or non-community system with treatment 100 to 500 Services</t>
  </si>
  <si>
    <t>(g)(2) NONEXPANDING community system or non-community system with treatment 501 to 999 Services</t>
  </si>
  <si>
    <t>(g)(2) NONEXPANDING community system or non-community system with treatment 1,000 to 9,999 Services</t>
  </si>
  <si>
    <t>(g)(2) NONEXPANDING community system or non-community system with treatment 10,000 or more Services</t>
  </si>
  <si>
    <t>(g)(2) NONEXPANDING community system or non-community system with treatment &lt;100 Services</t>
  </si>
  <si>
    <t>(g)(3) EXPANDING non-community water system without treatment 100 to 500 Services</t>
  </si>
  <si>
    <t>(g)(3) EXPANDING non-community water system without treatment 501 to 999 Services</t>
  </si>
  <si>
    <t>(g)(3) EXPANDING non-community water system without treatment 1,000 to 9,999 Services</t>
  </si>
  <si>
    <t>(g)(3) EXPANDING non-community water system without treatment 10,000 or more Services</t>
  </si>
  <si>
    <t>(g)(3) EXPANDING non-community water system without treatment &lt;100 Services</t>
  </si>
  <si>
    <t xml:space="preserve">(g)(4) EXPANDING community system or non-community system with treatment &lt;100 Services </t>
  </si>
  <si>
    <t xml:space="preserve">(g)(4) EXPANDING community system or non-community system with treatment 100 to 500 Services </t>
  </si>
  <si>
    <t xml:space="preserve">(g)(4) EXPANDING community system or non-community system with treatment 501 to 999 Services </t>
  </si>
  <si>
    <t xml:space="preserve">(g)(4) EXPANDING community system or non-community system with treatment 1,000 to 9,999 Services </t>
  </si>
  <si>
    <t xml:space="preserve">(g)(4) EXPANDING community system or non-community system with treatment 10,000 or more Services </t>
  </si>
  <si>
    <t>(1)  (a) Water system plans</t>
  </si>
  <si>
    <t> (1) (b) Satellite management agency (SMA) plans</t>
  </si>
  <si>
    <t xml:space="preserve">(1)  (d) Project reports </t>
  </si>
  <si>
    <t xml:space="preserve">(1)  (f) Construction documents </t>
  </si>
  <si>
    <t>(1)  (g) Existing system approval</t>
  </si>
  <si>
    <t>DOH Review Fee Invoice Estimator</t>
  </si>
  <si>
    <t>Total of Existing System approval</t>
  </si>
  <si>
    <t>Total overall estimated fee</t>
  </si>
  <si>
    <t>Total Construction documents</t>
  </si>
  <si>
    <t>Total Project Reports</t>
  </si>
  <si>
    <t>Total SMA</t>
  </si>
  <si>
    <t>Total Water system plans</t>
  </si>
  <si>
    <t>Water system plans</t>
  </si>
  <si>
    <t>Satellite management agency (SMA) plans</t>
  </si>
  <si>
    <t xml:space="preserve">Project reports </t>
  </si>
  <si>
    <t xml:space="preserve">Construction documents </t>
  </si>
  <si>
    <t xml:space="preserve"> Existing system approval</t>
  </si>
  <si>
    <t>Fee</t>
  </si>
  <si>
    <r>
      <rPr>
        <b/>
        <sz val="11"/>
        <color indexed="8"/>
        <rFont val="Times New Roman"/>
        <family val="1"/>
      </rPr>
      <t>Examples</t>
    </r>
    <r>
      <rPr>
        <sz val="11"/>
        <color indexed="8"/>
        <rFont val="Times New Roman"/>
        <family val="1"/>
      </rPr>
      <t xml:space="preserve">
</t>
    </r>
    <r>
      <rPr>
        <b/>
        <sz val="11"/>
        <color indexed="8"/>
        <rFont val="Times New Roman"/>
        <family val="1"/>
      </rPr>
      <t>Example 1:</t>
    </r>
    <r>
      <rPr>
        <sz val="11"/>
        <color indexed="8"/>
        <rFont val="Times New Roman"/>
        <family val="1"/>
      </rPr>
      <t xml:space="preserve">
The project submittal consists of a project report and construction documents for a new well, reservoir, pump station, and transmission main; plus the addition of chlorine and fluoride at the well house.
The applicable fee categories are:
• Project Report – System modifications including new source
• Construction Documents –New source
• Construction Documents –System modifications
</t>
    </r>
    <r>
      <rPr>
        <b/>
        <sz val="11"/>
        <color indexed="8"/>
        <rFont val="Times New Roman"/>
        <family val="1"/>
      </rPr>
      <t>Example 2a:</t>
    </r>
    <r>
      <rPr>
        <sz val="11"/>
        <color indexed="8"/>
        <rFont val="Times New Roman"/>
        <family val="1"/>
      </rPr>
      <t xml:space="preserve">
The first of two project submittals is received on May 15, involving a new well and iron/manganese removal.  The second project submittal, from the same purveyor, is received on June 4, involving improvements to transmission and distribution.  The project report indicates that the transmission improvements are related to the new well.
The applicable fee categories for the May 15 submittal are:
• Project Report – Complex treatment
• Project Report – System modifications including new source
• Construction Documents – Complex treatment
•  Construction Documents – New source
The applicable fee categories for the June 4 submittal are:
• Project Report – System modifications including new source
• Construction Documents – System modifications 
</t>
    </r>
    <r>
      <rPr>
        <b/>
        <sz val="11"/>
        <color indexed="8"/>
        <rFont val="Times New Roman"/>
        <family val="1"/>
      </rPr>
      <t>Example 2b:</t>
    </r>
    <r>
      <rPr>
        <sz val="11"/>
        <color indexed="8"/>
        <rFont val="Times New Roman"/>
        <family val="1"/>
      </rPr>
      <t xml:space="preserve">
A single project submittal is received on May 15, involving a new well and iron/manganese removal, and improvements to transmission and distribution.  The project report indicates that the transmission improvements are related to the new well.
The applicable fee categories for the May 15 submittal are:
• Project Report – Complex treatment 
• Project Report – System modifications including new source
• Construction Documents – Complex treatment
• Construction Documents – New source
• Construction Documents – System modifications
</t>
    </r>
    <r>
      <rPr>
        <b/>
        <sz val="11"/>
        <color indexed="8"/>
        <rFont val="Times New Roman"/>
        <family val="1"/>
      </rPr>
      <t>Example 3:</t>
    </r>
    <r>
      <rPr>
        <sz val="11"/>
        <color indexed="8"/>
        <rFont val="Times New Roman"/>
        <family val="1"/>
      </rPr>
      <t xml:space="preserve">
The submittal is described as a water system plan amendment, but is submitted to satisfy the project report and water system planning requirements associated with planned construction of a new reservoir and pump station.  We are informed construction documents will follow approval of the amendment.
The applicable fee categories are:
• Water System Plans – Water system plan amendment
• Project Report – System modifications including new source
</t>
    </r>
    <r>
      <rPr>
        <b/>
        <sz val="11"/>
        <color indexed="8"/>
        <rFont val="Times New Roman"/>
        <family val="1"/>
      </rPr>
      <t>Example 4:</t>
    </r>
    <r>
      <rPr>
        <sz val="11"/>
        <color indexed="8"/>
        <rFont val="Times New Roman"/>
        <family val="1"/>
      </rPr>
      <t xml:space="preserve">
The project submittal consists of groundwater disinfection to achieve 4-log virus inactivation prior to the first customer.  The project involves the injection of chlorine at an existing well, plus the construction of new piping between the well and distribution system necessary to achieve the required level of treatment.
The applicable fee categories are:
• Project Report – Chemical addition
• Construction Documents – Chemical addition
• Construction Documents – System modifications
</t>
    </r>
    <r>
      <rPr>
        <b/>
        <sz val="11"/>
        <color indexed="8"/>
        <rFont val="Times New Roman"/>
        <family val="1"/>
      </rPr>
      <t>Example 5:</t>
    </r>
    <r>
      <rPr>
        <sz val="11"/>
        <color indexed="8"/>
        <rFont val="Times New Roman"/>
        <family val="1"/>
      </rPr>
      <t xml:space="preserve">
The project submittal consists of a complete new water system for an industrial park, including a new well, ion exchange for nitrate removal, a water storage tank, a booster pump station, and 3,000 feet of new water main.
The applicable fee categories are:
• Project report - Complex treatment
• Project report- Complete water system
• Construction Documents – Complex treatment
• Construction Documents – Complete water system
</t>
    </r>
    <r>
      <rPr>
        <b/>
        <sz val="11"/>
        <color indexed="8"/>
        <rFont val="Times New Roman"/>
        <family val="1"/>
      </rPr>
      <t xml:space="preserve">
Hourly Fee for Service Activities</t>
    </r>
    <r>
      <rPr>
        <sz val="11"/>
        <color indexed="8"/>
        <rFont val="Times New Roman"/>
        <family val="1"/>
      </rPr>
      <t xml:space="preserve">
We will charge $102 per hour for review of the following types of submittals and for performance of the following tasks:
</t>
    </r>
    <r>
      <rPr>
        <b/>
        <sz val="11"/>
        <color indexed="8"/>
        <rFont val="Times New Roman"/>
        <family val="1"/>
      </rPr>
      <t xml:space="preserve">
Hourly fee for service activities include:</t>
    </r>
    <r>
      <rPr>
        <sz val="11"/>
        <color indexed="8"/>
        <rFont val="Times New Roman"/>
        <family val="1"/>
      </rPr>
      <t xml:space="preserve">
• Small water system management program.
• Corrosion control recommendation report.
• Corrosion control study.
• Plan to cover uncovered reservoirs.
• Pre-design study.
• Uncovered reservoir plan of operation.
• Tracer study plan.
• Surface water or GWI treatment facility operations plan.
• Filtration pilot study.
• GWI determination reports.
• Collection of water quality samples requested by purveyor.
• Review of alternate technologies requested by purveyor, manufacturer or authorized representative.
• Annual on-site inspections for unfiltered surface water systems that is not otherwise part of assessing watershed control and disinfection treatment.
• Well field designations.
• Transfers of ownership.
• Capacity evaluation that is not otherwise part of a project report.
• Hydraulic analysis that is not otherwise part of a project report.
• Sanitary control area reduction that is not otherwise part of source approval.
• Source blending treatment plan that is not otherwise part of source approval.
</t>
    </r>
  </si>
  <si>
    <r>
      <rPr>
        <sz val="11"/>
        <color indexed="8"/>
        <rFont val="Times New Roman"/>
        <family val="1"/>
      </rPr>
      <t xml:space="preserve">You've accessed our DOH Review Fee Estimator.  Here are a few instructions on how to use this tool
</t>
    </r>
    <r>
      <rPr>
        <b/>
        <sz val="11"/>
        <color indexed="8"/>
        <rFont val="Times New Roman"/>
        <family val="1"/>
      </rPr>
      <t>User’s Instructions</t>
    </r>
    <r>
      <rPr>
        <sz val="11"/>
        <color indexed="8"/>
        <rFont val="Times New Roman"/>
        <family val="1"/>
      </rPr>
      <t xml:space="preserve">
(1) Put your cursor on the first row of the table matching the submittal category you plan to make and click your mouse.  For example, if you intend to submit a Project Report, click on Row 23.  You will see a drop down menu arrow to the right of the row.
(2) Pull down the drop down menu with your cursor, and scroll to the type of submittal you intend to make.  For example, if you intend to submit a project report for a new water system, then scroll through the choices in the menu and select "complete new water system" with the number of connections planned for the new system.  Upon making your selection, the fee for review of this document will appear under the column "fee". 
(3) If you want to delete a selection, place your cursor over the project type selection and hit the "delete" key.                                                       
Apply each submittal category to calculating total fee
A fee will be charged for review and approval under each applicable submittal category in WAC 246-290-990, unless the associated activity meets the definition of “incidental” (see definitions).  Unless exempted as provided for in WAC 246-290-125, each construction document submittal will have a corresponding project report.
Under “project reports”, add the fee for complex treatment (see definitions) if complex treatment is included with a submittal for a complete new system or system modifications.
Under “construction documents”, add the fee for complex treatment if complex treatment is included with a submittal for a complete new system, new source, or system modifications. 
</t>
    </r>
    <r>
      <rPr>
        <b/>
        <sz val="11"/>
        <color indexed="8"/>
        <rFont val="Times New Roman"/>
        <family val="1"/>
      </rPr>
      <t>Phased projects</t>
    </r>
    <r>
      <rPr>
        <sz val="11"/>
        <color indexed="8"/>
        <rFont val="Times New Roman"/>
        <family val="1"/>
      </rPr>
      <t xml:space="preserve">
Projects submitted for review in phases (e.g., Phase I water main extension, Phase II water main extension) will be assessed separate fees if the submittal for each phase is submitted at different times.
If two or more project phases are submitted at the same time, the review of all phases included in that submittal are charged once under each of the applicable fee categories.
</t>
    </r>
    <r>
      <rPr>
        <b/>
        <sz val="11"/>
        <color indexed="8"/>
        <rFont val="Times New Roman"/>
        <family val="1"/>
      </rPr>
      <t>Definitions</t>
    </r>
    <r>
      <rPr>
        <sz val="11"/>
        <color indexed="8"/>
        <rFont val="Times New Roman"/>
        <family val="1"/>
      </rPr>
      <t xml:space="preserve">
Apply the following definitions when using the estimator tool:
a. “Chemical addition”:  Chemical addition processes include but are not limited to:
i. In-line fluoridation
ii. In-line chlorination, chlorine dioxide, or ozonation
iii. Sequestration
iv. Chemical addition to inhibit corrosion or adjust pH
b. "Expanding public water system": A public water system installing additions, extensions, changes, or alterations to their existing source, transmission, storage, or distribution facilities that will enable the system to increase in size its existing service area and/or its number of approved service connections. Exceptions:
i. A system that connects new approved individual retail or direct service connections onto an existing distribution system within an existing service area; or
ii. A distribution system extension in an existing service area identified in a current and approved water system plan or project report.
c. “Filtration and complex treatment process”: Filtration and complex treatment processes include but are not limited to:</t>
    </r>
    <r>
      <rPr>
        <b/>
        <sz val="11"/>
        <color indexed="8"/>
        <rFont val="Times New Roman"/>
        <family val="1"/>
      </rPr>
      <t xml:space="preserve">
</t>
    </r>
    <r>
      <rPr>
        <sz val="11"/>
        <color indexed="8"/>
        <rFont val="Times New Roman"/>
        <family val="1"/>
      </rPr>
      <t>i. Water filtration (any type)
ii. Ion exchange (WAC 246-290-990 mistakenly includes ion exchange as a “chemical addition” unit process.  It is not a chemical addition process, and is included in the meaning of “purification plant” defined in WAC 246-292)
iii. Electrodialysis
iv. Reverse osmosis
v. Air stripping
vi. UV disinfection
vii. Adsorptive media
viii. Iron and manganese removal</t>
    </r>
    <r>
      <rPr>
        <b/>
        <sz val="11"/>
        <color indexed="8"/>
        <rFont val="Times New Roman"/>
        <family val="1"/>
      </rPr>
      <t xml:space="preserve">
</t>
    </r>
    <r>
      <rPr>
        <sz val="11"/>
        <color indexed="8"/>
        <rFont val="Times New Roman"/>
        <family val="1"/>
      </rPr>
      <t>d. “Incidental activity”:  Applies to “chemical addition only” when such treatment is included with any of the following types of projects:
i. All types of filtration or other complex treatment projects
ii. Complete new water system
iii. New source approval
iv. Existing system approval
e. “Number of connections”:
i. Fees for a newly proposed community system are based on the proposed number of total service connections, as defined in Water Facilities Inventory (WFI) box 28.  
ii. Fees for an existing community system not seeking an increase in the number of approved service connections, or a community system with an “unspecified” number of approved connections, are based on the existing number of total service connections, as shown on the purveyor’s WFI box 28.
iii. Fees for an existing community system seeking an increase in the number of approved service connections are based on the total number of approved connections sought.</t>
    </r>
    <r>
      <rPr>
        <b/>
        <sz val="11"/>
        <color indexed="8"/>
        <rFont val="Times New Roman"/>
        <family val="1"/>
      </rPr>
      <t xml:space="preserve">
</t>
    </r>
    <r>
      <rPr>
        <sz val="11"/>
        <color indexed="8"/>
        <rFont val="Times New Roman"/>
        <family val="1"/>
      </rPr>
      <t xml:space="preserve">iv. The equivalent number of service connections for non-community water systems is based upon the combined transient population divided by 25, and non-transient population divided by 2.5.  
v. Fees for a newly proposed non-community system are based on the expected combined maximum monthly transient and regular non-residential population, converted to equivalent service connections.  
vi. Fees for an existing non-community system not seeking an increase in the number of approved service connections are based on the existing combined maximum monthly transient and regular non-residential population.
vii. Fees for an existing non-community system seeking an increase in the number of approved service connections are based on the expected combined maximum monthly transient and regular non-residential population.
</t>
    </r>
    <r>
      <rPr>
        <b/>
        <sz val="11"/>
        <color indexed="8"/>
        <rFont val="Times New Roman"/>
        <family val="1"/>
      </rPr>
      <t>Partial design submittals</t>
    </r>
    <r>
      <rPr>
        <sz val="11"/>
        <color indexed="8"/>
        <rFont val="Times New Roman"/>
        <family val="1"/>
      </rPr>
      <t xml:space="preserve">
Applicable fee categories for submittals such as “10% design”, “60% design”, and 90% design”, will be applied to each design submittal.  For example, if you submit a “60% design” submittal comprised of construction documents and are asked to provide comment (approval is impossible since it is not a complete design), you will be charged the full amount under the applicable fixed fee(s) under “construction documents.  The “90% design” submittal comprised of construction documents will be charged (again).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</si>
</sst>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s>
  <fonts count="49">
    <font>
      <sz val="11"/>
      <color theme="1"/>
      <name val="Calibri"/>
      <family val="2"/>
    </font>
    <font>
      <sz val="11"/>
      <color indexed="8"/>
      <name val="Calibri"/>
      <family val="2"/>
    </font>
    <font>
      <sz val="11"/>
      <color indexed="8"/>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0"/>
      <color indexed="8"/>
      <name val="Times New Roman"/>
      <family val="1"/>
    </font>
    <font>
      <b/>
      <sz val="12"/>
      <color indexed="8"/>
      <name val="Times New Roman"/>
      <family val="1"/>
    </font>
    <font>
      <b/>
      <sz val="14"/>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0"/>
      <color theme="1"/>
      <name val="Times New Roman"/>
      <family val="1"/>
    </font>
    <font>
      <b/>
      <sz val="12"/>
      <color theme="1"/>
      <name val="Times New Roman"/>
      <family val="1"/>
    </font>
    <font>
      <b/>
      <sz val="14"/>
      <color theme="1"/>
      <name val="Calibri"/>
      <family val="2"/>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theme="0" tint="-0.499969989061355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4">
    <xf numFmtId="0" fontId="0" fillId="0" borderId="0" xfId="0" applyFont="1" applyAlignment="1">
      <alignment/>
    </xf>
    <xf numFmtId="0" fontId="0" fillId="0" borderId="0" xfId="0" applyAlignment="1">
      <alignment/>
    </xf>
    <xf numFmtId="168" fontId="0" fillId="0" borderId="10" xfId="0" applyNumberFormat="1" applyBorder="1" applyAlignment="1">
      <alignment/>
    </xf>
    <xf numFmtId="0" fontId="0" fillId="0" borderId="10" xfId="0" applyBorder="1" applyAlignment="1">
      <alignment horizontal="left" wrapText="1"/>
    </xf>
    <xf numFmtId="0" fontId="44" fillId="0" borderId="0" xfId="0" applyFont="1" applyAlignment="1">
      <alignment horizontal="left" vertical="center" indent="2"/>
    </xf>
    <xf numFmtId="0" fontId="45" fillId="0" borderId="0" xfId="0" applyFont="1" applyAlignment="1">
      <alignment vertical="center"/>
    </xf>
    <xf numFmtId="0" fontId="0" fillId="0" borderId="10" xfId="0" applyBorder="1" applyAlignment="1">
      <alignment wrapText="1"/>
    </xf>
    <xf numFmtId="0" fontId="44" fillId="33" borderId="0" xfId="0" applyFont="1" applyFill="1" applyAlignment="1">
      <alignment horizontal="left" vertical="center" indent="2"/>
    </xf>
    <xf numFmtId="0" fontId="0" fillId="33" borderId="0" xfId="0" applyFill="1" applyAlignment="1">
      <alignment/>
    </xf>
    <xf numFmtId="0" fontId="0" fillId="0" borderId="0" xfId="0" applyAlignment="1">
      <alignment/>
    </xf>
    <xf numFmtId="168" fontId="0" fillId="0" borderId="10" xfId="0" applyNumberFormat="1" applyBorder="1" applyAlignment="1">
      <alignment/>
    </xf>
    <xf numFmtId="0" fontId="44" fillId="33" borderId="0" xfId="0" applyFont="1" applyFill="1" applyAlignment="1">
      <alignment horizontal="left" vertical="center" indent="2"/>
    </xf>
    <xf numFmtId="0" fontId="0" fillId="33" borderId="0" xfId="0" applyFill="1" applyAlignment="1">
      <alignment/>
    </xf>
    <xf numFmtId="168" fontId="0" fillId="0" borderId="0" xfId="0" applyNumberFormat="1" applyBorder="1" applyAlignment="1">
      <alignment/>
    </xf>
    <xf numFmtId="0" fontId="0" fillId="34" borderId="0" xfId="0" applyFill="1" applyAlignment="1">
      <alignment/>
    </xf>
    <xf numFmtId="0" fontId="42" fillId="35" borderId="0" xfId="0" applyFont="1" applyFill="1" applyAlignment="1">
      <alignment/>
    </xf>
    <xf numFmtId="0" fontId="46" fillId="0" borderId="0" xfId="0" applyFont="1" applyAlignment="1">
      <alignment vertical="center"/>
    </xf>
    <xf numFmtId="168" fontId="0" fillId="34" borderId="10" xfId="0" applyNumberFormat="1" applyFill="1" applyBorder="1" applyAlignment="1">
      <alignment/>
    </xf>
    <xf numFmtId="168" fontId="42" fillId="35" borderId="10" xfId="0" applyNumberFormat="1" applyFont="1" applyFill="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pplyProtection="1">
      <alignment horizontal="left" wrapText="1"/>
      <protection locked="0"/>
    </xf>
    <xf numFmtId="0" fontId="47" fillId="0" borderId="0" xfId="0" applyFont="1" applyAlignment="1">
      <alignment horizontal="center"/>
    </xf>
    <xf numFmtId="0" fontId="48" fillId="0" borderId="14" xfId="0" applyFont="1" applyBorder="1" applyAlignment="1">
      <alignment horizontal="left" vertical="top" wrapText="1"/>
    </xf>
    <xf numFmtId="0" fontId="48" fillId="0" borderId="15" xfId="0" applyFont="1" applyBorder="1" applyAlignment="1">
      <alignment horizontal="left" vertical="top" wrapText="1"/>
    </xf>
    <xf numFmtId="0" fontId="48" fillId="0" borderId="11" xfId="0" applyFont="1" applyBorder="1" applyAlignment="1">
      <alignment horizontal="left" vertical="top" wrapText="1"/>
    </xf>
    <xf numFmtId="0" fontId="48" fillId="0" borderId="16" xfId="0" applyFont="1" applyBorder="1" applyAlignment="1">
      <alignment horizontal="left" vertical="top" wrapText="1"/>
    </xf>
    <xf numFmtId="0" fontId="48" fillId="0" borderId="0" xfId="0" applyFont="1" applyBorder="1" applyAlignment="1">
      <alignment horizontal="left" vertical="top" wrapText="1"/>
    </xf>
    <xf numFmtId="0" fontId="48" fillId="0" borderId="12" xfId="0" applyFont="1" applyBorder="1" applyAlignment="1">
      <alignment horizontal="left" vertical="top" wrapText="1"/>
    </xf>
    <xf numFmtId="0" fontId="48" fillId="0" borderId="17" xfId="0" applyFont="1" applyBorder="1" applyAlignment="1">
      <alignment horizontal="left" vertical="top" wrapText="1"/>
    </xf>
    <xf numFmtId="0" fontId="48" fillId="0" borderId="18" xfId="0" applyFont="1" applyBorder="1" applyAlignment="1">
      <alignment horizontal="left" vertical="top" wrapText="1"/>
    </xf>
    <xf numFmtId="0" fontId="48" fillId="0" borderId="13" xfId="0" applyFont="1" applyBorder="1" applyAlignment="1">
      <alignment horizontal="left" vertical="top" wrapText="1"/>
    </xf>
    <xf numFmtId="0" fontId="3" fillId="0" borderId="14"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01"/>
  <sheetViews>
    <sheetView tabSelected="1" zoomScalePageLayoutView="0" workbookViewId="0" topLeftCell="A1">
      <selection activeCell="D2" sqref="D2:K101"/>
    </sheetView>
  </sheetViews>
  <sheetFormatPr defaultColWidth="9.140625" defaultRowHeight="15"/>
  <cols>
    <col min="1" max="1" width="58.57421875" style="0" bestFit="1" customWidth="1"/>
    <col min="2" max="2" width="16.8515625" style="0" customWidth="1"/>
    <col min="4" max="4" width="8.7109375" style="0" customWidth="1"/>
    <col min="11" max="11" width="22.421875" style="0" customWidth="1"/>
    <col min="12" max="12" width="13.28125" style="0" hidden="1" customWidth="1"/>
    <col min="13" max="13" width="6.140625" style="0" customWidth="1"/>
  </cols>
  <sheetData>
    <row r="1" spans="1:2" s="9" customFormat="1" ht="18">
      <c r="A1" s="23" t="s">
        <v>93</v>
      </c>
      <c r="B1" s="23"/>
    </row>
    <row r="2" spans="4:21" s="9" customFormat="1" ht="14.25">
      <c r="D2" s="33" t="s">
        <v>107</v>
      </c>
      <c r="E2" s="25"/>
      <c r="F2" s="25"/>
      <c r="G2" s="25"/>
      <c r="H2" s="25"/>
      <c r="I2" s="25"/>
      <c r="J2" s="25"/>
      <c r="K2" s="26"/>
      <c r="L2" s="19"/>
      <c r="N2" s="24" t="s">
        <v>106</v>
      </c>
      <c r="O2" s="25"/>
      <c r="P2" s="25"/>
      <c r="Q2" s="25"/>
      <c r="R2" s="25"/>
      <c r="S2" s="25"/>
      <c r="T2" s="25"/>
      <c r="U2" s="26"/>
    </row>
    <row r="3" spans="1:21" ht="15">
      <c r="A3" s="16" t="s">
        <v>100</v>
      </c>
      <c r="B3" s="9"/>
      <c r="D3" s="27"/>
      <c r="E3" s="28"/>
      <c r="F3" s="28"/>
      <c r="G3" s="28"/>
      <c r="H3" s="28"/>
      <c r="I3" s="28"/>
      <c r="J3" s="28"/>
      <c r="K3" s="29"/>
      <c r="L3" s="20"/>
      <c r="N3" s="27"/>
      <c r="O3" s="28"/>
      <c r="P3" s="28"/>
      <c r="Q3" s="28"/>
      <c r="R3" s="28"/>
      <c r="S3" s="28"/>
      <c r="T3" s="28"/>
      <c r="U3" s="29"/>
    </row>
    <row r="4" spans="1:21" ht="15.75" customHeight="1">
      <c r="A4" s="11" t="s">
        <v>0</v>
      </c>
      <c r="B4" s="12" t="s">
        <v>105</v>
      </c>
      <c r="D4" s="27"/>
      <c r="E4" s="28"/>
      <c r="F4" s="28"/>
      <c r="G4" s="28"/>
      <c r="H4" s="28"/>
      <c r="I4" s="28"/>
      <c r="J4" s="28"/>
      <c r="K4" s="29"/>
      <c r="L4" s="20"/>
      <c r="N4" s="27"/>
      <c r="O4" s="28"/>
      <c r="P4" s="28"/>
      <c r="Q4" s="28"/>
      <c r="R4" s="28"/>
      <c r="S4" s="28"/>
      <c r="T4" s="28"/>
      <c r="U4" s="29"/>
    </row>
    <row r="5" spans="1:21" ht="14.25">
      <c r="A5" s="22"/>
      <c r="B5" s="10">
        <f>IF(A5="","",VLOOKUP(A5,WSP,2,FALSE))</f>
      </c>
      <c r="D5" s="27"/>
      <c r="E5" s="28"/>
      <c r="F5" s="28"/>
      <c r="G5" s="28"/>
      <c r="H5" s="28"/>
      <c r="I5" s="28"/>
      <c r="J5" s="28"/>
      <c r="K5" s="29"/>
      <c r="L5" s="20"/>
      <c r="N5" s="27"/>
      <c r="O5" s="28"/>
      <c r="P5" s="28"/>
      <c r="Q5" s="28"/>
      <c r="R5" s="28"/>
      <c r="S5" s="28"/>
      <c r="T5" s="28"/>
      <c r="U5" s="29"/>
    </row>
    <row r="6" spans="1:21" ht="14.25">
      <c r="A6" s="22"/>
      <c r="B6" s="10">
        <f>IF(A6="","",VLOOKUP(A6,WSP,2,FALSE))</f>
      </c>
      <c r="D6" s="27"/>
      <c r="E6" s="28"/>
      <c r="F6" s="28"/>
      <c r="G6" s="28"/>
      <c r="H6" s="28"/>
      <c r="I6" s="28"/>
      <c r="J6" s="28"/>
      <c r="K6" s="29"/>
      <c r="L6" s="20"/>
      <c r="N6" s="27"/>
      <c r="O6" s="28"/>
      <c r="P6" s="28"/>
      <c r="Q6" s="28"/>
      <c r="R6" s="28"/>
      <c r="S6" s="28"/>
      <c r="T6" s="28"/>
      <c r="U6" s="29"/>
    </row>
    <row r="7" spans="1:21" ht="14.25">
      <c r="A7" s="22"/>
      <c r="B7" s="10">
        <f>IF(A7="","",VLOOKUP(A7,WSP,2,FALSE))</f>
      </c>
      <c r="D7" s="27"/>
      <c r="E7" s="28"/>
      <c r="F7" s="28"/>
      <c r="G7" s="28"/>
      <c r="H7" s="28"/>
      <c r="I7" s="28"/>
      <c r="J7" s="28"/>
      <c r="K7" s="29"/>
      <c r="L7" s="20"/>
      <c r="N7" s="27"/>
      <c r="O7" s="28"/>
      <c r="P7" s="28"/>
      <c r="Q7" s="28"/>
      <c r="R7" s="28"/>
      <c r="S7" s="28"/>
      <c r="T7" s="28"/>
      <c r="U7" s="29"/>
    </row>
    <row r="8" spans="1:21" ht="14.25">
      <c r="A8" s="22"/>
      <c r="B8" s="10">
        <f>IF(A8="","",VLOOKUP(A8,WSP,2,FALSE))</f>
      </c>
      <c r="D8" s="27"/>
      <c r="E8" s="28"/>
      <c r="F8" s="28"/>
      <c r="G8" s="28"/>
      <c r="H8" s="28"/>
      <c r="I8" s="28"/>
      <c r="J8" s="28"/>
      <c r="K8" s="29"/>
      <c r="L8" s="20"/>
      <c r="N8" s="27"/>
      <c r="O8" s="28"/>
      <c r="P8" s="28"/>
      <c r="Q8" s="28"/>
      <c r="R8" s="28"/>
      <c r="S8" s="28"/>
      <c r="T8" s="28"/>
      <c r="U8" s="29"/>
    </row>
    <row r="9" spans="1:21" ht="14.25">
      <c r="A9" s="22"/>
      <c r="B9" s="10">
        <f>IF(A9="","",VLOOKUP(A9,WSP,2,FALSE))</f>
      </c>
      <c r="D9" s="27"/>
      <c r="E9" s="28"/>
      <c r="F9" s="28"/>
      <c r="G9" s="28"/>
      <c r="H9" s="28"/>
      <c r="I9" s="28"/>
      <c r="J9" s="28"/>
      <c r="K9" s="29"/>
      <c r="L9" s="20"/>
      <c r="N9" s="27"/>
      <c r="O9" s="28"/>
      <c r="P9" s="28"/>
      <c r="Q9" s="28"/>
      <c r="R9" s="28"/>
      <c r="S9" s="28"/>
      <c r="T9" s="28"/>
      <c r="U9" s="29"/>
    </row>
    <row r="10" spans="1:21" ht="14.25">
      <c r="A10" s="14" t="s">
        <v>99</v>
      </c>
      <c r="B10" s="17">
        <f>SUM(B5:B9)</f>
        <v>0</v>
      </c>
      <c r="D10" s="27"/>
      <c r="E10" s="28"/>
      <c r="F10" s="28"/>
      <c r="G10" s="28"/>
      <c r="H10" s="28"/>
      <c r="I10" s="28"/>
      <c r="J10" s="28"/>
      <c r="K10" s="29"/>
      <c r="L10" s="20"/>
      <c r="N10" s="27"/>
      <c r="O10" s="28"/>
      <c r="P10" s="28"/>
      <c r="Q10" s="28"/>
      <c r="R10" s="28"/>
      <c r="S10" s="28"/>
      <c r="T10" s="28"/>
      <c r="U10" s="29"/>
    </row>
    <row r="11" spans="4:21" s="9" customFormat="1" ht="14.25">
      <c r="D11" s="27"/>
      <c r="E11" s="28"/>
      <c r="F11" s="28"/>
      <c r="G11" s="28"/>
      <c r="H11" s="28"/>
      <c r="I11" s="28"/>
      <c r="J11" s="28"/>
      <c r="K11" s="29"/>
      <c r="L11" s="20"/>
      <c r="N11" s="27"/>
      <c r="O11" s="28"/>
      <c r="P11" s="28"/>
      <c r="Q11" s="28"/>
      <c r="R11" s="28"/>
      <c r="S11" s="28"/>
      <c r="T11" s="28"/>
      <c r="U11" s="29"/>
    </row>
    <row r="12" spans="1:21" ht="15">
      <c r="A12" s="16" t="s">
        <v>101</v>
      </c>
      <c r="D12" s="27"/>
      <c r="E12" s="28"/>
      <c r="F12" s="28"/>
      <c r="G12" s="28"/>
      <c r="H12" s="28"/>
      <c r="I12" s="28"/>
      <c r="J12" s="28"/>
      <c r="K12" s="29"/>
      <c r="L12" s="20"/>
      <c r="N12" s="27"/>
      <c r="O12" s="28"/>
      <c r="P12" s="28"/>
      <c r="Q12" s="28"/>
      <c r="R12" s="28"/>
      <c r="S12" s="28"/>
      <c r="T12" s="28"/>
      <c r="U12" s="29"/>
    </row>
    <row r="13" spans="1:21" ht="15">
      <c r="A13" s="11" t="s">
        <v>0</v>
      </c>
      <c r="B13" s="12" t="s">
        <v>105</v>
      </c>
      <c r="D13" s="27"/>
      <c r="E13" s="28"/>
      <c r="F13" s="28"/>
      <c r="G13" s="28"/>
      <c r="H13" s="28"/>
      <c r="I13" s="28"/>
      <c r="J13" s="28"/>
      <c r="K13" s="29"/>
      <c r="L13" s="20"/>
      <c r="N13" s="27"/>
      <c r="O13" s="28"/>
      <c r="P13" s="28"/>
      <c r="Q13" s="28"/>
      <c r="R13" s="28"/>
      <c r="S13" s="28"/>
      <c r="T13" s="28"/>
      <c r="U13" s="29"/>
    </row>
    <row r="14" spans="1:21" ht="14.25">
      <c r="A14" s="22"/>
      <c r="B14" s="10">
        <f>IF(A14="","",VLOOKUP(A14,SMA,2,FALSE))</f>
      </c>
      <c r="D14" s="27"/>
      <c r="E14" s="28"/>
      <c r="F14" s="28"/>
      <c r="G14" s="28"/>
      <c r="H14" s="28"/>
      <c r="I14" s="28"/>
      <c r="J14" s="28"/>
      <c r="K14" s="29"/>
      <c r="L14" s="20"/>
      <c r="N14" s="27"/>
      <c r="O14" s="28"/>
      <c r="P14" s="28"/>
      <c r="Q14" s="28"/>
      <c r="R14" s="28"/>
      <c r="S14" s="28"/>
      <c r="T14" s="28"/>
      <c r="U14" s="29"/>
    </row>
    <row r="15" spans="1:21" ht="14.25">
      <c r="A15" s="22"/>
      <c r="B15" s="10">
        <f>IF(A15="","",VLOOKUP(A15,SMA,2,FALSE))</f>
      </c>
      <c r="D15" s="27"/>
      <c r="E15" s="28"/>
      <c r="F15" s="28"/>
      <c r="G15" s="28"/>
      <c r="H15" s="28"/>
      <c r="I15" s="28"/>
      <c r="J15" s="28"/>
      <c r="K15" s="29"/>
      <c r="L15" s="20"/>
      <c r="N15" s="27"/>
      <c r="O15" s="28"/>
      <c r="P15" s="28"/>
      <c r="Q15" s="28"/>
      <c r="R15" s="28"/>
      <c r="S15" s="28"/>
      <c r="T15" s="28"/>
      <c r="U15" s="29"/>
    </row>
    <row r="16" spans="1:21" ht="14.25">
      <c r="A16" s="22"/>
      <c r="B16" s="10">
        <f>IF(A16="","",VLOOKUP(A16,SMA,2,FALSE))</f>
      </c>
      <c r="D16" s="27"/>
      <c r="E16" s="28"/>
      <c r="F16" s="28"/>
      <c r="G16" s="28"/>
      <c r="H16" s="28"/>
      <c r="I16" s="28"/>
      <c r="J16" s="28"/>
      <c r="K16" s="29"/>
      <c r="L16" s="20"/>
      <c r="N16" s="27"/>
      <c r="O16" s="28"/>
      <c r="P16" s="28"/>
      <c r="Q16" s="28"/>
      <c r="R16" s="28"/>
      <c r="S16" s="28"/>
      <c r="T16" s="28"/>
      <c r="U16" s="29"/>
    </row>
    <row r="17" spans="1:21" ht="14.25">
      <c r="A17" s="22"/>
      <c r="B17" s="10">
        <f>IF(A17="","",VLOOKUP(A17,SMA,2,FALSE))</f>
      </c>
      <c r="D17" s="27"/>
      <c r="E17" s="28"/>
      <c r="F17" s="28"/>
      <c r="G17" s="28"/>
      <c r="H17" s="28"/>
      <c r="I17" s="28"/>
      <c r="J17" s="28"/>
      <c r="K17" s="29"/>
      <c r="L17" s="20"/>
      <c r="N17" s="27"/>
      <c r="O17" s="28"/>
      <c r="P17" s="28"/>
      <c r="Q17" s="28"/>
      <c r="R17" s="28"/>
      <c r="S17" s="28"/>
      <c r="T17" s="28"/>
      <c r="U17" s="29"/>
    </row>
    <row r="18" spans="1:21" ht="14.25">
      <c r="A18" s="22"/>
      <c r="B18" s="10">
        <f>IF(A18="","",VLOOKUP(A18,SMA,2,FALSE))</f>
      </c>
      <c r="D18" s="27"/>
      <c r="E18" s="28"/>
      <c r="F18" s="28"/>
      <c r="G18" s="28"/>
      <c r="H18" s="28"/>
      <c r="I18" s="28"/>
      <c r="J18" s="28"/>
      <c r="K18" s="29"/>
      <c r="L18" s="20"/>
      <c r="N18" s="27"/>
      <c r="O18" s="28"/>
      <c r="P18" s="28"/>
      <c r="Q18" s="28"/>
      <c r="R18" s="28"/>
      <c r="S18" s="28"/>
      <c r="T18" s="28"/>
      <c r="U18" s="29"/>
    </row>
    <row r="19" spans="1:21" ht="14.25">
      <c r="A19" s="14" t="s">
        <v>98</v>
      </c>
      <c r="B19" s="17">
        <f>SUM(B14:B18)</f>
        <v>0</v>
      </c>
      <c r="D19" s="27"/>
      <c r="E19" s="28"/>
      <c r="F19" s="28"/>
      <c r="G19" s="28"/>
      <c r="H19" s="28"/>
      <c r="I19" s="28"/>
      <c r="J19" s="28"/>
      <c r="K19" s="29"/>
      <c r="L19" s="20"/>
      <c r="N19" s="27"/>
      <c r="O19" s="28"/>
      <c r="P19" s="28"/>
      <c r="Q19" s="28"/>
      <c r="R19" s="28"/>
      <c r="S19" s="28"/>
      <c r="T19" s="28"/>
      <c r="U19" s="29"/>
    </row>
    <row r="20" spans="2:21" s="9" customFormat="1" ht="14.25">
      <c r="B20" s="13"/>
      <c r="D20" s="27"/>
      <c r="E20" s="28"/>
      <c r="F20" s="28"/>
      <c r="G20" s="28"/>
      <c r="H20" s="28"/>
      <c r="I20" s="28"/>
      <c r="J20" s="28"/>
      <c r="K20" s="29"/>
      <c r="L20" s="20"/>
      <c r="N20" s="27"/>
      <c r="O20" s="28"/>
      <c r="P20" s="28"/>
      <c r="Q20" s="28"/>
      <c r="R20" s="28"/>
      <c r="S20" s="28"/>
      <c r="T20" s="28"/>
      <c r="U20" s="29"/>
    </row>
    <row r="21" spans="1:21" ht="15">
      <c r="A21" s="16" t="s">
        <v>102</v>
      </c>
      <c r="D21" s="27"/>
      <c r="E21" s="28"/>
      <c r="F21" s="28"/>
      <c r="G21" s="28"/>
      <c r="H21" s="28"/>
      <c r="I21" s="28"/>
      <c r="J21" s="28"/>
      <c r="K21" s="29"/>
      <c r="L21" s="20"/>
      <c r="N21" s="27"/>
      <c r="O21" s="28"/>
      <c r="P21" s="28"/>
      <c r="Q21" s="28"/>
      <c r="R21" s="28"/>
      <c r="S21" s="28"/>
      <c r="T21" s="28"/>
      <c r="U21" s="29"/>
    </row>
    <row r="22" spans="1:21" ht="15">
      <c r="A22" s="11" t="s">
        <v>0</v>
      </c>
      <c r="B22" s="12" t="s">
        <v>105</v>
      </c>
      <c r="D22" s="27"/>
      <c r="E22" s="28"/>
      <c r="F22" s="28"/>
      <c r="G22" s="28"/>
      <c r="H22" s="28"/>
      <c r="I22" s="28"/>
      <c r="J22" s="28"/>
      <c r="K22" s="29"/>
      <c r="L22" s="20"/>
      <c r="N22" s="27"/>
      <c r="O22" s="28"/>
      <c r="P22" s="28"/>
      <c r="Q22" s="28"/>
      <c r="R22" s="28"/>
      <c r="S22" s="28"/>
      <c r="T22" s="28"/>
      <c r="U22" s="29"/>
    </row>
    <row r="23" spans="1:21" ht="14.25">
      <c r="A23" s="22"/>
      <c r="B23" s="10">
        <f>IF(A23="","",VLOOKUP(A23,Reports,2,FALSE))</f>
      </c>
      <c r="D23" s="27"/>
      <c r="E23" s="28"/>
      <c r="F23" s="28"/>
      <c r="G23" s="28"/>
      <c r="H23" s="28"/>
      <c r="I23" s="28"/>
      <c r="J23" s="28"/>
      <c r="K23" s="29"/>
      <c r="L23" s="20"/>
      <c r="N23" s="27"/>
      <c r="O23" s="28"/>
      <c r="P23" s="28"/>
      <c r="Q23" s="28"/>
      <c r="R23" s="28"/>
      <c r="S23" s="28"/>
      <c r="T23" s="28"/>
      <c r="U23" s="29"/>
    </row>
    <row r="24" spans="1:21" ht="14.25">
      <c r="A24" s="22"/>
      <c r="B24" s="10">
        <f>IF(A24="","",VLOOKUP(A24,Reports,2,FALSE))</f>
      </c>
      <c r="D24" s="27"/>
      <c r="E24" s="28"/>
      <c r="F24" s="28"/>
      <c r="G24" s="28"/>
      <c r="H24" s="28"/>
      <c r="I24" s="28"/>
      <c r="J24" s="28"/>
      <c r="K24" s="29"/>
      <c r="L24" s="20"/>
      <c r="N24" s="27"/>
      <c r="O24" s="28"/>
      <c r="P24" s="28"/>
      <c r="Q24" s="28"/>
      <c r="R24" s="28"/>
      <c r="S24" s="28"/>
      <c r="T24" s="28"/>
      <c r="U24" s="29"/>
    </row>
    <row r="25" spans="1:21" ht="14.25">
      <c r="A25" s="22"/>
      <c r="B25" s="10">
        <f>IF(A25="","",VLOOKUP(A25,Reports,2,FALSE))</f>
      </c>
      <c r="D25" s="27"/>
      <c r="E25" s="28"/>
      <c r="F25" s="28"/>
      <c r="G25" s="28"/>
      <c r="H25" s="28"/>
      <c r="I25" s="28"/>
      <c r="J25" s="28"/>
      <c r="K25" s="29"/>
      <c r="L25" s="20"/>
      <c r="N25" s="27"/>
      <c r="O25" s="28"/>
      <c r="P25" s="28"/>
      <c r="Q25" s="28"/>
      <c r="R25" s="28"/>
      <c r="S25" s="28"/>
      <c r="T25" s="28"/>
      <c r="U25" s="29"/>
    </row>
    <row r="26" spans="1:21" ht="14.25">
      <c r="A26" s="22"/>
      <c r="B26" s="10">
        <f>IF(A26="","",VLOOKUP(A26,Reports,2,FALSE))</f>
      </c>
      <c r="D26" s="27"/>
      <c r="E26" s="28"/>
      <c r="F26" s="28"/>
      <c r="G26" s="28"/>
      <c r="H26" s="28"/>
      <c r="I26" s="28"/>
      <c r="J26" s="28"/>
      <c r="K26" s="29"/>
      <c r="L26" s="20"/>
      <c r="N26" s="27"/>
      <c r="O26" s="28"/>
      <c r="P26" s="28"/>
      <c r="Q26" s="28"/>
      <c r="R26" s="28"/>
      <c r="S26" s="28"/>
      <c r="T26" s="28"/>
      <c r="U26" s="29"/>
    </row>
    <row r="27" spans="1:21" ht="14.25">
      <c r="A27" s="22"/>
      <c r="B27" s="10">
        <f>IF(A27="","",VLOOKUP(A27,Reports,2,FALSE))</f>
      </c>
      <c r="D27" s="27"/>
      <c r="E27" s="28"/>
      <c r="F27" s="28"/>
      <c r="G27" s="28"/>
      <c r="H27" s="28"/>
      <c r="I27" s="28"/>
      <c r="J27" s="28"/>
      <c r="K27" s="29"/>
      <c r="L27" s="20"/>
      <c r="N27" s="27"/>
      <c r="O27" s="28"/>
      <c r="P27" s="28"/>
      <c r="Q27" s="28"/>
      <c r="R27" s="28"/>
      <c r="S27" s="28"/>
      <c r="T27" s="28"/>
      <c r="U27" s="29"/>
    </row>
    <row r="28" spans="1:21" ht="14.25">
      <c r="A28" s="14" t="s">
        <v>97</v>
      </c>
      <c r="B28" s="17">
        <f>SUM(B23:B27)</f>
        <v>0</v>
      </c>
      <c r="D28" s="27"/>
      <c r="E28" s="28"/>
      <c r="F28" s="28"/>
      <c r="G28" s="28"/>
      <c r="H28" s="28"/>
      <c r="I28" s="28"/>
      <c r="J28" s="28"/>
      <c r="K28" s="29"/>
      <c r="L28" s="20"/>
      <c r="N28" s="27"/>
      <c r="O28" s="28"/>
      <c r="P28" s="28"/>
      <c r="Q28" s="28"/>
      <c r="R28" s="28"/>
      <c r="S28" s="28"/>
      <c r="T28" s="28"/>
      <c r="U28" s="29"/>
    </row>
    <row r="29" spans="2:21" s="9" customFormat="1" ht="14.25">
      <c r="B29" s="13"/>
      <c r="D29" s="27"/>
      <c r="E29" s="28"/>
      <c r="F29" s="28"/>
      <c r="G29" s="28"/>
      <c r="H29" s="28"/>
      <c r="I29" s="28"/>
      <c r="J29" s="28"/>
      <c r="K29" s="29"/>
      <c r="L29" s="20"/>
      <c r="N29" s="27"/>
      <c r="O29" s="28"/>
      <c r="P29" s="28"/>
      <c r="Q29" s="28"/>
      <c r="R29" s="28"/>
      <c r="S29" s="28"/>
      <c r="T29" s="28"/>
      <c r="U29" s="29"/>
    </row>
    <row r="30" spans="1:21" ht="15">
      <c r="A30" s="16" t="s">
        <v>103</v>
      </c>
      <c r="D30" s="27"/>
      <c r="E30" s="28"/>
      <c r="F30" s="28"/>
      <c r="G30" s="28"/>
      <c r="H30" s="28"/>
      <c r="I30" s="28"/>
      <c r="J30" s="28"/>
      <c r="K30" s="29"/>
      <c r="L30" s="20"/>
      <c r="N30" s="27"/>
      <c r="O30" s="28"/>
      <c r="P30" s="28"/>
      <c r="Q30" s="28"/>
      <c r="R30" s="28"/>
      <c r="S30" s="28"/>
      <c r="T30" s="28"/>
      <c r="U30" s="29"/>
    </row>
    <row r="31" spans="1:21" ht="15">
      <c r="A31" s="11" t="s">
        <v>0</v>
      </c>
      <c r="B31" s="12" t="s">
        <v>105</v>
      </c>
      <c r="D31" s="27"/>
      <c r="E31" s="28"/>
      <c r="F31" s="28"/>
      <c r="G31" s="28"/>
      <c r="H31" s="28"/>
      <c r="I31" s="28"/>
      <c r="J31" s="28"/>
      <c r="K31" s="29"/>
      <c r="L31" s="20"/>
      <c r="N31" s="27"/>
      <c r="O31" s="28"/>
      <c r="P31" s="28"/>
      <c r="Q31" s="28"/>
      <c r="R31" s="28"/>
      <c r="S31" s="28"/>
      <c r="T31" s="28"/>
      <c r="U31" s="29"/>
    </row>
    <row r="32" spans="1:21" ht="14.25">
      <c r="A32" s="22"/>
      <c r="B32" s="10">
        <f>IF(A32="","",VLOOKUP(A32,Construction,2,FALSE))</f>
      </c>
      <c r="D32" s="27"/>
      <c r="E32" s="28"/>
      <c r="F32" s="28"/>
      <c r="G32" s="28"/>
      <c r="H32" s="28"/>
      <c r="I32" s="28"/>
      <c r="J32" s="28"/>
      <c r="K32" s="29"/>
      <c r="L32" s="20"/>
      <c r="N32" s="27"/>
      <c r="O32" s="28"/>
      <c r="P32" s="28"/>
      <c r="Q32" s="28"/>
      <c r="R32" s="28"/>
      <c r="S32" s="28"/>
      <c r="T32" s="28"/>
      <c r="U32" s="29"/>
    </row>
    <row r="33" spans="1:21" ht="14.25">
      <c r="A33" s="22"/>
      <c r="B33" s="10">
        <f>IF(A33="","",VLOOKUP(A33,Construction,2,FALSE))</f>
      </c>
      <c r="D33" s="27"/>
      <c r="E33" s="28"/>
      <c r="F33" s="28"/>
      <c r="G33" s="28"/>
      <c r="H33" s="28"/>
      <c r="I33" s="28"/>
      <c r="J33" s="28"/>
      <c r="K33" s="29"/>
      <c r="L33" s="20"/>
      <c r="N33" s="27"/>
      <c r="O33" s="28"/>
      <c r="P33" s="28"/>
      <c r="Q33" s="28"/>
      <c r="R33" s="28"/>
      <c r="S33" s="28"/>
      <c r="T33" s="28"/>
      <c r="U33" s="29"/>
    </row>
    <row r="34" spans="1:21" ht="14.25">
      <c r="A34" s="22"/>
      <c r="B34" s="10">
        <f>IF(A34="","",VLOOKUP(A34,Construction,2,FALSE))</f>
      </c>
      <c r="D34" s="27"/>
      <c r="E34" s="28"/>
      <c r="F34" s="28"/>
      <c r="G34" s="28"/>
      <c r="H34" s="28"/>
      <c r="I34" s="28"/>
      <c r="J34" s="28"/>
      <c r="K34" s="29"/>
      <c r="L34" s="20"/>
      <c r="N34" s="27"/>
      <c r="O34" s="28"/>
      <c r="P34" s="28"/>
      <c r="Q34" s="28"/>
      <c r="R34" s="28"/>
      <c r="S34" s="28"/>
      <c r="T34" s="28"/>
      <c r="U34" s="29"/>
    </row>
    <row r="35" spans="1:21" ht="14.25">
      <c r="A35" s="22"/>
      <c r="B35" s="10">
        <f>IF(A35="","",VLOOKUP(A35,Construction,2,FALSE))</f>
      </c>
      <c r="D35" s="27"/>
      <c r="E35" s="28"/>
      <c r="F35" s="28"/>
      <c r="G35" s="28"/>
      <c r="H35" s="28"/>
      <c r="I35" s="28"/>
      <c r="J35" s="28"/>
      <c r="K35" s="29"/>
      <c r="L35" s="20"/>
      <c r="N35" s="27"/>
      <c r="O35" s="28"/>
      <c r="P35" s="28"/>
      <c r="Q35" s="28"/>
      <c r="R35" s="28"/>
      <c r="S35" s="28"/>
      <c r="T35" s="28"/>
      <c r="U35" s="29"/>
    </row>
    <row r="36" spans="1:21" ht="14.25">
      <c r="A36" s="22"/>
      <c r="B36" s="10">
        <f>IF(A36="","",VLOOKUP(A36,Construction,2,FALSE))</f>
      </c>
      <c r="D36" s="27"/>
      <c r="E36" s="28"/>
      <c r="F36" s="28"/>
      <c r="G36" s="28"/>
      <c r="H36" s="28"/>
      <c r="I36" s="28"/>
      <c r="J36" s="28"/>
      <c r="K36" s="29"/>
      <c r="L36" s="20"/>
      <c r="N36" s="27"/>
      <c r="O36" s="28"/>
      <c r="P36" s="28"/>
      <c r="Q36" s="28"/>
      <c r="R36" s="28"/>
      <c r="S36" s="28"/>
      <c r="T36" s="28"/>
      <c r="U36" s="29"/>
    </row>
    <row r="37" spans="1:21" s="9" customFormat="1" ht="14.25">
      <c r="A37" s="14" t="s">
        <v>96</v>
      </c>
      <c r="B37" s="17">
        <f>SUM(B32:B36)</f>
        <v>0</v>
      </c>
      <c r="D37" s="27"/>
      <c r="E37" s="28"/>
      <c r="F37" s="28"/>
      <c r="G37" s="28"/>
      <c r="H37" s="28"/>
      <c r="I37" s="28"/>
      <c r="J37" s="28"/>
      <c r="K37" s="29"/>
      <c r="L37" s="20"/>
      <c r="N37" s="27"/>
      <c r="O37" s="28"/>
      <c r="P37" s="28"/>
      <c r="Q37" s="28"/>
      <c r="R37" s="28"/>
      <c r="S37" s="28"/>
      <c r="T37" s="28"/>
      <c r="U37" s="29"/>
    </row>
    <row r="38" spans="4:21" ht="14.25">
      <c r="D38" s="27"/>
      <c r="E38" s="28"/>
      <c r="F38" s="28"/>
      <c r="G38" s="28"/>
      <c r="H38" s="28"/>
      <c r="I38" s="28"/>
      <c r="J38" s="28"/>
      <c r="K38" s="29"/>
      <c r="L38" s="20"/>
      <c r="N38" s="27"/>
      <c r="O38" s="28"/>
      <c r="P38" s="28"/>
      <c r="Q38" s="28"/>
      <c r="R38" s="28"/>
      <c r="S38" s="28"/>
      <c r="T38" s="28"/>
      <c r="U38" s="29"/>
    </row>
    <row r="39" spans="1:21" ht="15">
      <c r="A39" s="16" t="s">
        <v>104</v>
      </c>
      <c r="D39" s="27"/>
      <c r="E39" s="28"/>
      <c r="F39" s="28"/>
      <c r="G39" s="28"/>
      <c r="H39" s="28"/>
      <c r="I39" s="28"/>
      <c r="J39" s="28"/>
      <c r="K39" s="29"/>
      <c r="L39" s="20"/>
      <c r="N39" s="27"/>
      <c r="O39" s="28"/>
      <c r="P39" s="28"/>
      <c r="Q39" s="28"/>
      <c r="R39" s="28"/>
      <c r="S39" s="28"/>
      <c r="T39" s="28"/>
      <c r="U39" s="29"/>
    </row>
    <row r="40" spans="1:21" ht="15">
      <c r="A40" s="11" t="s">
        <v>0</v>
      </c>
      <c r="B40" s="12" t="s">
        <v>105</v>
      </c>
      <c r="D40" s="27"/>
      <c r="E40" s="28"/>
      <c r="F40" s="28"/>
      <c r="G40" s="28"/>
      <c r="H40" s="28"/>
      <c r="I40" s="28"/>
      <c r="J40" s="28"/>
      <c r="K40" s="29"/>
      <c r="L40" s="20"/>
      <c r="N40" s="27"/>
      <c r="O40" s="28"/>
      <c r="P40" s="28"/>
      <c r="Q40" s="28"/>
      <c r="R40" s="28"/>
      <c r="S40" s="28"/>
      <c r="T40" s="28"/>
      <c r="U40" s="29"/>
    </row>
    <row r="41" spans="1:21" ht="14.25">
      <c r="A41" s="22"/>
      <c r="B41" s="10">
        <f>IF(A41="","",VLOOKUP(A41,ESA,2,FALSE))</f>
      </c>
      <c r="D41" s="27"/>
      <c r="E41" s="28"/>
      <c r="F41" s="28"/>
      <c r="G41" s="28"/>
      <c r="H41" s="28"/>
      <c r="I41" s="28"/>
      <c r="J41" s="28"/>
      <c r="K41" s="29"/>
      <c r="L41" s="20"/>
      <c r="N41" s="27"/>
      <c r="O41" s="28"/>
      <c r="P41" s="28"/>
      <c r="Q41" s="28"/>
      <c r="R41" s="28"/>
      <c r="S41" s="28"/>
      <c r="T41" s="28"/>
      <c r="U41" s="29"/>
    </row>
    <row r="42" spans="1:21" ht="14.25">
      <c r="A42" s="22"/>
      <c r="B42" s="10">
        <f>IF(A42="","",VLOOKUP(A42,ESA,2,FALSE))</f>
      </c>
      <c r="D42" s="27"/>
      <c r="E42" s="28"/>
      <c r="F42" s="28"/>
      <c r="G42" s="28"/>
      <c r="H42" s="28"/>
      <c r="I42" s="28"/>
      <c r="J42" s="28"/>
      <c r="K42" s="29"/>
      <c r="L42" s="20"/>
      <c r="N42" s="27"/>
      <c r="O42" s="28"/>
      <c r="P42" s="28"/>
      <c r="Q42" s="28"/>
      <c r="R42" s="28"/>
      <c r="S42" s="28"/>
      <c r="T42" s="28"/>
      <c r="U42" s="29"/>
    </row>
    <row r="43" spans="1:21" ht="14.25">
      <c r="A43" s="22"/>
      <c r="B43" s="10">
        <f>IF(A43="","",VLOOKUP(A43,ESA,2,FALSE))</f>
      </c>
      <c r="D43" s="27"/>
      <c r="E43" s="28"/>
      <c r="F43" s="28"/>
      <c r="G43" s="28"/>
      <c r="H43" s="28"/>
      <c r="I43" s="28"/>
      <c r="J43" s="28"/>
      <c r="K43" s="29"/>
      <c r="L43" s="20"/>
      <c r="N43" s="27"/>
      <c r="O43" s="28"/>
      <c r="P43" s="28"/>
      <c r="Q43" s="28"/>
      <c r="R43" s="28"/>
      <c r="S43" s="28"/>
      <c r="T43" s="28"/>
      <c r="U43" s="29"/>
    </row>
    <row r="44" spans="1:21" ht="14.25">
      <c r="A44" s="22"/>
      <c r="B44" s="10">
        <f>IF(A44="","",VLOOKUP(A44,ESA,2,FALSE))</f>
      </c>
      <c r="D44" s="27"/>
      <c r="E44" s="28"/>
      <c r="F44" s="28"/>
      <c r="G44" s="28"/>
      <c r="H44" s="28"/>
      <c r="I44" s="28"/>
      <c r="J44" s="28"/>
      <c r="K44" s="29"/>
      <c r="L44" s="20"/>
      <c r="N44" s="27"/>
      <c r="O44" s="28"/>
      <c r="P44" s="28"/>
      <c r="Q44" s="28"/>
      <c r="R44" s="28"/>
      <c r="S44" s="28"/>
      <c r="T44" s="28"/>
      <c r="U44" s="29"/>
    </row>
    <row r="45" spans="1:21" ht="14.25">
      <c r="A45" s="22"/>
      <c r="B45" s="10">
        <f>IF(A45="","",VLOOKUP(A45,ESA,2,FALSE))</f>
      </c>
      <c r="D45" s="27"/>
      <c r="E45" s="28"/>
      <c r="F45" s="28"/>
      <c r="G45" s="28"/>
      <c r="H45" s="28"/>
      <c r="I45" s="28"/>
      <c r="J45" s="28"/>
      <c r="K45" s="29"/>
      <c r="L45" s="20"/>
      <c r="N45" s="27"/>
      <c r="O45" s="28"/>
      <c r="P45" s="28"/>
      <c r="Q45" s="28"/>
      <c r="R45" s="28"/>
      <c r="S45" s="28"/>
      <c r="T45" s="28"/>
      <c r="U45" s="29"/>
    </row>
    <row r="46" spans="1:21" ht="14.25">
      <c r="A46" s="14" t="s">
        <v>94</v>
      </c>
      <c r="B46" s="17">
        <f>SUM(B41:B45)</f>
        <v>0</v>
      </c>
      <c r="D46" s="27"/>
      <c r="E46" s="28"/>
      <c r="F46" s="28"/>
      <c r="G46" s="28"/>
      <c r="H46" s="28"/>
      <c r="I46" s="28"/>
      <c r="J46" s="28"/>
      <c r="K46" s="29"/>
      <c r="L46" s="20"/>
      <c r="N46" s="27"/>
      <c r="O46" s="28"/>
      <c r="P46" s="28"/>
      <c r="Q46" s="28"/>
      <c r="R46" s="28"/>
      <c r="S46" s="28"/>
      <c r="T46" s="28"/>
      <c r="U46" s="29"/>
    </row>
    <row r="47" spans="1:21" ht="14.25">
      <c r="A47" s="15" t="s">
        <v>95</v>
      </c>
      <c r="B47" s="18">
        <f>B10+B19+B28+B37+B46</f>
        <v>0</v>
      </c>
      <c r="D47" s="27"/>
      <c r="E47" s="28"/>
      <c r="F47" s="28"/>
      <c r="G47" s="28"/>
      <c r="H47" s="28"/>
      <c r="I47" s="28"/>
      <c r="J47" s="28"/>
      <c r="K47" s="29"/>
      <c r="L47" s="20"/>
      <c r="N47" s="27"/>
      <c r="O47" s="28"/>
      <c r="P47" s="28"/>
      <c r="Q47" s="28"/>
      <c r="R47" s="28"/>
      <c r="S47" s="28"/>
      <c r="T47" s="28"/>
      <c r="U47" s="29"/>
    </row>
    <row r="48" spans="4:21" ht="14.25">
      <c r="D48" s="27"/>
      <c r="E48" s="28"/>
      <c r="F48" s="28"/>
      <c r="G48" s="28"/>
      <c r="H48" s="28"/>
      <c r="I48" s="28"/>
      <c r="J48" s="28"/>
      <c r="K48" s="29"/>
      <c r="L48" s="20"/>
      <c r="N48" s="27"/>
      <c r="O48" s="28"/>
      <c r="P48" s="28"/>
      <c r="Q48" s="28"/>
      <c r="R48" s="28"/>
      <c r="S48" s="28"/>
      <c r="T48" s="28"/>
      <c r="U48" s="29"/>
    </row>
    <row r="49" spans="4:21" ht="14.25">
      <c r="D49" s="27"/>
      <c r="E49" s="28"/>
      <c r="F49" s="28"/>
      <c r="G49" s="28"/>
      <c r="H49" s="28"/>
      <c r="I49" s="28"/>
      <c r="J49" s="28"/>
      <c r="K49" s="29"/>
      <c r="L49" s="20"/>
      <c r="N49" s="27"/>
      <c r="O49" s="28"/>
      <c r="P49" s="28"/>
      <c r="Q49" s="28"/>
      <c r="R49" s="28"/>
      <c r="S49" s="28"/>
      <c r="T49" s="28"/>
      <c r="U49" s="29"/>
    </row>
    <row r="50" spans="4:21" ht="14.25">
      <c r="D50" s="27"/>
      <c r="E50" s="28"/>
      <c r="F50" s="28"/>
      <c r="G50" s="28"/>
      <c r="H50" s="28"/>
      <c r="I50" s="28"/>
      <c r="J50" s="28"/>
      <c r="K50" s="29"/>
      <c r="L50" s="20"/>
      <c r="N50" s="27"/>
      <c r="O50" s="28"/>
      <c r="P50" s="28"/>
      <c r="Q50" s="28"/>
      <c r="R50" s="28"/>
      <c r="S50" s="28"/>
      <c r="T50" s="28"/>
      <c r="U50" s="29"/>
    </row>
    <row r="51" spans="4:21" ht="14.25">
      <c r="D51" s="27"/>
      <c r="E51" s="28"/>
      <c r="F51" s="28"/>
      <c r="G51" s="28"/>
      <c r="H51" s="28"/>
      <c r="I51" s="28"/>
      <c r="J51" s="28"/>
      <c r="K51" s="29"/>
      <c r="L51" s="20"/>
      <c r="N51" s="27"/>
      <c r="O51" s="28"/>
      <c r="P51" s="28"/>
      <c r="Q51" s="28"/>
      <c r="R51" s="28"/>
      <c r="S51" s="28"/>
      <c r="T51" s="28"/>
      <c r="U51" s="29"/>
    </row>
    <row r="52" spans="4:21" ht="14.25">
      <c r="D52" s="27"/>
      <c r="E52" s="28"/>
      <c r="F52" s="28"/>
      <c r="G52" s="28"/>
      <c r="H52" s="28"/>
      <c r="I52" s="28"/>
      <c r="J52" s="28"/>
      <c r="K52" s="29"/>
      <c r="L52" s="20"/>
      <c r="N52" s="27"/>
      <c r="O52" s="28"/>
      <c r="P52" s="28"/>
      <c r="Q52" s="28"/>
      <c r="R52" s="28"/>
      <c r="S52" s="28"/>
      <c r="T52" s="28"/>
      <c r="U52" s="29"/>
    </row>
    <row r="53" spans="4:21" ht="14.25">
      <c r="D53" s="27"/>
      <c r="E53" s="28"/>
      <c r="F53" s="28"/>
      <c r="G53" s="28"/>
      <c r="H53" s="28"/>
      <c r="I53" s="28"/>
      <c r="J53" s="28"/>
      <c r="K53" s="29"/>
      <c r="L53" s="20"/>
      <c r="N53" s="27"/>
      <c r="O53" s="28"/>
      <c r="P53" s="28"/>
      <c r="Q53" s="28"/>
      <c r="R53" s="28"/>
      <c r="S53" s="28"/>
      <c r="T53" s="28"/>
      <c r="U53" s="29"/>
    </row>
    <row r="54" spans="4:21" ht="14.25">
      <c r="D54" s="27"/>
      <c r="E54" s="28"/>
      <c r="F54" s="28"/>
      <c r="G54" s="28"/>
      <c r="H54" s="28"/>
      <c r="I54" s="28"/>
      <c r="J54" s="28"/>
      <c r="K54" s="29"/>
      <c r="L54" s="20"/>
      <c r="N54" s="27"/>
      <c r="O54" s="28"/>
      <c r="P54" s="28"/>
      <c r="Q54" s="28"/>
      <c r="R54" s="28"/>
      <c r="S54" s="28"/>
      <c r="T54" s="28"/>
      <c r="U54" s="29"/>
    </row>
    <row r="55" spans="4:21" ht="14.25">
      <c r="D55" s="27"/>
      <c r="E55" s="28"/>
      <c r="F55" s="28"/>
      <c r="G55" s="28"/>
      <c r="H55" s="28"/>
      <c r="I55" s="28"/>
      <c r="J55" s="28"/>
      <c r="K55" s="29"/>
      <c r="L55" s="20"/>
      <c r="N55" s="27"/>
      <c r="O55" s="28"/>
      <c r="P55" s="28"/>
      <c r="Q55" s="28"/>
      <c r="R55" s="28"/>
      <c r="S55" s="28"/>
      <c r="T55" s="28"/>
      <c r="U55" s="29"/>
    </row>
    <row r="56" spans="4:21" ht="14.25">
      <c r="D56" s="27"/>
      <c r="E56" s="28"/>
      <c r="F56" s="28"/>
      <c r="G56" s="28"/>
      <c r="H56" s="28"/>
      <c r="I56" s="28"/>
      <c r="J56" s="28"/>
      <c r="K56" s="29"/>
      <c r="L56" s="20"/>
      <c r="N56" s="27"/>
      <c r="O56" s="28"/>
      <c r="P56" s="28"/>
      <c r="Q56" s="28"/>
      <c r="R56" s="28"/>
      <c r="S56" s="28"/>
      <c r="T56" s="28"/>
      <c r="U56" s="29"/>
    </row>
    <row r="57" spans="4:21" ht="14.25">
      <c r="D57" s="27"/>
      <c r="E57" s="28"/>
      <c r="F57" s="28"/>
      <c r="G57" s="28"/>
      <c r="H57" s="28"/>
      <c r="I57" s="28"/>
      <c r="J57" s="28"/>
      <c r="K57" s="29"/>
      <c r="L57" s="20"/>
      <c r="N57" s="27"/>
      <c r="O57" s="28"/>
      <c r="P57" s="28"/>
      <c r="Q57" s="28"/>
      <c r="R57" s="28"/>
      <c r="S57" s="28"/>
      <c r="T57" s="28"/>
      <c r="U57" s="29"/>
    </row>
    <row r="58" spans="4:21" ht="14.25">
      <c r="D58" s="27"/>
      <c r="E58" s="28"/>
      <c r="F58" s="28"/>
      <c r="G58" s="28"/>
      <c r="H58" s="28"/>
      <c r="I58" s="28"/>
      <c r="J58" s="28"/>
      <c r="K58" s="29"/>
      <c r="L58" s="20"/>
      <c r="N58" s="27"/>
      <c r="O58" s="28"/>
      <c r="P58" s="28"/>
      <c r="Q58" s="28"/>
      <c r="R58" s="28"/>
      <c r="S58" s="28"/>
      <c r="T58" s="28"/>
      <c r="U58" s="29"/>
    </row>
    <row r="59" spans="4:21" ht="14.25">
      <c r="D59" s="27"/>
      <c r="E59" s="28"/>
      <c r="F59" s="28"/>
      <c r="G59" s="28"/>
      <c r="H59" s="28"/>
      <c r="I59" s="28"/>
      <c r="J59" s="28"/>
      <c r="K59" s="29"/>
      <c r="L59" s="20"/>
      <c r="N59" s="27"/>
      <c r="O59" s="28"/>
      <c r="P59" s="28"/>
      <c r="Q59" s="28"/>
      <c r="R59" s="28"/>
      <c r="S59" s="28"/>
      <c r="T59" s="28"/>
      <c r="U59" s="29"/>
    </row>
    <row r="60" spans="4:21" ht="14.25">
      <c r="D60" s="27"/>
      <c r="E60" s="28"/>
      <c r="F60" s="28"/>
      <c r="G60" s="28"/>
      <c r="H60" s="28"/>
      <c r="I60" s="28"/>
      <c r="J60" s="28"/>
      <c r="K60" s="29"/>
      <c r="L60" s="20"/>
      <c r="N60" s="27"/>
      <c r="O60" s="28"/>
      <c r="P60" s="28"/>
      <c r="Q60" s="28"/>
      <c r="R60" s="28"/>
      <c r="S60" s="28"/>
      <c r="T60" s="28"/>
      <c r="U60" s="29"/>
    </row>
    <row r="61" spans="4:21" ht="14.25">
      <c r="D61" s="27"/>
      <c r="E61" s="28"/>
      <c r="F61" s="28"/>
      <c r="G61" s="28"/>
      <c r="H61" s="28"/>
      <c r="I61" s="28"/>
      <c r="J61" s="28"/>
      <c r="K61" s="29"/>
      <c r="L61" s="20"/>
      <c r="N61" s="27"/>
      <c r="O61" s="28"/>
      <c r="P61" s="28"/>
      <c r="Q61" s="28"/>
      <c r="R61" s="28"/>
      <c r="S61" s="28"/>
      <c r="T61" s="28"/>
      <c r="U61" s="29"/>
    </row>
    <row r="62" spans="4:21" ht="14.25">
      <c r="D62" s="27"/>
      <c r="E62" s="28"/>
      <c r="F62" s="28"/>
      <c r="G62" s="28"/>
      <c r="H62" s="28"/>
      <c r="I62" s="28"/>
      <c r="J62" s="28"/>
      <c r="K62" s="29"/>
      <c r="L62" s="20"/>
      <c r="N62" s="27"/>
      <c r="O62" s="28"/>
      <c r="P62" s="28"/>
      <c r="Q62" s="28"/>
      <c r="R62" s="28"/>
      <c r="S62" s="28"/>
      <c r="T62" s="28"/>
      <c r="U62" s="29"/>
    </row>
    <row r="63" spans="4:21" ht="14.25">
      <c r="D63" s="27"/>
      <c r="E63" s="28"/>
      <c r="F63" s="28"/>
      <c r="G63" s="28"/>
      <c r="H63" s="28"/>
      <c r="I63" s="28"/>
      <c r="J63" s="28"/>
      <c r="K63" s="29"/>
      <c r="L63" s="20"/>
      <c r="N63" s="27"/>
      <c r="O63" s="28"/>
      <c r="P63" s="28"/>
      <c r="Q63" s="28"/>
      <c r="R63" s="28"/>
      <c r="S63" s="28"/>
      <c r="T63" s="28"/>
      <c r="U63" s="29"/>
    </row>
    <row r="64" spans="4:21" ht="14.25">
      <c r="D64" s="27"/>
      <c r="E64" s="28"/>
      <c r="F64" s="28"/>
      <c r="G64" s="28"/>
      <c r="H64" s="28"/>
      <c r="I64" s="28"/>
      <c r="J64" s="28"/>
      <c r="K64" s="29"/>
      <c r="L64" s="20"/>
      <c r="N64" s="27"/>
      <c r="O64" s="28"/>
      <c r="P64" s="28"/>
      <c r="Q64" s="28"/>
      <c r="R64" s="28"/>
      <c r="S64" s="28"/>
      <c r="T64" s="28"/>
      <c r="U64" s="29"/>
    </row>
    <row r="65" spans="4:21" ht="14.25">
      <c r="D65" s="27"/>
      <c r="E65" s="28"/>
      <c r="F65" s="28"/>
      <c r="G65" s="28"/>
      <c r="H65" s="28"/>
      <c r="I65" s="28"/>
      <c r="J65" s="28"/>
      <c r="K65" s="29"/>
      <c r="L65" s="20"/>
      <c r="N65" s="27"/>
      <c r="O65" s="28"/>
      <c r="P65" s="28"/>
      <c r="Q65" s="28"/>
      <c r="R65" s="28"/>
      <c r="S65" s="28"/>
      <c r="T65" s="28"/>
      <c r="U65" s="29"/>
    </row>
    <row r="66" spans="4:21" ht="14.25">
      <c r="D66" s="27"/>
      <c r="E66" s="28"/>
      <c r="F66" s="28"/>
      <c r="G66" s="28"/>
      <c r="H66" s="28"/>
      <c r="I66" s="28"/>
      <c r="J66" s="28"/>
      <c r="K66" s="29"/>
      <c r="L66" s="20"/>
      <c r="N66" s="27"/>
      <c r="O66" s="28"/>
      <c r="P66" s="28"/>
      <c r="Q66" s="28"/>
      <c r="R66" s="28"/>
      <c r="S66" s="28"/>
      <c r="T66" s="28"/>
      <c r="U66" s="29"/>
    </row>
    <row r="67" spans="4:21" ht="14.25">
      <c r="D67" s="27"/>
      <c r="E67" s="28"/>
      <c r="F67" s="28"/>
      <c r="G67" s="28"/>
      <c r="H67" s="28"/>
      <c r="I67" s="28"/>
      <c r="J67" s="28"/>
      <c r="K67" s="29"/>
      <c r="L67" s="20"/>
      <c r="N67" s="27"/>
      <c r="O67" s="28"/>
      <c r="P67" s="28"/>
      <c r="Q67" s="28"/>
      <c r="R67" s="28"/>
      <c r="S67" s="28"/>
      <c r="T67" s="28"/>
      <c r="U67" s="29"/>
    </row>
    <row r="68" spans="4:21" ht="14.25">
      <c r="D68" s="27"/>
      <c r="E68" s="28"/>
      <c r="F68" s="28"/>
      <c r="G68" s="28"/>
      <c r="H68" s="28"/>
      <c r="I68" s="28"/>
      <c r="J68" s="28"/>
      <c r="K68" s="29"/>
      <c r="L68" s="20"/>
      <c r="N68" s="27"/>
      <c r="O68" s="28"/>
      <c r="P68" s="28"/>
      <c r="Q68" s="28"/>
      <c r="R68" s="28"/>
      <c r="S68" s="28"/>
      <c r="T68" s="28"/>
      <c r="U68" s="29"/>
    </row>
    <row r="69" spans="4:21" ht="14.25">
      <c r="D69" s="27"/>
      <c r="E69" s="28"/>
      <c r="F69" s="28"/>
      <c r="G69" s="28"/>
      <c r="H69" s="28"/>
      <c r="I69" s="28"/>
      <c r="J69" s="28"/>
      <c r="K69" s="29"/>
      <c r="L69" s="20"/>
      <c r="N69" s="27"/>
      <c r="O69" s="28"/>
      <c r="P69" s="28"/>
      <c r="Q69" s="28"/>
      <c r="R69" s="28"/>
      <c r="S69" s="28"/>
      <c r="T69" s="28"/>
      <c r="U69" s="29"/>
    </row>
    <row r="70" spans="4:21" ht="14.25">
      <c r="D70" s="27"/>
      <c r="E70" s="28"/>
      <c r="F70" s="28"/>
      <c r="G70" s="28"/>
      <c r="H70" s="28"/>
      <c r="I70" s="28"/>
      <c r="J70" s="28"/>
      <c r="K70" s="29"/>
      <c r="L70" s="20"/>
      <c r="N70" s="27"/>
      <c r="O70" s="28"/>
      <c r="P70" s="28"/>
      <c r="Q70" s="28"/>
      <c r="R70" s="28"/>
      <c r="S70" s="28"/>
      <c r="T70" s="28"/>
      <c r="U70" s="29"/>
    </row>
    <row r="71" spans="4:21" ht="14.25">
      <c r="D71" s="27"/>
      <c r="E71" s="28"/>
      <c r="F71" s="28"/>
      <c r="G71" s="28"/>
      <c r="H71" s="28"/>
      <c r="I71" s="28"/>
      <c r="J71" s="28"/>
      <c r="K71" s="29"/>
      <c r="L71" s="20"/>
      <c r="N71" s="27"/>
      <c r="O71" s="28"/>
      <c r="P71" s="28"/>
      <c r="Q71" s="28"/>
      <c r="R71" s="28"/>
      <c r="S71" s="28"/>
      <c r="T71" s="28"/>
      <c r="U71" s="29"/>
    </row>
    <row r="72" spans="4:21" ht="14.25">
      <c r="D72" s="27"/>
      <c r="E72" s="28"/>
      <c r="F72" s="28"/>
      <c r="G72" s="28"/>
      <c r="H72" s="28"/>
      <c r="I72" s="28"/>
      <c r="J72" s="28"/>
      <c r="K72" s="29"/>
      <c r="L72" s="20"/>
      <c r="N72" s="27"/>
      <c r="O72" s="28"/>
      <c r="P72" s="28"/>
      <c r="Q72" s="28"/>
      <c r="R72" s="28"/>
      <c r="S72" s="28"/>
      <c r="T72" s="28"/>
      <c r="U72" s="29"/>
    </row>
    <row r="73" spans="4:21" ht="14.25">
      <c r="D73" s="27"/>
      <c r="E73" s="28"/>
      <c r="F73" s="28"/>
      <c r="G73" s="28"/>
      <c r="H73" s="28"/>
      <c r="I73" s="28"/>
      <c r="J73" s="28"/>
      <c r="K73" s="29"/>
      <c r="L73" s="20"/>
      <c r="N73" s="27"/>
      <c r="O73" s="28"/>
      <c r="P73" s="28"/>
      <c r="Q73" s="28"/>
      <c r="R73" s="28"/>
      <c r="S73" s="28"/>
      <c r="T73" s="28"/>
      <c r="U73" s="29"/>
    </row>
    <row r="74" spans="4:21" ht="14.25">
      <c r="D74" s="27"/>
      <c r="E74" s="28"/>
      <c r="F74" s="28"/>
      <c r="G74" s="28"/>
      <c r="H74" s="28"/>
      <c r="I74" s="28"/>
      <c r="J74" s="28"/>
      <c r="K74" s="29"/>
      <c r="L74" s="20"/>
      <c r="N74" s="27"/>
      <c r="O74" s="28"/>
      <c r="P74" s="28"/>
      <c r="Q74" s="28"/>
      <c r="R74" s="28"/>
      <c r="S74" s="28"/>
      <c r="T74" s="28"/>
      <c r="U74" s="29"/>
    </row>
    <row r="75" spans="4:21" ht="14.25">
      <c r="D75" s="27"/>
      <c r="E75" s="28"/>
      <c r="F75" s="28"/>
      <c r="G75" s="28"/>
      <c r="H75" s="28"/>
      <c r="I75" s="28"/>
      <c r="J75" s="28"/>
      <c r="K75" s="29"/>
      <c r="L75" s="20"/>
      <c r="N75" s="27"/>
      <c r="O75" s="28"/>
      <c r="P75" s="28"/>
      <c r="Q75" s="28"/>
      <c r="R75" s="28"/>
      <c r="S75" s="28"/>
      <c r="T75" s="28"/>
      <c r="U75" s="29"/>
    </row>
    <row r="76" spans="4:21" ht="14.25">
      <c r="D76" s="27"/>
      <c r="E76" s="28"/>
      <c r="F76" s="28"/>
      <c r="G76" s="28"/>
      <c r="H76" s="28"/>
      <c r="I76" s="28"/>
      <c r="J76" s="28"/>
      <c r="K76" s="29"/>
      <c r="L76" s="20"/>
      <c r="N76" s="27"/>
      <c r="O76" s="28"/>
      <c r="P76" s="28"/>
      <c r="Q76" s="28"/>
      <c r="R76" s="28"/>
      <c r="S76" s="28"/>
      <c r="T76" s="28"/>
      <c r="U76" s="29"/>
    </row>
    <row r="77" spans="4:21" ht="14.25">
      <c r="D77" s="27"/>
      <c r="E77" s="28"/>
      <c r="F77" s="28"/>
      <c r="G77" s="28"/>
      <c r="H77" s="28"/>
      <c r="I77" s="28"/>
      <c r="J77" s="28"/>
      <c r="K77" s="29"/>
      <c r="L77" s="20"/>
      <c r="N77" s="27"/>
      <c r="O77" s="28"/>
      <c r="P77" s="28"/>
      <c r="Q77" s="28"/>
      <c r="R77" s="28"/>
      <c r="S77" s="28"/>
      <c r="T77" s="28"/>
      <c r="U77" s="29"/>
    </row>
    <row r="78" spans="4:21" ht="14.25">
      <c r="D78" s="27"/>
      <c r="E78" s="28"/>
      <c r="F78" s="28"/>
      <c r="G78" s="28"/>
      <c r="H78" s="28"/>
      <c r="I78" s="28"/>
      <c r="J78" s="28"/>
      <c r="K78" s="29"/>
      <c r="L78" s="20"/>
      <c r="N78" s="27"/>
      <c r="O78" s="28"/>
      <c r="P78" s="28"/>
      <c r="Q78" s="28"/>
      <c r="R78" s="28"/>
      <c r="S78" s="28"/>
      <c r="T78" s="28"/>
      <c r="U78" s="29"/>
    </row>
    <row r="79" spans="4:21" ht="14.25">
      <c r="D79" s="27"/>
      <c r="E79" s="28"/>
      <c r="F79" s="28"/>
      <c r="G79" s="28"/>
      <c r="H79" s="28"/>
      <c r="I79" s="28"/>
      <c r="J79" s="28"/>
      <c r="K79" s="29"/>
      <c r="L79" s="20"/>
      <c r="N79" s="27"/>
      <c r="O79" s="28"/>
      <c r="P79" s="28"/>
      <c r="Q79" s="28"/>
      <c r="R79" s="28"/>
      <c r="S79" s="28"/>
      <c r="T79" s="28"/>
      <c r="U79" s="29"/>
    </row>
    <row r="80" spans="4:21" ht="14.25">
      <c r="D80" s="27"/>
      <c r="E80" s="28"/>
      <c r="F80" s="28"/>
      <c r="G80" s="28"/>
      <c r="H80" s="28"/>
      <c r="I80" s="28"/>
      <c r="J80" s="28"/>
      <c r="K80" s="29"/>
      <c r="L80" s="20"/>
      <c r="N80" s="27"/>
      <c r="O80" s="28"/>
      <c r="P80" s="28"/>
      <c r="Q80" s="28"/>
      <c r="R80" s="28"/>
      <c r="S80" s="28"/>
      <c r="T80" s="28"/>
      <c r="U80" s="29"/>
    </row>
    <row r="81" spans="4:21" ht="14.25">
      <c r="D81" s="27"/>
      <c r="E81" s="28"/>
      <c r="F81" s="28"/>
      <c r="G81" s="28"/>
      <c r="H81" s="28"/>
      <c r="I81" s="28"/>
      <c r="J81" s="28"/>
      <c r="K81" s="29"/>
      <c r="L81" s="20"/>
      <c r="N81" s="27"/>
      <c r="O81" s="28"/>
      <c r="P81" s="28"/>
      <c r="Q81" s="28"/>
      <c r="R81" s="28"/>
      <c r="S81" s="28"/>
      <c r="T81" s="28"/>
      <c r="U81" s="29"/>
    </row>
    <row r="82" spans="4:21" ht="14.25">
      <c r="D82" s="27"/>
      <c r="E82" s="28"/>
      <c r="F82" s="28"/>
      <c r="G82" s="28"/>
      <c r="H82" s="28"/>
      <c r="I82" s="28"/>
      <c r="J82" s="28"/>
      <c r="K82" s="29"/>
      <c r="L82" s="20"/>
      <c r="N82" s="27"/>
      <c r="O82" s="28"/>
      <c r="P82" s="28"/>
      <c r="Q82" s="28"/>
      <c r="R82" s="28"/>
      <c r="S82" s="28"/>
      <c r="T82" s="28"/>
      <c r="U82" s="29"/>
    </row>
    <row r="83" spans="4:21" ht="14.25">
      <c r="D83" s="27"/>
      <c r="E83" s="28"/>
      <c r="F83" s="28"/>
      <c r="G83" s="28"/>
      <c r="H83" s="28"/>
      <c r="I83" s="28"/>
      <c r="J83" s="28"/>
      <c r="K83" s="29"/>
      <c r="L83" s="20"/>
      <c r="N83" s="27"/>
      <c r="O83" s="28"/>
      <c r="P83" s="28"/>
      <c r="Q83" s="28"/>
      <c r="R83" s="28"/>
      <c r="S83" s="28"/>
      <c r="T83" s="28"/>
      <c r="U83" s="29"/>
    </row>
    <row r="84" spans="4:21" ht="14.25">
      <c r="D84" s="27"/>
      <c r="E84" s="28"/>
      <c r="F84" s="28"/>
      <c r="G84" s="28"/>
      <c r="H84" s="28"/>
      <c r="I84" s="28"/>
      <c r="J84" s="28"/>
      <c r="K84" s="29"/>
      <c r="L84" s="20"/>
      <c r="N84" s="27"/>
      <c r="O84" s="28"/>
      <c r="P84" s="28"/>
      <c r="Q84" s="28"/>
      <c r="R84" s="28"/>
      <c r="S84" s="28"/>
      <c r="T84" s="28"/>
      <c r="U84" s="29"/>
    </row>
    <row r="85" spans="4:21" ht="14.25">
      <c r="D85" s="27"/>
      <c r="E85" s="28"/>
      <c r="F85" s="28"/>
      <c r="G85" s="28"/>
      <c r="H85" s="28"/>
      <c r="I85" s="28"/>
      <c r="J85" s="28"/>
      <c r="K85" s="29"/>
      <c r="L85" s="20"/>
      <c r="N85" s="27"/>
      <c r="O85" s="28"/>
      <c r="P85" s="28"/>
      <c r="Q85" s="28"/>
      <c r="R85" s="28"/>
      <c r="S85" s="28"/>
      <c r="T85" s="28"/>
      <c r="U85" s="29"/>
    </row>
    <row r="86" spans="4:21" ht="14.25">
      <c r="D86" s="27"/>
      <c r="E86" s="28"/>
      <c r="F86" s="28"/>
      <c r="G86" s="28"/>
      <c r="H86" s="28"/>
      <c r="I86" s="28"/>
      <c r="J86" s="28"/>
      <c r="K86" s="29"/>
      <c r="L86" s="20"/>
      <c r="N86" s="27"/>
      <c r="O86" s="28"/>
      <c r="P86" s="28"/>
      <c r="Q86" s="28"/>
      <c r="R86" s="28"/>
      <c r="S86" s="28"/>
      <c r="T86" s="28"/>
      <c r="U86" s="29"/>
    </row>
    <row r="87" spans="4:21" ht="14.25">
      <c r="D87" s="27"/>
      <c r="E87" s="28"/>
      <c r="F87" s="28"/>
      <c r="G87" s="28"/>
      <c r="H87" s="28"/>
      <c r="I87" s="28"/>
      <c r="J87" s="28"/>
      <c r="K87" s="29"/>
      <c r="L87" s="20"/>
      <c r="N87" s="27"/>
      <c r="O87" s="28"/>
      <c r="P87" s="28"/>
      <c r="Q87" s="28"/>
      <c r="R87" s="28"/>
      <c r="S87" s="28"/>
      <c r="T87" s="28"/>
      <c r="U87" s="29"/>
    </row>
    <row r="88" spans="4:21" ht="14.25">
      <c r="D88" s="27"/>
      <c r="E88" s="28"/>
      <c r="F88" s="28"/>
      <c r="G88" s="28"/>
      <c r="H88" s="28"/>
      <c r="I88" s="28"/>
      <c r="J88" s="28"/>
      <c r="K88" s="29"/>
      <c r="L88" s="20"/>
      <c r="N88" s="27"/>
      <c r="O88" s="28"/>
      <c r="P88" s="28"/>
      <c r="Q88" s="28"/>
      <c r="R88" s="28"/>
      <c r="S88" s="28"/>
      <c r="T88" s="28"/>
      <c r="U88" s="29"/>
    </row>
    <row r="89" spans="4:21" ht="14.25">
      <c r="D89" s="27"/>
      <c r="E89" s="28"/>
      <c r="F89" s="28"/>
      <c r="G89" s="28"/>
      <c r="H89" s="28"/>
      <c r="I89" s="28"/>
      <c r="J89" s="28"/>
      <c r="K89" s="29"/>
      <c r="L89" s="20"/>
      <c r="N89" s="27"/>
      <c r="O89" s="28"/>
      <c r="P89" s="28"/>
      <c r="Q89" s="28"/>
      <c r="R89" s="28"/>
      <c r="S89" s="28"/>
      <c r="T89" s="28"/>
      <c r="U89" s="29"/>
    </row>
    <row r="90" spans="4:21" ht="14.25">
      <c r="D90" s="27"/>
      <c r="E90" s="28"/>
      <c r="F90" s="28"/>
      <c r="G90" s="28"/>
      <c r="H90" s="28"/>
      <c r="I90" s="28"/>
      <c r="J90" s="28"/>
      <c r="K90" s="29"/>
      <c r="L90" s="21"/>
      <c r="N90" s="27"/>
      <c r="O90" s="28"/>
      <c r="P90" s="28"/>
      <c r="Q90" s="28"/>
      <c r="R90" s="28"/>
      <c r="S90" s="28"/>
      <c r="T90" s="28"/>
      <c r="U90" s="29"/>
    </row>
    <row r="91" spans="4:21" ht="14.25">
      <c r="D91" s="27"/>
      <c r="E91" s="28"/>
      <c r="F91" s="28"/>
      <c r="G91" s="28"/>
      <c r="H91" s="28"/>
      <c r="I91" s="28"/>
      <c r="J91" s="28"/>
      <c r="K91" s="29"/>
      <c r="L91" s="9"/>
      <c r="N91" s="27"/>
      <c r="O91" s="28"/>
      <c r="P91" s="28"/>
      <c r="Q91" s="28"/>
      <c r="R91" s="28"/>
      <c r="S91" s="28"/>
      <c r="T91" s="28"/>
      <c r="U91" s="29"/>
    </row>
    <row r="92" spans="4:21" ht="14.25">
      <c r="D92" s="27"/>
      <c r="E92" s="28"/>
      <c r="F92" s="28"/>
      <c r="G92" s="28"/>
      <c r="H92" s="28"/>
      <c r="I92" s="28"/>
      <c r="J92" s="28"/>
      <c r="K92" s="29"/>
      <c r="L92" s="9"/>
      <c r="N92" s="27"/>
      <c r="O92" s="28"/>
      <c r="P92" s="28"/>
      <c r="Q92" s="28"/>
      <c r="R92" s="28"/>
      <c r="S92" s="28"/>
      <c r="T92" s="28"/>
      <c r="U92" s="29"/>
    </row>
    <row r="93" spans="4:21" ht="14.25">
      <c r="D93" s="27"/>
      <c r="E93" s="28"/>
      <c r="F93" s="28"/>
      <c r="G93" s="28"/>
      <c r="H93" s="28"/>
      <c r="I93" s="28"/>
      <c r="J93" s="28"/>
      <c r="K93" s="29"/>
      <c r="L93" s="9"/>
      <c r="N93" s="27"/>
      <c r="O93" s="28"/>
      <c r="P93" s="28"/>
      <c r="Q93" s="28"/>
      <c r="R93" s="28"/>
      <c r="S93" s="28"/>
      <c r="T93" s="28"/>
      <c r="U93" s="29"/>
    </row>
    <row r="94" spans="4:21" ht="14.25">
      <c r="D94" s="27"/>
      <c r="E94" s="28"/>
      <c r="F94" s="28"/>
      <c r="G94" s="28"/>
      <c r="H94" s="28"/>
      <c r="I94" s="28"/>
      <c r="J94" s="28"/>
      <c r="K94" s="29"/>
      <c r="L94" s="9"/>
      <c r="N94" s="27"/>
      <c r="O94" s="28"/>
      <c r="P94" s="28"/>
      <c r="Q94" s="28"/>
      <c r="R94" s="28"/>
      <c r="S94" s="28"/>
      <c r="T94" s="28"/>
      <c r="U94" s="29"/>
    </row>
    <row r="95" spans="4:21" ht="14.25">
      <c r="D95" s="27"/>
      <c r="E95" s="28"/>
      <c r="F95" s="28"/>
      <c r="G95" s="28"/>
      <c r="H95" s="28"/>
      <c r="I95" s="28"/>
      <c r="J95" s="28"/>
      <c r="K95" s="29"/>
      <c r="L95" s="9"/>
      <c r="N95" s="27"/>
      <c r="O95" s="28"/>
      <c r="P95" s="28"/>
      <c r="Q95" s="28"/>
      <c r="R95" s="28"/>
      <c r="S95" s="28"/>
      <c r="T95" s="28"/>
      <c r="U95" s="29"/>
    </row>
    <row r="96" spans="4:21" ht="14.25">
      <c r="D96" s="27"/>
      <c r="E96" s="28"/>
      <c r="F96" s="28"/>
      <c r="G96" s="28"/>
      <c r="H96" s="28"/>
      <c r="I96" s="28"/>
      <c r="J96" s="28"/>
      <c r="K96" s="29"/>
      <c r="L96" s="9"/>
      <c r="N96" s="27"/>
      <c r="O96" s="28"/>
      <c r="P96" s="28"/>
      <c r="Q96" s="28"/>
      <c r="R96" s="28"/>
      <c r="S96" s="28"/>
      <c r="T96" s="28"/>
      <c r="U96" s="29"/>
    </row>
    <row r="97" spans="4:21" ht="14.25">
      <c r="D97" s="27"/>
      <c r="E97" s="28"/>
      <c r="F97" s="28"/>
      <c r="G97" s="28"/>
      <c r="H97" s="28"/>
      <c r="I97" s="28"/>
      <c r="J97" s="28"/>
      <c r="K97" s="29"/>
      <c r="N97" s="27"/>
      <c r="O97" s="28"/>
      <c r="P97" s="28"/>
      <c r="Q97" s="28"/>
      <c r="R97" s="28"/>
      <c r="S97" s="28"/>
      <c r="T97" s="28"/>
      <c r="U97" s="29"/>
    </row>
    <row r="98" spans="4:21" ht="14.25">
      <c r="D98" s="27"/>
      <c r="E98" s="28"/>
      <c r="F98" s="28"/>
      <c r="G98" s="28"/>
      <c r="H98" s="28"/>
      <c r="I98" s="28"/>
      <c r="J98" s="28"/>
      <c r="K98" s="29"/>
      <c r="N98" s="27"/>
      <c r="O98" s="28"/>
      <c r="P98" s="28"/>
      <c r="Q98" s="28"/>
      <c r="R98" s="28"/>
      <c r="S98" s="28"/>
      <c r="T98" s="28"/>
      <c r="U98" s="29"/>
    </row>
    <row r="99" spans="4:21" ht="14.25">
      <c r="D99" s="27"/>
      <c r="E99" s="28"/>
      <c r="F99" s="28"/>
      <c r="G99" s="28"/>
      <c r="H99" s="28"/>
      <c r="I99" s="28"/>
      <c r="J99" s="28"/>
      <c r="K99" s="29"/>
      <c r="N99" s="27"/>
      <c r="O99" s="28"/>
      <c r="P99" s="28"/>
      <c r="Q99" s="28"/>
      <c r="R99" s="28"/>
      <c r="S99" s="28"/>
      <c r="T99" s="28"/>
      <c r="U99" s="29"/>
    </row>
    <row r="100" spans="4:21" ht="14.25">
      <c r="D100" s="27"/>
      <c r="E100" s="28"/>
      <c r="F100" s="28"/>
      <c r="G100" s="28"/>
      <c r="H100" s="28"/>
      <c r="I100" s="28"/>
      <c r="J100" s="28"/>
      <c r="K100" s="29"/>
      <c r="N100" s="27"/>
      <c r="O100" s="28"/>
      <c r="P100" s="28"/>
      <c r="Q100" s="28"/>
      <c r="R100" s="28"/>
      <c r="S100" s="28"/>
      <c r="T100" s="28"/>
      <c r="U100" s="29"/>
    </row>
    <row r="101" spans="4:21" ht="14.25">
      <c r="D101" s="30"/>
      <c r="E101" s="31"/>
      <c r="F101" s="31"/>
      <c r="G101" s="31"/>
      <c r="H101" s="31"/>
      <c r="I101" s="31"/>
      <c r="J101" s="31"/>
      <c r="K101" s="32"/>
      <c r="N101" s="30"/>
      <c r="O101" s="31"/>
      <c r="P101" s="31"/>
      <c r="Q101" s="31"/>
      <c r="R101" s="31"/>
      <c r="S101" s="31"/>
      <c r="T101" s="31"/>
      <c r="U101" s="32"/>
    </row>
  </sheetData>
  <sheetProtection/>
  <mergeCells count="3">
    <mergeCell ref="A1:B1"/>
    <mergeCell ref="N2:U101"/>
    <mergeCell ref="D2:K101"/>
  </mergeCells>
  <dataValidations count="5">
    <dataValidation type="list" allowBlank="1" showInputMessage="1" showErrorMessage="1" sqref="A5:A9">
      <formula1>WSPType</formula1>
    </dataValidation>
    <dataValidation type="list" allowBlank="1" showInputMessage="1" showErrorMessage="1" sqref="A14:A18">
      <formula1>SMAType</formula1>
    </dataValidation>
    <dataValidation type="list" allowBlank="1" showInputMessage="1" showErrorMessage="1" sqref="A23:A27">
      <formula1>ReportType</formula1>
    </dataValidation>
    <dataValidation type="list" allowBlank="1" showInputMessage="1" showErrorMessage="1" sqref="A32:A36">
      <formula1>ConstructType</formula1>
    </dataValidation>
    <dataValidation type="list" allowBlank="1" showInputMessage="1" showErrorMessage="1" sqref="A41:A45">
      <formula1>ESAType</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B101"/>
  <sheetViews>
    <sheetView zoomScale="160" zoomScaleNormal="160" zoomScalePageLayoutView="0" workbookViewId="0" topLeftCell="A4">
      <selection activeCell="A54" sqref="A54:A78"/>
    </sheetView>
  </sheetViews>
  <sheetFormatPr defaultColWidth="9.140625" defaultRowHeight="15"/>
  <cols>
    <col min="1" max="1" width="58.57421875" style="0" customWidth="1"/>
    <col min="2" max="2" width="14.57421875" style="0" bestFit="1" customWidth="1"/>
  </cols>
  <sheetData>
    <row r="2" spans="1:2" ht="15">
      <c r="A2" s="4" t="s">
        <v>88</v>
      </c>
      <c r="B2" s="1"/>
    </row>
    <row r="3" spans="1:2" ht="15">
      <c r="A3" s="7" t="s">
        <v>0</v>
      </c>
      <c r="B3" s="8" t="s">
        <v>1</v>
      </c>
    </row>
    <row r="4" spans="1:2" ht="14.25">
      <c r="A4" s="3" t="s">
        <v>2</v>
      </c>
      <c r="B4" s="2">
        <v>491</v>
      </c>
    </row>
    <row r="5" spans="1:2" ht="14.25">
      <c r="A5" s="3" t="s">
        <v>3</v>
      </c>
      <c r="B5" s="2">
        <v>1206</v>
      </c>
    </row>
    <row r="6" spans="1:2" ht="14.25">
      <c r="A6" s="3" t="s">
        <v>4</v>
      </c>
      <c r="B6" s="2">
        <v>2280</v>
      </c>
    </row>
    <row r="7" spans="1:2" ht="28.5">
      <c r="A7" s="3" t="s">
        <v>5</v>
      </c>
      <c r="B7" s="2">
        <v>3705</v>
      </c>
    </row>
    <row r="8" spans="1:2" ht="28.5">
      <c r="A8" s="3" t="s">
        <v>6</v>
      </c>
      <c r="B8" s="2">
        <v>5484</v>
      </c>
    </row>
    <row r="9" spans="1:2" ht="14.25">
      <c r="A9" s="3" t="s">
        <v>7</v>
      </c>
      <c r="B9" s="2">
        <v>115</v>
      </c>
    </row>
    <row r="10" spans="1:2" ht="14.25">
      <c r="A10" s="3" t="s">
        <v>8</v>
      </c>
      <c r="B10" s="2">
        <v>293</v>
      </c>
    </row>
    <row r="11" spans="1:2" ht="14.25">
      <c r="A11" s="3" t="s">
        <v>9</v>
      </c>
      <c r="B11" s="2">
        <v>565</v>
      </c>
    </row>
    <row r="12" spans="1:2" ht="14.25">
      <c r="A12" s="3" t="s">
        <v>10</v>
      </c>
      <c r="B12" s="2">
        <v>919</v>
      </c>
    </row>
    <row r="13" spans="1:2" ht="14.25">
      <c r="A13" s="3" t="s">
        <v>11</v>
      </c>
      <c r="B13" s="2">
        <v>1349</v>
      </c>
    </row>
    <row r="15" spans="1:2" ht="14.25">
      <c r="A15" s="5" t="s">
        <v>89</v>
      </c>
      <c r="B15" s="1"/>
    </row>
    <row r="16" spans="1:2" ht="15">
      <c r="A16" s="7" t="s">
        <v>0</v>
      </c>
      <c r="B16" s="8" t="s">
        <v>1</v>
      </c>
    </row>
    <row r="17" spans="1:2" ht="14.25">
      <c r="A17" s="6" t="s">
        <v>12</v>
      </c>
      <c r="B17" s="2">
        <v>491</v>
      </c>
    </row>
    <row r="18" spans="1:2" ht="28.5">
      <c r="A18" s="6" t="s">
        <v>13</v>
      </c>
      <c r="B18" s="2">
        <v>1206</v>
      </c>
    </row>
    <row r="19" spans="1:2" ht="28.5">
      <c r="A19" s="6" t="s">
        <v>14</v>
      </c>
      <c r="B19" s="2">
        <v>2280</v>
      </c>
    </row>
    <row r="20" spans="1:2" ht="28.5">
      <c r="A20" s="6" t="s">
        <v>15</v>
      </c>
      <c r="B20" s="2">
        <v>3705</v>
      </c>
    </row>
    <row r="21" spans="1:2" ht="28.5">
      <c r="A21" s="6" t="s">
        <v>16</v>
      </c>
      <c r="B21" s="2">
        <v>5484</v>
      </c>
    </row>
    <row r="22" spans="1:2" ht="14.25">
      <c r="A22" s="6" t="s">
        <v>17</v>
      </c>
      <c r="B22" s="2">
        <v>102</v>
      </c>
    </row>
    <row r="23" spans="1:2" ht="28.5">
      <c r="A23" s="6" t="s">
        <v>18</v>
      </c>
      <c r="B23" s="2">
        <v>1206</v>
      </c>
    </row>
    <row r="24" spans="1:2" ht="28.5">
      <c r="A24" s="6" t="s">
        <v>19</v>
      </c>
      <c r="B24" s="2">
        <v>1206</v>
      </c>
    </row>
    <row r="25" spans="1:2" ht="28.5">
      <c r="A25" s="6" t="s">
        <v>20</v>
      </c>
      <c r="B25" s="2">
        <v>1206</v>
      </c>
    </row>
    <row r="26" spans="1:2" ht="28.5">
      <c r="A26" s="6" t="s">
        <v>21</v>
      </c>
      <c r="B26" s="2">
        <v>1206</v>
      </c>
    </row>
    <row r="27" spans="1:2" ht="28.5">
      <c r="A27" s="6" t="s">
        <v>22</v>
      </c>
      <c r="B27" s="2">
        <v>1206</v>
      </c>
    </row>
    <row r="29" spans="1:2" ht="15">
      <c r="A29" s="4" t="s">
        <v>90</v>
      </c>
      <c r="B29" s="1"/>
    </row>
    <row r="30" spans="1:2" ht="15">
      <c r="A30" s="7" t="s">
        <v>0</v>
      </c>
      <c r="B30" s="8" t="s">
        <v>1</v>
      </c>
    </row>
    <row r="31" spans="1:2" ht="14.25">
      <c r="A31" s="6" t="s">
        <v>23</v>
      </c>
      <c r="B31" s="2">
        <v>710</v>
      </c>
    </row>
    <row r="32" spans="1:2" ht="14.25">
      <c r="A32" s="6" t="s">
        <v>24</v>
      </c>
      <c r="B32" s="2">
        <v>1103</v>
      </c>
    </row>
    <row r="33" spans="1:2" ht="14.25">
      <c r="A33" s="6" t="s">
        <v>25</v>
      </c>
      <c r="B33" s="2">
        <v>1598</v>
      </c>
    </row>
    <row r="34" spans="1:2" ht="14.25">
      <c r="A34" s="6" t="s">
        <v>26</v>
      </c>
      <c r="B34" s="2">
        <v>2204</v>
      </c>
    </row>
    <row r="35" spans="1:2" ht="14.25">
      <c r="A35" s="6" t="s">
        <v>27</v>
      </c>
      <c r="B35" s="2">
        <v>2922</v>
      </c>
    </row>
    <row r="36" spans="1:2" ht="14.25">
      <c r="A36" s="6" t="s">
        <v>28</v>
      </c>
      <c r="B36" s="2">
        <v>205</v>
      </c>
    </row>
    <row r="37" spans="1:2" ht="14.25">
      <c r="A37" s="6" t="s">
        <v>29</v>
      </c>
      <c r="B37" s="2">
        <v>348</v>
      </c>
    </row>
    <row r="38" spans="1:2" ht="14.25">
      <c r="A38" s="6" t="s">
        <v>30</v>
      </c>
      <c r="B38" s="2">
        <v>525</v>
      </c>
    </row>
    <row r="39" spans="1:2" ht="14.25">
      <c r="A39" s="6" t="s">
        <v>31</v>
      </c>
      <c r="B39" s="2">
        <v>743</v>
      </c>
    </row>
    <row r="40" spans="1:2" ht="14.25">
      <c r="A40" s="6" t="s">
        <v>32</v>
      </c>
      <c r="B40" s="2">
        <v>994</v>
      </c>
    </row>
    <row r="41" spans="1:2" ht="14.25">
      <c r="A41" s="6" t="s">
        <v>33</v>
      </c>
      <c r="B41" s="2">
        <v>491</v>
      </c>
    </row>
    <row r="42" spans="1:2" ht="14.25">
      <c r="A42" s="6" t="s">
        <v>34</v>
      </c>
      <c r="B42" s="2">
        <v>778</v>
      </c>
    </row>
    <row r="43" spans="1:2" ht="14.25">
      <c r="A43" s="6" t="s">
        <v>35</v>
      </c>
      <c r="B43" s="2">
        <v>1137</v>
      </c>
    </row>
    <row r="44" spans="1:2" ht="14.25">
      <c r="A44" s="6" t="s">
        <v>36</v>
      </c>
      <c r="B44" s="2">
        <v>1564</v>
      </c>
    </row>
    <row r="45" spans="1:2" ht="14.25">
      <c r="A45" s="6" t="s">
        <v>37</v>
      </c>
      <c r="B45" s="2">
        <v>2061</v>
      </c>
    </row>
    <row r="46" spans="1:2" ht="14.25">
      <c r="A46" s="6" t="s">
        <v>38</v>
      </c>
      <c r="B46" s="2">
        <v>348</v>
      </c>
    </row>
    <row r="47" spans="1:2" ht="14.25">
      <c r="A47" s="6" t="s">
        <v>39</v>
      </c>
      <c r="B47" s="2">
        <v>565</v>
      </c>
    </row>
    <row r="48" spans="1:2" ht="14.25">
      <c r="A48" s="6" t="s">
        <v>40</v>
      </c>
      <c r="B48" s="2">
        <v>851</v>
      </c>
    </row>
    <row r="49" spans="1:2" ht="28.5">
      <c r="A49" s="6" t="s">
        <v>41</v>
      </c>
      <c r="B49" s="2">
        <v>1206</v>
      </c>
    </row>
    <row r="50" spans="1:2" ht="28.5">
      <c r="A50" s="6" t="s">
        <v>42</v>
      </c>
      <c r="B50" s="2">
        <v>1626</v>
      </c>
    </row>
    <row r="52" spans="1:2" ht="15">
      <c r="A52" s="4" t="s">
        <v>91</v>
      </c>
      <c r="B52" s="1"/>
    </row>
    <row r="53" spans="1:2" ht="15">
      <c r="A53" s="7" t="s">
        <v>0</v>
      </c>
      <c r="B53" s="8" t="s">
        <v>1</v>
      </c>
    </row>
    <row r="54" spans="1:2" ht="14.25">
      <c r="A54" s="6" t="s">
        <v>43</v>
      </c>
      <c r="B54" s="2">
        <v>710</v>
      </c>
    </row>
    <row r="55" spans="1:2" ht="14.25">
      <c r="A55" s="6" t="s">
        <v>44</v>
      </c>
      <c r="B55" s="2">
        <v>1103</v>
      </c>
    </row>
    <row r="56" spans="1:2" ht="14.25">
      <c r="A56" s="6" t="s">
        <v>45</v>
      </c>
      <c r="B56" s="2">
        <v>1598</v>
      </c>
    </row>
    <row r="57" spans="1:2" ht="14.25">
      <c r="A57" s="6" t="s">
        <v>46</v>
      </c>
      <c r="B57" s="2">
        <v>2204</v>
      </c>
    </row>
    <row r="58" spans="1:2" ht="14.25">
      <c r="A58" s="6" t="s">
        <v>47</v>
      </c>
      <c r="B58" s="2">
        <v>2922</v>
      </c>
    </row>
    <row r="59" spans="1:2" ht="14.25">
      <c r="A59" s="6" t="s">
        <v>48</v>
      </c>
      <c r="B59" s="2">
        <v>205</v>
      </c>
    </row>
    <row r="60" spans="1:2" ht="14.25">
      <c r="A60" s="6" t="s">
        <v>49</v>
      </c>
      <c r="B60" s="2">
        <v>348</v>
      </c>
    </row>
    <row r="61" spans="1:2" ht="14.25">
      <c r="A61" s="6" t="s">
        <v>50</v>
      </c>
      <c r="B61" s="2">
        <v>525</v>
      </c>
    </row>
    <row r="62" spans="1:2" ht="14.25">
      <c r="A62" s="6" t="s">
        <v>51</v>
      </c>
      <c r="B62" s="2">
        <v>743</v>
      </c>
    </row>
    <row r="63" spans="1:2" ht="14.25">
      <c r="A63" s="6" t="s">
        <v>52</v>
      </c>
      <c r="B63" s="2">
        <v>994</v>
      </c>
    </row>
    <row r="64" spans="1:2" ht="14.25">
      <c r="A64" s="6" t="s">
        <v>53</v>
      </c>
      <c r="B64" s="2">
        <v>633</v>
      </c>
    </row>
    <row r="65" spans="1:2" ht="14.25">
      <c r="A65" s="6" t="s">
        <v>54</v>
      </c>
      <c r="B65" s="2">
        <v>919</v>
      </c>
    </row>
    <row r="66" spans="1:2" ht="14.25">
      <c r="A66" s="6" t="s">
        <v>55</v>
      </c>
      <c r="B66" s="2">
        <v>1279</v>
      </c>
    </row>
    <row r="67" spans="1:2" ht="14.25">
      <c r="A67" s="6" t="s">
        <v>56</v>
      </c>
      <c r="B67" s="2">
        <v>1709</v>
      </c>
    </row>
    <row r="68" spans="1:2" ht="14.25">
      <c r="A68" s="6" t="s">
        <v>57</v>
      </c>
      <c r="B68" s="2">
        <v>2204</v>
      </c>
    </row>
    <row r="69" spans="1:2" ht="14.25">
      <c r="A69" s="6" t="s">
        <v>58</v>
      </c>
      <c r="B69" s="2">
        <v>382</v>
      </c>
    </row>
    <row r="70" spans="1:2" ht="14.25">
      <c r="A70" s="6" t="s">
        <v>59</v>
      </c>
      <c r="B70" s="2">
        <v>525</v>
      </c>
    </row>
    <row r="71" spans="1:2" ht="14.25">
      <c r="A71" s="6" t="s">
        <v>60</v>
      </c>
      <c r="B71" s="2">
        <v>710</v>
      </c>
    </row>
    <row r="72" spans="1:2" ht="14.25">
      <c r="A72" s="6" t="s">
        <v>61</v>
      </c>
      <c r="B72" s="2">
        <v>919</v>
      </c>
    </row>
    <row r="73" spans="1:2" ht="14.25">
      <c r="A73" s="6" t="s">
        <v>62</v>
      </c>
      <c r="B73" s="2">
        <v>1172</v>
      </c>
    </row>
    <row r="74" spans="1:2" ht="14.25">
      <c r="A74" s="6" t="s">
        <v>63</v>
      </c>
      <c r="B74" s="2">
        <v>241</v>
      </c>
    </row>
    <row r="75" spans="1:2" ht="14.25">
      <c r="A75" s="6" t="s">
        <v>64</v>
      </c>
      <c r="B75" s="2">
        <v>382</v>
      </c>
    </row>
    <row r="76" spans="1:2" ht="14.25">
      <c r="A76" s="6" t="s">
        <v>65</v>
      </c>
      <c r="B76" s="2">
        <v>565</v>
      </c>
    </row>
    <row r="77" spans="1:2" ht="14.25">
      <c r="A77" s="6" t="s">
        <v>66</v>
      </c>
      <c r="B77" s="2">
        <v>778</v>
      </c>
    </row>
    <row r="78" spans="1:2" ht="14.25">
      <c r="A78" s="6" t="s">
        <v>67</v>
      </c>
      <c r="B78" s="2">
        <v>1027</v>
      </c>
    </row>
    <row r="80" spans="1:2" ht="15">
      <c r="A80" s="4" t="s">
        <v>92</v>
      </c>
      <c r="B80" s="1"/>
    </row>
    <row r="81" spans="1:2" ht="15">
      <c r="A81" s="7" t="s">
        <v>0</v>
      </c>
      <c r="B81" s="8" t="s">
        <v>1</v>
      </c>
    </row>
    <row r="82" spans="1:2" ht="28.5">
      <c r="A82" s="6" t="s">
        <v>68</v>
      </c>
      <c r="B82" s="2">
        <v>539</v>
      </c>
    </row>
    <row r="83" spans="1:2" ht="28.5">
      <c r="A83" s="6" t="s">
        <v>69</v>
      </c>
      <c r="B83" s="2">
        <v>811</v>
      </c>
    </row>
    <row r="84" spans="1:2" ht="28.5">
      <c r="A84" s="6" t="s">
        <v>70</v>
      </c>
      <c r="B84" s="2">
        <v>1083</v>
      </c>
    </row>
    <row r="85" spans="1:2" ht="28.5">
      <c r="A85" s="6" t="s">
        <v>71</v>
      </c>
      <c r="B85" s="2">
        <v>1355</v>
      </c>
    </row>
    <row r="86" spans="1:2" ht="28.5">
      <c r="A86" s="6" t="s">
        <v>72</v>
      </c>
      <c r="B86" s="2">
        <v>1626</v>
      </c>
    </row>
    <row r="87" spans="1:2" ht="28.5">
      <c r="A87" s="6" t="s">
        <v>73</v>
      </c>
      <c r="B87" s="2">
        <v>811</v>
      </c>
    </row>
    <row r="88" spans="1:2" ht="28.5">
      <c r="A88" s="6" t="s">
        <v>74</v>
      </c>
      <c r="B88" s="2">
        <v>1229</v>
      </c>
    </row>
    <row r="89" spans="1:2" ht="28.5">
      <c r="A89" s="6" t="s">
        <v>75</v>
      </c>
      <c r="B89" s="2">
        <v>1626</v>
      </c>
    </row>
    <row r="90" spans="1:2" ht="28.5">
      <c r="A90" s="6" t="s">
        <v>76</v>
      </c>
      <c r="B90" s="2">
        <v>2034</v>
      </c>
    </row>
    <row r="91" spans="1:2" ht="28.5">
      <c r="A91" s="6" t="s">
        <v>77</v>
      </c>
      <c r="B91" s="2">
        <v>2441</v>
      </c>
    </row>
    <row r="92" spans="1:2" ht="28.5">
      <c r="A92" s="6" t="s">
        <v>78</v>
      </c>
      <c r="B92" s="2">
        <v>1083</v>
      </c>
    </row>
    <row r="93" spans="1:2" ht="28.5">
      <c r="A93" s="6" t="s">
        <v>79</v>
      </c>
      <c r="B93" s="2">
        <v>1626</v>
      </c>
    </row>
    <row r="94" spans="1:2" ht="28.5">
      <c r="A94" s="6" t="s">
        <v>80</v>
      </c>
      <c r="B94" s="2">
        <v>2169</v>
      </c>
    </row>
    <row r="95" spans="1:2" ht="28.5">
      <c r="A95" s="6" t="s">
        <v>81</v>
      </c>
      <c r="B95" s="2">
        <v>2714</v>
      </c>
    </row>
    <row r="96" spans="1:2" ht="28.5">
      <c r="A96" s="6" t="s">
        <v>82</v>
      </c>
      <c r="B96" s="2">
        <v>3256</v>
      </c>
    </row>
    <row r="97" spans="1:2" ht="28.5">
      <c r="A97" s="6" t="s">
        <v>83</v>
      </c>
      <c r="B97" s="2">
        <v>1355</v>
      </c>
    </row>
    <row r="98" spans="1:2" ht="28.5">
      <c r="A98" s="6" t="s">
        <v>84</v>
      </c>
      <c r="B98" s="2">
        <v>2034</v>
      </c>
    </row>
    <row r="99" spans="1:2" ht="28.5">
      <c r="A99" s="6" t="s">
        <v>85</v>
      </c>
      <c r="B99" s="2">
        <v>2714</v>
      </c>
    </row>
    <row r="100" spans="1:2" ht="28.5">
      <c r="A100" s="6" t="s">
        <v>86</v>
      </c>
      <c r="B100" s="2">
        <v>3391</v>
      </c>
    </row>
    <row r="101" spans="1:2" ht="28.5">
      <c r="A101" s="6" t="s">
        <v>87</v>
      </c>
      <c r="B101" s="2">
        <v>4072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Dotson, Linh  (DOH)</dc:creator>
  <cp:keywords/>
  <dc:description/>
  <cp:lastModifiedBy>hdadmin</cp:lastModifiedBy>
  <cp:lastPrinted>2013-11-13T21:02:30Z</cp:lastPrinted>
  <dcterms:created xsi:type="dcterms:W3CDTF">2013-06-17T20:25:18Z</dcterms:created>
  <dcterms:modified xsi:type="dcterms:W3CDTF">2015-05-15T20:59:55Z</dcterms:modified>
  <cp:category/>
  <cp:version/>
  <cp:contentType/>
  <cp:contentStatus/>
</cp:coreProperties>
</file>