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Wahkiakum Pgs 68-69" sheetId="1" r:id="rId1"/>
  </sheets>
  <definedNames>
    <definedName name="_xlnm.Print_Area" localSheetId="0">'Wahkiakum Pgs 68-69'!$A$1:$O$88</definedName>
    <definedName name="_xlnm.Print_Titles" localSheetId="0">'Wahkiakum Pgs 68-69'!$1:$4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<sst xmlns="http://schemas.openxmlformats.org/spreadsheetml/2006/main" count="95" uniqueCount="87">
  <si>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</si>
  <si>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</si>
  <si>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</si>
  <si>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</si>
  <si>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</si>
  <si>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</si>
  <si>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</si>
  <si>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</si>
  <si>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</si>
  <si>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</si>
  <si>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</si>
  <si>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</si>
  <si>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</si>
  <si>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</si>
  <si>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</si>
  <si>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</si>
  <si>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</si>
  <si>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</si>
  <si>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</si>
  <si>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</si>
  <si>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</si>
  <si>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</si>
  <si>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</si>
  <si>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</si>
  <si>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</si>
  <si>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</si>
  <si>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</si>
  <si>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</si>
  <si>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</si>
  <si>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</si>
  <si>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</si>
  <si>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</si>
  <si>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</si>
  <si>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</si>
  <si>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</si>
  <si>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</si>
  <si>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</si>
  <si>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</si>
  <si>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</si>
  <si>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</si>
  <si>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</si>
  <si>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</si>
  <si>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</si>
  <si>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</si>
  <si>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</si>
  <si>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</si>
  <si>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</si>
  <si>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</si>
  <si>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</si>
  <si>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</si>
  <si>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</si>
  <si>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</si>
  <si>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</si>
  <si>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</si>
  <si>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</si>
  <si>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</si>
  <si>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</si>
  <si>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</si>
  <si>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</si>
  <si>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</si>
  <si>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</si>
  <si>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</si>
  <si>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</si>
  <si>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</si>
  <si>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</si>
  <si>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</si>
  <si>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</si>
  <si>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</si>
  <si>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</si>
  <si>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</si>
  <si>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</si>
  <si>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</si>
  <si>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</si>
  <si>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</si>
  <si>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</si>
  <si>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</si>
  <si>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</si>
  <si>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</si>
  <si>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</si>
  <si>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</si>
  <si>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</si>
  <si>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</si>
  <si>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</si>
  <si>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</si>
  <si>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</si>
  <si>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</si>
  <si>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Cash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</si>
</sst>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('Wahkiakum Pgs 68-69'!$B$61,'Wahkiakum Pgs 68-69'!$B$69,'Wahkiakum Pgs 68-69'!$B$74:$B$76)</c:f>
              <c:strCache/>
            </c:strRef>
          </c:cat>
          <c:val>
            <c:numRef>
              <c:f>('Wahkiakum Pgs 68-69'!$C$68,'Wahkiakum Pgs 68-69'!$C$72,'Wahkiakum Pgs 68-69'!$C$74:$C$76)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4020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5.25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34746</v>
      </c>
      <c r="D5" s="10">
        <f>SUM(E5:O5)</f>
        <v>98810</v>
      </c>
      <c r="E5" s="13">
        <v>0</v>
      </c>
      <c r="F5" s="7">
        <v>6886</v>
      </c>
      <c r="G5" s="7">
        <v>0</v>
      </c>
      <c r="H5" s="7"/>
      <c r="I5" s="19">
        <v>45690.5</v>
      </c>
      <c r="J5" s="34">
        <v>900.5</v>
      </c>
      <c r="K5" s="13">
        <v>0</v>
      </c>
      <c r="L5" s="35">
        <v>0</v>
      </c>
      <c r="M5" s="7">
        <v>5422</v>
      </c>
      <c r="N5" s="80"/>
      <c r="O5" s="13">
        <v>39911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57421</v>
      </c>
      <c r="D7" s="10">
        <f t="shared" si="0"/>
        <v>57421</v>
      </c>
      <c r="E7" s="11"/>
      <c r="F7" s="5"/>
      <c r="G7" s="5"/>
      <c r="H7" s="5"/>
      <c r="I7" s="6"/>
      <c r="J7" s="12"/>
      <c r="K7" s="11">
        <v>33421</v>
      </c>
      <c r="L7" s="14"/>
      <c r="M7" s="5">
        <v>24000</v>
      </c>
      <c r="N7" s="10"/>
      <c r="O7" s="11"/>
    </row>
    <row r="8" spans="1:15" ht="15">
      <c r="A8" s="36">
        <v>562.24</v>
      </c>
      <c r="B8" s="37" t="s">
        <v>16</v>
      </c>
      <c r="C8" s="11"/>
      <c r="D8" s="10">
        <f t="shared" si="0"/>
        <v>0</v>
      </c>
      <c r="E8" s="11"/>
      <c r="F8" s="5"/>
      <c r="G8" s="5"/>
      <c r="H8" s="5"/>
      <c r="I8" s="6"/>
      <c r="J8" s="12"/>
      <c r="K8" s="11"/>
      <c r="L8" s="14"/>
      <c r="M8" s="5"/>
      <c r="N8" s="10"/>
      <c r="O8" s="11"/>
    </row>
    <row r="9" spans="1:15" ht="15">
      <c r="A9" s="36">
        <v>562.25</v>
      </c>
      <c r="B9" s="59" t="s">
        <v>60</v>
      </c>
      <c r="C9" s="11"/>
      <c r="D9" s="10">
        <f t="shared" si="0"/>
        <v>0</v>
      </c>
      <c r="E9" s="11"/>
      <c r="F9" s="5"/>
      <c r="G9" s="5"/>
      <c r="H9" s="5"/>
      <c r="I9" s="6"/>
      <c r="J9" s="12"/>
      <c r="K9" s="11"/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>
        <v>1395</v>
      </c>
      <c r="D10" s="10">
        <f t="shared" si="0"/>
        <v>1395</v>
      </c>
      <c r="E10" s="11"/>
      <c r="F10" s="5"/>
      <c r="G10" s="5"/>
      <c r="H10" s="5"/>
      <c r="I10" s="6"/>
      <c r="J10" s="12"/>
      <c r="K10" s="11"/>
      <c r="L10" s="14"/>
      <c r="M10" s="5"/>
      <c r="N10" s="10">
        <v>1395</v>
      </c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60409</v>
      </c>
      <c r="D12" s="10">
        <f t="shared" si="0"/>
        <v>60409</v>
      </c>
      <c r="E12" s="11"/>
      <c r="F12" s="5"/>
      <c r="G12" s="5"/>
      <c r="H12" s="5"/>
      <c r="I12" s="6"/>
      <c r="J12" s="12"/>
      <c r="K12" s="11">
        <v>40409</v>
      </c>
      <c r="L12" s="14"/>
      <c r="M12" s="5">
        <v>20000</v>
      </c>
      <c r="N12" s="10"/>
      <c r="O12" s="11"/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f>243+922+3785+4353</f>
        <v>9303</v>
      </c>
      <c r="D14" s="10">
        <f t="shared" si="0"/>
        <v>5518</v>
      </c>
      <c r="E14" s="11"/>
      <c r="F14" s="5"/>
      <c r="G14" s="5"/>
      <c r="H14" s="5"/>
      <c r="I14" s="6"/>
      <c r="J14" s="12"/>
      <c r="K14" s="11">
        <f>243+922+4353</f>
        <v>5518</v>
      </c>
      <c r="L14" s="14"/>
      <c r="M14" s="5"/>
      <c r="N14" s="10"/>
      <c r="O14" s="11"/>
    </row>
    <row r="15" spans="1:15" ht="15">
      <c r="A15" s="36">
        <v>562.33</v>
      </c>
      <c r="B15" s="59" t="s">
        <v>62</v>
      </c>
      <c r="C15" s="11"/>
      <c r="D15" s="10">
        <f t="shared" si="0"/>
        <v>0</v>
      </c>
      <c r="E15" s="11"/>
      <c r="F15" s="5"/>
      <c r="G15" s="5"/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/>
      <c r="D16" s="10">
        <f t="shared" si="0"/>
        <v>0</v>
      </c>
      <c r="E16" s="11"/>
      <c r="F16" s="5"/>
      <c r="G16" s="5"/>
      <c r="H16" s="5"/>
      <c r="I16" s="6"/>
      <c r="J16" s="12"/>
      <c r="K16" s="11"/>
      <c r="L16" s="14"/>
      <c r="M16" s="5"/>
      <c r="N16" s="10"/>
      <c r="O16" s="11"/>
    </row>
    <row r="17" spans="1:15" ht="15">
      <c r="A17" s="36">
        <v>562.35</v>
      </c>
      <c r="B17" s="37" t="s">
        <v>19</v>
      </c>
      <c r="C17" s="11"/>
      <c r="D17" s="10">
        <f t="shared" si="0"/>
        <v>0</v>
      </c>
      <c r="E17" s="11"/>
      <c r="F17" s="5"/>
      <c r="G17" s="5"/>
      <c r="H17" s="5"/>
      <c r="I17" s="6"/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>
        <v>60000</v>
      </c>
      <c r="D18" s="10">
        <f t="shared" si="0"/>
        <v>60000</v>
      </c>
      <c r="E18" s="11"/>
      <c r="F18" s="5"/>
      <c r="G18" s="5">
        <v>60000</v>
      </c>
      <c r="H18" s="5"/>
      <c r="I18" s="6"/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f>2510+12500+11742</f>
        <v>26752</v>
      </c>
      <c r="D22" s="10">
        <f t="shared" si="0"/>
        <v>26752</v>
      </c>
      <c r="E22" s="11">
        <v>2510</v>
      </c>
      <c r="F22" s="5"/>
      <c r="G22" s="5"/>
      <c r="H22" s="5"/>
      <c r="I22" s="6"/>
      <c r="J22" s="12"/>
      <c r="K22" s="11">
        <v>12500</v>
      </c>
      <c r="L22" s="14">
        <v>11742</v>
      </c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1643</v>
      </c>
      <c r="D25" s="10">
        <f t="shared" si="0"/>
        <v>0</v>
      </c>
      <c r="E25" s="11"/>
      <c r="F25" s="5"/>
      <c r="G25" s="5"/>
      <c r="H25" s="5"/>
      <c r="I25" s="6"/>
      <c r="J25" s="12"/>
      <c r="K25" s="11"/>
      <c r="L25" s="14"/>
      <c r="M25" s="5"/>
      <c r="N25" s="10"/>
      <c r="O25" s="11"/>
    </row>
    <row r="26" spans="1:15" ht="15">
      <c r="A26" s="36">
        <v>562.53</v>
      </c>
      <c r="B26" s="59" t="s">
        <v>66</v>
      </c>
      <c r="C26" s="11">
        <v>22289</v>
      </c>
      <c r="D26" s="10">
        <f t="shared" si="0"/>
        <v>22289</v>
      </c>
      <c r="E26" s="11"/>
      <c r="F26" s="5"/>
      <c r="G26" s="5"/>
      <c r="H26" s="5"/>
      <c r="I26" s="6"/>
      <c r="J26" s="12">
        <v>22289</v>
      </c>
      <c r="K26" s="11"/>
      <c r="L26" s="14"/>
      <c r="M26" s="5"/>
      <c r="N26" s="10"/>
      <c r="O26" s="11"/>
    </row>
    <row r="27" spans="1:15" ht="15">
      <c r="A27" s="36">
        <v>562.54</v>
      </c>
      <c r="B27" s="59" t="s">
        <v>67</v>
      </c>
      <c r="C27" s="11">
        <v>32727</v>
      </c>
      <c r="D27" s="10">
        <f t="shared" si="0"/>
        <v>32727</v>
      </c>
      <c r="E27" s="11"/>
      <c r="F27" s="5"/>
      <c r="G27" s="5"/>
      <c r="H27" s="5"/>
      <c r="I27" s="6"/>
      <c r="J27" s="12"/>
      <c r="K27" s="11"/>
      <c r="L27" s="14"/>
      <c r="M27" s="5">
        <v>21999</v>
      </c>
      <c r="N27" s="10">
        <v>10728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22000</v>
      </c>
      <c r="D29" s="10">
        <f t="shared" si="0"/>
        <v>22000</v>
      </c>
      <c r="E29" s="11"/>
      <c r="F29" s="5"/>
      <c r="G29" s="5"/>
      <c r="H29" s="5"/>
      <c r="I29" s="6"/>
      <c r="J29" s="12"/>
      <c r="K29" s="11"/>
      <c r="L29" s="14"/>
      <c r="M29" s="5">
        <v>15723</v>
      </c>
      <c r="N29" s="10">
        <v>6277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935</v>
      </c>
      <c r="D31" s="10">
        <f t="shared" si="0"/>
        <v>935</v>
      </c>
      <c r="E31" s="11"/>
      <c r="F31" s="5"/>
      <c r="G31" s="5"/>
      <c r="H31" s="5"/>
      <c r="I31" s="6"/>
      <c r="J31" s="12"/>
      <c r="K31" s="11"/>
      <c r="L31" s="14"/>
      <c r="M31" s="5"/>
      <c r="N31" s="10">
        <v>935</v>
      </c>
      <c r="O31" s="11"/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878</v>
      </c>
      <c r="D34" s="10">
        <f t="shared" si="0"/>
        <v>878</v>
      </c>
      <c r="E34" s="11"/>
      <c r="F34" s="5"/>
      <c r="G34" s="5"/>
      <c r="H34" s="5"/>
      <c r="I34" s="6"/>
      <c r="J34" s="12"/>
      <c r="K34" s="11"/>
      <c r="L34" s="14"/>
      <c r="M34" s="5"/>
      <c r="N34" s="10">
        <v>878</v>
      </c>
      <c r="O34" s="11"/>
    </row>
    <row r="35" spans="1:15" ht="15">
      <c r="A35" s="36">
        <v>562.72</v>
      </c>
      <c r="B35" s="37" t="s">
        <v>28</v>
      </c>
      <c r="C35" s="11">
        <v>4165</v>
      </c>
      <c r="D35" s="10">
        <f t="shared" si="0"/>
        <v>4165</v>
      </c>
      <c r="E35" s="11"/>
      <c r="F35" s="5"/>
      <c r="G35" s="5"/>
      <c r="H35" s="5"/>
      <c r="I35" s="6"/>
      <c r="J35" s="12"/>
      <c r="K35" s="11"/>
      <c r="L35" s="14"/>
      <c r="M35" s="5"/>
      <c r="N35" s="10">
        <v>4165</v>
      </c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/>
      <c r="D40" s="10">
        <f t="shared" si="0"/>
        <v>0</v>
      </c>
      <c r="E40" s="11"/>
      <c r="F40" s="5"/>
      <c r="G40" s="5"/>
      <c r="H40" s="5"/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f>25486+19410+3294</f>
        <v>48190</v>
      </c>
      <c r="D41" s="10">
        <f t="shared" si="0"/>
        <v>48190</v>
      </c>
      <c r="E41" s="11"/>
      <c r="F41" s="5"/>
      <c r="G41" s="5"/>
      <c r="H41" s="5">
        <v>19410</v>
      </c>
      <c r="I41" s="6"/>
      <c r="J41" s="12"/>
      <c r="K41" s="11">
        <f>20486+3294</f>
        <v>23780</v>
      </c>
      <c r="L41" s="14"/>
      <c r="M41" s="5">
        <v>5000</v>
      </c>
      <c r="N41" s="10"/>
      <c r="O41" s="11"/>
    </row>
    <row r="42" spans="1:15" ht="15">
      <c r="A42" s="36">
        <v>562.9</v>
      </c>
      <c r="B42" s="37" t="s">
        <v>33</v>
      </c>
      <c r="C42" s="11">
        <v>1487</v>
      </c>
      <c r="D42" s="10">
        <f t="shared" si="0"/>
        <v>1487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>
        <v>1487</v>
      </c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384340</v>
      </c>
      <c r="D44" s="64">
        <f>SUM(E44:O44)</f>
        <v>442976</v>
      </c>
      <c r="E44" s="65">
        <f aca="true" t="shared" si="1" ref="E44:O44">SUM(E5:E43)</f>
        <v>2510</v>
      </c>
      <c r="F44" s="63">
        <f t="shared" si="1"/>
        <v>6886</v>
      </c>
      <c r="G44" s="63">
        <f t="shared" si="1"/>
        <v>60000</v>
      </c>
      <c r="H44" s="63">
        <f t="shared" si="1"/>
        <v>19410</v>
      </c>
      <c r="I44" s="63">
        <f t="shared" si="1"/>
        <v>45690.5</v>
      </c>
      <c r="J44" s="66">
        <f t="shared" si="1"/>
        <v>23189.5</v>
      </c>
      <c r="K44" s="65">
        <f t="shared" si="1"/>
        <v>115628</v>
      </c>
      <c r="L44" s="67">
        <f t="shared" si="1"/>
        <v>11742</v>
      </c>
      <c r="M44" s="63">
        <f t="shared" si="1"/>
        <v>92144</v>
      </c>
      <c r="N44" s="64">
        <f t="shared" si="1"/>
        <v>24378</v>
      </c>
      <c r="O44" s="65">
        <f t="shared" si="1"/>
        <v>41398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>
        <v>40069</v>
      </c>
      <c r="D55" s="18">
        <f t="shared" si="2"/>
        <v>40069</v>
      </c>
      <c r="E55" s="15"/>
      <c r="F55" s="8"/>
      <c r="G55" s="8"/>
      <c r="H55" s="8"/>
      <c r="I55" s="17"/>
      <c r="J55" s="16"/>
      <c r="K55" s="15"/>
      <c r="L55" s="18">
        <v>12795</v>
      </c>
      <c r="M55" s="8">
        <v>27274</v>
      </c>
      <c r="N55" s="82"/>
      <c r="O55" s="15"/>
    </row>
    <row r="56" spans="1:15" ht="15.75" thickBot="1">
      <c r="A56" s="69"/>
      <c r="B56" s="70" t="s">
        <v>47</v>
      </c>
      <c r="C56" s="73">
        <f>SUM(C44:C55)</f>
        <v>424409</v>
      </c>
      <c r="D56" s="72">
        <f>SUM(E56:O56)</f>
        <v>483045</v>
      </c>
      <c r="E56" s="73">
        <f aca="true" t="shared" si="3" ref="E56:O56">SUM(E44:E55)</f>
        <v>2510</v>
      </c>
      <c r="F56" s="71">
        <f t="shared" si="3"/>
        <v>6886</v>
      </c>
      <c r="G56" s="71">
        <f t="shared" si="3"/>
        <v>60000</v>
      </c>
      <c r="H56" s="71">
        <f t="shared" si="3"/>
        <v>19410</v>
      </c>
      <c r="I56" s="74">
        <f t="shared" si="3"/>
        <v>45690.5</v>
      </c>
      <c r="J56" s="75">
        <f t="shared" si="3"/>
        <v>23189.5</v>
      </c>
      <c r="K56" s="73">
        <f t="shared" si="3"/>
        <v>115628</v>
      </c>
      <c r="L56" s="76">
        <f t="shared" si="3"/>
        <v>24537</v>
      </c>
      <c r="M56" s="71">
        <f t="shared" si="3"/>
        <v>119418</v>
      </c>
      <c r="N56" s="83">
        <f t="shared" si="3"/>
        <v>24378</v>
      </c>
      <c r="O56" s="73">
        <f t="shared" si="3"/>
        <v>41398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2510</v>
      </c>
      <c r="D62" s="45">
        <f>E56/D56</f>
        <v>0.005196203252284984</v>
      </c>
    </row>
    <row r="63" spans="2:4" ht="15">
      <c r="B63" s="24" t="s">
        <v>2</v>
      </c>
      <c r="C63" s="46">
        <f>F56</f>
        <v>6886</v>
      </c>
      <c r="D63" s="45">
        <f>F56/D56</f>
        <v>0.014255400635551554</v>
      </c>
    </row>
    <row r="64" spans="2:4" ht="15">
      <c r="B64" s="24" t="s">
        <v>3</v>
      </c>
      <c r="C64" s="46">
        <f>G56</f>
        <v>60000</v>
      </c>
      <c r="D64" s="45">
        <f>G56/D56</f>
        <v>0.12421202993509921</v>
      </c>
    </row>
    <row r="65" spans="2:4" ht="15">
      <c r="B65" s="24" t="s">
        <v>4</v>
      </c>
      <c r="C65" s="46">
        <f>H56</f>
        <v>19410</v>
      </c>
      <c r="D65" s="45">
        <f>H56/D56</f>
        <v>0.04018259168400459</v>
      </c>
    </row>
    <row r="66" spans="2:4" ht="15">
      <c r="B66" s="24" t="s">
        <v>5</v>
      </c>
      <c r="C66" s="46">
        <f>I56</f>
        <v>45690.5</v>
      </c>
      <c r="D66" s="45">
        <f>I56/D56</f>
        <v>0.0945884958958275</v>
      </c>
    </row>
    <row r="67" spans="2:4" ht="15">
      <c r="B67" s="53" t="s">
        <v>46</v>
      </c>
      <c r="C67" s="47">
        <f>J56</f>
        <v>23189.5</v>
      </c>
      <c r="D67" s="48">
        <f>J56/D56</f>
        <v>0.04800691446966639</v>
      </c>
    </row>
    <row r="68" spans="2:4" ht="15.75" thickBot="1">
      <c r="B68" s="91" t="s">
        <v>79</v>
      </c>
      <c r="C68" s="49">
        <f>SUM(C62:C67)</f>
        <v>157686</v>
      </c>
      <c r="D68" s="50">
        <f>SUM(D62:D67)</f>
        <v>0.3264416358724342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115628</v>
      </c>
      <c r="D70" s="23">
        <f>K56/D56</f>
        <v>0.23937314328892753</v>
      </c>
    </row>
    <row r="71" spans="2:4" ht="15">
      <c r="B71" s="54" t="s">
        <v>8</v>
      </c>
      <c r="C71" s="25">
        <f>L56</f>
        <v>24537</v>
      </c>
      <c r="D71" s="26">
        <f>L56/D56</f>
        <v>0.05079650964195882</v>
      </c>
    </row>
    <row r="72" spans="2:4" ht="15.75" thickBot="1">
      <c r="B72" s="91" t="s">
        <v>80</v>
      </c>
      <c r="C72" s="49">
        <f>SUM(C70:C71)</f>
        <v>140165</v>
      </c>
      <c r="D72" s="50">
        <f>SUM(D70:D71)</f>
        <v>0.29016965293088637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119418</v>
      </c>
      <c r="D74" s="23">
        <f>M56/D56</f>
        <v>0.24721920317982796</v>
      </c>
    </row>
    <row r="75" spans="2:4" ht="15">
      <c r="B75" s="22" t="s">
        <v>9</v>
      </c>
      <c r="C75" s="21">
        <f>N56</f>
        <v>24378</v>
      </c>
      <c r="D75" s="23">
        <f>N56/D56</f>
        <v>0.05046734776263081</v>
      </c>
    </row>
    <row r="76" spans="2:4" ht="15">
      <c r="B76" s="97" t="s">
        <v>50</v>
      </c>
      <c r="C76" s="25">
        <f>O56</f>
        <v>41398</v>
      </c>
      <c r="D76" s="26">
        <f>O56/D56</f>
        <v>0.08570216025422062</v>
      </c>
    </row>
    <row r="77" spans="2:4" ht="15.75" thickBot="1">
      <c r="B77" s="91" t="s">
        <v>81</v>
      </c>
      <c r="C77" s="49">
        <f>SUM(C74:C76)</f>
        <v>185194</v>
      </c>
      <c r="D77" s="50">
        <f>SUM(D74:D76)</f>
        <v>0.3833887111966794</v>
      </c>
    </row>
    <row r="78" spans="2:4" ht="15.75" thickBot="1">
      <c r="B78" s="94" t="s">
        <v>47</v>
      </c>
      <c r="C78" s="95">
        <f>C68+C72+C77</f>
        <v>483045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&amp;"-,Bold"&amp;20WAHKIAKUM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2014-07-09T21:56:15Z</dcterms:modified>
  <cp:category>Washington State</cp:category>
  <cp:version/>
  <cp:contentType/>
  <cp:contentStatus/>
</cp:coreProperties>
</file>