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1955" windowHeight="6855" tabRatio="855" activeTab="0"/>
  </bookViews>
  <sheets>
    <sheet name="TPR_PD" sheetId="1" r:id="rId1"/>
    <sheet name="TOP_PD" sheetId="2" r:id="rId2"/>
    <sheet name="SW_PD" sheetId="3" r:id="rId3"/>
    <sheet name="EB_PD" sheetId="4" r:id="rId4"/>
    <sheet name="PF_PD" sheetId="5" r:id="rId5"/>
    <sheet name="SE_PD" sheetId="6" r:id="rId6"/>
    <sheet name="PS_PD" sheetId="7" r:id="rId7"/>
    <sheet name="DRL_PD" sheetId="8" r:id="rId8"/>
    <sheet name="ODE_PD" sheetId="9" r:id="rId9"/>
    <sheet name="SW_FTE" sheetId="10" r:id="rId10"/>
    <sheet name="ED_FTE" sheetId="11" r:id="rId11"/>
    <sheet name="PH_PD" sheetId="12" r:id="rId12"/>
    <sheet name="OCC%" sheetId="13" r:id="rId13"/>
    <sheet name="ICU" sheetId="14" r:id="rId14"/>
  </sheets>
  <definedNames>
    <definedName name="\a">#REF!</definedName>
    <definedName name="\q">#REF!</definedName>
    <definedName name="BK2.001">#REF!</definedName>
    <definedName name="BK2.002">#REF!</definedName>
    <definedName name="BK2.003">#REF!</definedName>
    <definedName name="BK2.004">#REF!</definedName>
    <definedName name="BK2.005">#REF!</definedName>
    <definedName name="BK2.006">#REF!</definedName>
    <definedName name="BK2.007">#REF!</definedName>
    <definedName name="BK2.008">#REF!</definedName>
    <definedName name="BK2.009">#REF!</definedName>
    <definedName name="BK2.010">#REF!</definedName>
    <definedName name="BK2.011">#REF!</definedName>
    <definedName name="BK2.012">#REF!</definedName>
    <definedName name="BK2.013">#REF!</definedName>
    <definedName name="BK2.014">#REF!</definedName>
    <definedName name="BK2.015">#REF!</definedName>
    <definedName name="BK2.016">#REF!</definedName>
    <definedName name="BK2.017">#REF!</definedName>
    <definedName name="BK2.018">#REF!</definedName>
    <definedName name="BK2.019">#REF!</definedName>
    <definedName name="BK2.020">#REF!</definedName>
    <definedName name="BK2.021">#REF!</definedName>
    <definedName name="BK2.022">#REF!</definedName>
    <definedName name="BK2.023">#REF!</definedName>
    <definedName name="BK2.024">#REF!</definedName>
    <definedName name="BK2.025">#REF!</definedName>
    <definedName name="_xlnm.Print_Area" localSheetId="7">'DRL_PD'!$A$10:$K$69</definedName>
    <definedName name="_xlnm.Print_Area" localSheetId="3">'EB_PD'!$A$10:$K$69</definedName>
    <definedName name="_xlnm.Print_Area" localSheetId="10">'ED_FTE'!$A$10:$K$72</definedName>
    <definedName name="_xlnm.Print_Area" localSheetId="12">'OCC%'!$A$10:$K$72</definedName>
    <definedName name="_xlnm.Print_Area" localSheetId="8">'ODE_PD'!$A$10:$K$72</definedName>
    <definedName name="_xlnm.Print_Area" localSheetId="4">'PF_PD'!$A$10:$K$70</definedName>
    <definedName name="_xlnm.Print_Area" localSheetId="11">'PH_PD'!$A$10:$K$72</definedName>
    <definedName name="_xlnm.Print_Area" localSheetId="6">'PS_PD'!$A$10:$K$69</definedName>
    <definedName name="_xlnm.Print_Area" localSheetId="5">'SE_PD'!$A$10:$K$69</definedName>
    <definedName name="_xlnm.Print_Area" localSheetId="9">'SW_FTE'!$A$10:$K$72</definedName>
    <definedName name="_xlnm.Print_Area" localSheetId="2">'SW_PD'!$A$10:$K$69</definedName>
    <definedName name="_xlnm.Print_Area" localSheetId="1">'TOP_PD'!$A$10:$K$69</definedName>
    <definedName name="_xlnm.Print_Area" localSheetId="0">'TPR_PD'!$A$10:$J$71</definedName>
    <definedName name="_xlnm.Print_Titles" localSheetId="7">'DRL_PD'!$1:$9</definedName>
    <definedName name="_xlnm.Print_Titles" localSheetId="3">'EB_PD'!$1:$9</definedName>
    <definedName name="_xlnm.Print_Titles" localSheetId="10">'ED_FTE'!$1:$9</definedName>
    <definedName name="_xlnm.Print_Titles" localSheetId="12">'OCC%'!$1:$9</definedName>
    <definedName name="_xlnm.Print_Titles" localSheetId="8">'ODE_PD'!$1:$9</definedName>
    <definedName name="_xlnm.Print_Titles" localSheetId="4">'PF_PD'!$1:$9</definedName>
    <definedName name="_xlnm.Print_Titles" localSheetId="11">'PH_PD'!$1:$9</definedName>
    <definedName name="_xlnm.Print_Titles" localSheetId="6">'PS_PD'!$1:$9</definedName>
    <definedName name="_xlnm.Print_Titles" localSheetId="5">'SE_PD'!$1:$9</definedName>
    <definedName name="_xlnm.Print_Titles" localSheetId="9">'SW_FTE'!$1:$9</definedName>
    <definedName name="_xlnm.Print_Titles" localSheetId="2">'SW_PD'!$1:$9</definedName>
    <definedName name="_xlnm.Print_Titles" localSheetId="1">'TOP_PD'!$1:$9</definedName>
    <definedName name="_xlnm.Print_Titles" localSheetId="0">'TPR_PD'!$1:$9</definedName>
  </definedNames>
  <calcPr fullCalcOnLoad="1"/>
</workbook>
</file>

<file path=xl/sharedStrings.xml><?xml version="1.0" encoding="utf-8"?>
<sst xmlns="http://schemas.openxmlformats.org/spreadsheetml/2006/main" count="462" uniqueCount="175">
  <si>
    <t>GROSS</t>
  </si>
  <si>
    <t>PER</t>
  </si>
  <si>
    <t>REVENUE</t>
  </si>
  <si>
    <t>U O M</t>
  </si>
  <si>
    <t>BK2.003</t>
  </si>
  <si>
    <t>OPERATING</t>
  </si>
  <si>
    <t>EXPENSE</t>
  </si>
  <si>
    <t>BK2.005</t>
  </si>
  <si>
    <t>SALARIES</t>
  </si>
  <si>
    <t>BK2.007</t>
  </si>
  <si>
    <t>EMPLOYEE</t>
  </si>
  <si>
    <t>BENEFITS</t>
  </si>
  <si>
    <t>BK2.009</t>
  </si>
  <si>
    <t>PRO</t>
  </si>
  <si>
    <t>FEES</t>
  </si>
  <si>
    <t>BK2.011</t>
  </si>
  <si>
    <t>SUPPLIES</t>
  </si>
  <si>
    <t>BK2.013</t>
  </si>
  <si>
    <t>PURCHASED</t>
  </si>
  <si>
    <t>SERVICES</t>
  </si>
  <si>
    <t>BK2.015</t>
  </si>
  <si>
    <t>DEPRE/RENT</t>
  </si>
  <si>
    <t>LEASE</t>
  </si>
  <si>
    <t>BK2.017</t>
  </si>
  <si>
    <t>OTHER DIR.</t>
  </si>
  <si>
    <t>BK2.019</t>
  </si>
  <si>
    <t>F T E's</t>
  </si>
  <si>
    <t>F T E</t>
  </si>
  <si>
    <t>BK2.021</t>
  </si>
  <si>
    <t>BK2.023</t>
  </si>
  <si>
    <t>PAID</t>
  </si>
  <si>
    <t>HOURS</t>
  </si>
  <si>
    <t>BK2.025</t>
  </si>
  <si>
    <t>PATIENT</t>
  </si>
  <si>
    <t>AVAIL PAT</t>
  </si>
  <si>
    <t>DAY</t>
  </si>
  <si>
    <t>LICNO</t>
  </si>
  <si>
    <t>HOSPITAL</t>
  </si>
  <si>
    <t>Page</t>
  </si>
  <si>
    <t>TOTAL OPERATING EXP/PATIENT DAY</t>
  </si>
  <si>
    <t>SALARIES &amp; WAGES/PATIENT DAY</t>
  </si>
  <si>
    <t>EMPLOYEE BENEFITS/PATIENT DAY</t>
  </si>
  <si>
    <t>PROFESSIONAL FEES/PATIENT DAY</t>
  </si>
  <si>
    <t>SUPPLIES EXPENSE/PATIENT DAY</t>
  </si>
  <si>
    <t>PURCHASED SERVICES/PATIENT DAY</t>
  </si>
  <si>
    <t>DEPRECIATION/RENTAL/LEASE / PATIENT DAY</t>
  </si>
  <si>
    <t>OTHER DIRECT EXPENSE/PATIENT DAY</t>
  </si>
  <si>
    <t>SALARIES &amp; WAGES/FTE</t>
  </si>
  <si>
    <t>EMPLOYEE BENEFITS/FTE</t>
  </si>
  <si>
    <t xml:space="preserve">PAID HOURS/PATIENT DAY      </t>
  </si>
  <si>
    <t>PERCENT OCCUPANCY IN INTENSIVE CARE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</si>
  <si>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</si>
  <si>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</si>
  <si>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</si>
  <si>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</si>
  <si>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</si>
  <si>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</si>
  <si>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</si>
  <si>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</si>
  <si>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</si>
  <si>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</si>
  <si>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</si>
  <si>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</si>
  <si>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</si>
  <si>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</si>
  <si>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</si>
  <si>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</si>
  <si>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</si>
  <si>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</si>
  <si>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</si>
  <si>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INTENSIVE CARE (ACCOUNTS 6010)</t>
  </si>
  <si>
    <t>YIC</t>
  </si>
  <si>
    <t>Available</t>
  </si>
  <si>
    <t>Beds</t>
  </si>
  <si>
    <t>ICU</t>
  </si>
  <si>
    <t>%</t>
  </si>
  <si>
    <t>OCCUP.</t>
  </si>
  <si>
    <t>CHANGE</t>
  </si>
  <si>
    <t>AUBURN REGIONAL MEDICAL CENTER</t>
  </si>
  <si>
    <t>CAPITAL MEDICAL CENTER</t>
  </si>
  <si>
    <t>CASCADE VALLEY HOSPITAL</t>
  </si>
  <si>
    <t>CENTRAL WASHINGTON HOSPITAL</t>
  </si>
  <si>
    <t>DEACONESS MEDICAL CENTER</t>
  </si>
  <si>
    <t>EVERGREEN HOSPITAL MEDICAL CENTER</t>
  </si>
  <si>
    <t>FERRY COUNTY MEMORIAL HOSPITAL</t>
  </si>
  <si>
    <t>GOOD SAMARITAN HOSPITAL</t>
  </si>
  <si>
    <t>GRAYS HARBOR COMMUNITY HOSPITAL</t>
  </si>
  <si>
    <t>GROUP HEALTH CENTRAL</t>
  </si>
  <si>
    <t>GROUP HEALTH EASTSIDE</t>
  </si>
  <si>
    <t>HARBORVIEW MEDICAL CENTER</t>
  </si>
  <si>
    <t>ISLAND HOSPITAL</t>
  </si>
  <si>
    <t>KENNEWICK GENERAL HOSPITAL</t>
  </si>
  <si>
    <t>KITTITAS VALLEY HOSPITAL</t>
  </si>
  <si>
    <t>MASON GENERAL HOSPITAL</t>
  </si>
  <si>
    <t>NORTH VALLEY HOSPITAL</t>
  </si>
  <si>
    <t>OVERLAKE HOSPITAL MEDICAL CENTER</t>
  </si>
  <si>
    <t>PEACEHEALTH SAINT JOHN MEDICAL CENTER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</si>
  <si>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</si>
  <si>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</si>
  <si>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</si>
  <si>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</si>
  <si>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</si>
  <si>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</si>
  <si>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</si>
  <si>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</si>
  <si>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</si>
  <si>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</si>
  <si>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</si>
  <si>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</si>
  <si>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</si>
  <si>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</si>
  <si>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</si>
  <si>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</si>
  <si>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YAKIMA VALLEY MEMORIAL HOSPITAL</t>
  </si>
  <si>
    <t>SEATTLE CANCER CARE ALLIANCE</t>
  </si>
  <si>
    <t>TOPPENISH COMMUNITY HOSPITAL</t>
  </si>
  <si>
    <t>SKAGIT VALLEY HOSPITAL</t>
  </si>
  <si>
    <t>UNITED GENERAL HOSPITAL</t>
  </si>
  <si>
    <t>LEGACY SALMON CREEK HOSPITAL</t>
  </si>
  <si>
    <t>HARRISON MEDICAL CENTER</t>
  </si>
  <si>
    <t>HIGHLINE MEDICAL CENTER</t>
  </si>
  <si>
    <t>JEFFERSON HEALTHCARE HOSPITAL</t>
  </si>
  <si>
    <t>KINDRED HOSPITAL - SEATTLE</t>
  </si>
  <si>
    <t>MID VALLEY HOSPITAL</t>
  </si>
  <si>
    <t>NORTHWEST HOSPITAL &amp; MEDICAL CENTER</t>
  </si>
  <si>
    <t>OLYMPIC MEDICAL CENTER</t>
  </si>
  <si>
    <t>PULLMAN REGIONAL HOSPITAL</t>
  </si>
  <si>
    <t>UNIVERSITY OF WASHINGTON MEDICAL CENTER</t>
  </si>
  <si>
    <t>DEER PARK HOSPITAL</t>
  </si>
  <si>
    <t>OKANOGAN-DOUGLAS DISTRICT HOSPITAL</t>
  </si>
  <si>
    <t>SWEDISH HEALTH SERVICES</t>
  </si>
  <si>
    <t>PROVIDENCE HOLY FAMILY HOSPITAL</t>
  </si>
  <si>
    <t>PROVIDENCE MOUNT CARMEL HOSPITAL</t>
  </si>
  <si>
    <t>PROVIDENCE SACRED HEART MEDICAL CENTER</t>
  </si>
  <si>
    <t>PROVIDENCE SAINT MARY MEDICAL CENTER</t>
  </si>
  <si>
    <t>BHC FAIRFAX HOSPITAL</t>
  </si>
  <si>
    <t>CASCADE MEDICAL CENTER</t>
  </si>
  <si>
    <t>COLUMBIA BASIN HOSPITAL</t>
  </si>
  <si>
    <t>COULEE COMMUNITY HOSPITAL</t>
  </si>
  <si>
    <t>DAYTON GENERAL HOSPITAL</t>
  </si>
  <si>
    <t>EAST ADAMS RURAL HOSPITAL</t>
  </si>
  <si>
    <t>ENUMCLAW REGIONAL HOSPITAL</t>
  </si>
  <si>
    <t>FORKS COMMUNITY HOSPITAL</t>
  </si>
  <si>
    <t>GARFIELD COUNTY MEMORIAL HOSPITAL</t>
  </si>
  <si>
    <t>LAKE CHELAN COMMUNITY HOSPITAL</t>
  </si>
  <si>
    <t>LINCOLN HOSPITAL</t>
  </si>
  <si>
    <t>LOURDES COUNSELING CENTER</t>
  </si>
  <si>
    <t>LOURDES MEDICAL CENTER</t>
  </si>
  <si>
    <t>MARK REED HOSPITAL</t>
  </si>
  <si>
    <t>MARY BRIDGE CHILDRENS HEALTH CENTER</t>
  </si>
  <si>
    <t>MORTON GENERAL HOSPITAL</t>
  </si>
  <si>
    <t>NEWPORT COMMUNITY HOSPITAL</t>
  </si>
  <si>
    <t>OCEAN BEACH HOSPITAL</t>
  </si>
  <si>
    <t>ODESSA MEMORIAL HOSPITAL</t>
  </si>
  <si>
    <t>OTHELLO COMMUNITY HOSPITAL</t>
  </si>
  <si>
    <t>PEACEHEALTH SAINT JOSEPH HOSPITAL</t>
  </si>
  <si>
    <t>PROSSER MEMORIAL HOSPITAL</t>
  </si>
  <si>
    <t>PROVIDENCE REGIONAL MEDICAL CENTER EVERETT</t>
  </si>
  <si>
    <t>PROVIDENCE SAINT JOSEPHS HOSPITAL</t>
  </si>
  <si>
    <t>QUINCY VALLEY MEDICAL CENTER</t>
  </si>
  <si>
    <t>REGIONAL HOSP. FOR RESP. &amp; COMPLEX CARE</t>
  </si>
  <si>
    <t>SAINT FRANCIS COMMUNITY HOSPITAL</t>
  </si>
  <si>
    <t>SAINT LUKES REHABILIATION INSTITUTE</t>
  </si>
  <si>
    <t>SEATTLE CHILDRENS HOSPITAL</t>
  </si>
  <si>
    <t>SNOQUALMIE VALLEY HOSPITAL</t>
  </si>
  <si>
    <t>SWEDISH MEDICAL CENTER CHERRY HILL</t>
  </si>
  <si>
    <t>WENATCHEE VALLEY MEDICAL CENTER</t>
  </si>
  <si>
    <t>WHITMAN HOSPITAL AND MEDICAL CENTER</t>
  </si>
  <si>
    <t>WILLAPA HARBOR HOSPITAL</t>
  </si>
  <si>
    <t>YAKIMA REGIONAL MEDICAL AND CARDIAC CENTER</t>
  </si>
  <si>
    <t>KLICKITAT VALLEY HOSPITAL</t>
  </si>
  <si>
    <t>KADLEC REGIONAL MEDICAL CENTER</t>
  </si>
  <si>
    <t>NAVOS</t>
  </si>
  <si>
    <t>SWEDISH EDMONDS</t>
  </si>
  <si>
    <t>SAINT ANTHONY HOSPITAL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</si>
</sst>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_)"/>
  </numFmts>
  <fonts count="3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55">
      <alignment/>
      <protection/>
    </xf>
    <xf numFmtId="39" fontId="2" fillId="0" borderId="0" xfId="55" applyNumberFormat="1">
      <alignment/>
      <protection/>
    </xf>
    <xf numFmtId="37" fontId="2" fillId="0" borderId="0" xfId="55" applyNumberFormat="1">
      <alignment/>
      <protection/>
    </xf>
    <xf numFmtId="165" fontId="3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abSelected="1" zoomScale="75" zoomScaleNormal="75" zoomScalePageLayoutView="0" workbookViewId="0" topLeftCell="A1">
      <selection activeCell="B25" sqref="B25"/>
    </sheetView>
  </sheetViews>
  <sheetFormatPr defaultColWidth="9.00390625" defaultRowHeight="12.75"/>
  <cols>
    <col min="1" max="1" width="6.125" style="0" bestFit="1" customWidth="1"/>
    <col min="2" max="2" width="41.875" style="0" bestFit="1" customWidth="1"/>
    <col min="3" max="3" width="10.875" style="0" bestFit="1" customWidth="1"/>
    <col min="4" max="4" width="6.875" style="0" bestFit="1" customWidth="1"/>
    <col min="5" max="5" width="8.875" style="0" bestFit="1" customWidth="1"/>
    <col min="6" max="6" width="10.875" style="0" bestFit="1" customWidth="1"/>
    <col min="7" max="7" width="6.875" style="0" bestFit="1" customWidth="1"/>
    <col min="8" max="8" width="8.875" style="0" bestFit="1" customWidth="1"/>
    <col min="9" max="9" width="2.625" style="0" customWidth="1"/>
    <col min="10" max="10" width="8.125" style="0" bestFit="1" customWidth="1"/>
  </cols>
  <sheetData>
    <row r="1" spans="1:9" ht="12">
      <c r="A1" s="5"/>
      <c r="B1" s="5"/>
      <c r="C1" s="5"/>
      <c r="D1" s="5"/>
      <c r="E1" s="5"/>
      <c r="F1" s="5"/>
      <c r="G1" s="5"/>
      <c r="H1" s="5"/>
      <c r="I1" s="5"/>
    </row>
    <row r="2" spans="1:10" ht="12">
      <c r="A2" s="5"/>
      <c r="B2" s="5"/>
      <c r="C2" s="5"/>
      <c r="D2" s="5"/>
      <c r="E2" s="4"/>
      <c r="F2" s="5"/>
      <c r="G2" s="5"/>
      <c r="H2" s="5"/>
      <c r="I2" s="5"/>
      <c r="J2" s="3" t="s">
        <v>38</v>
      </c>
    </row>
    <row r="3" spans="1:10" ht="12">
      <c r="A3" s="5"/>
      <c r="B3" s="5"/>
      <c r="C3" s="5"/>
      <c r="D3" s="5"/>
      <c r="E3" s="4"/>
      <c r="F3" s="5"/>
      <c r="G3" s="5"/>
      <c r="H3" s="5"/>
      <c r="I3" s="5"/>
      <c r="J3">
        <v>36</v>
      </c>
    </row>
    <row r="4" spans="1:9" ht="12">
      <c r="A4" s="5"/>
      <c r="B4" s="5"/>
      <c r="C4" s="6"/>
      <c r="D4" s="5"/>
      <c r="E4" s="5"/>
      <c r="F4" s="5"/>
      <c r="G4" s="5"/>
      <c r="H4" s="5"/>
      <c r="I4" s="5"/>
    </row>
    <row r="5" spans="1:9" ht="12">
      <c r="A5" s="5"/>
      <c r="B5" s="5"/>
      <c r="C5" s="6"/>
      <c r="D5" s="5"/>
      <c r="E5" s="5"/>
      <c r="F5" s="5"/>
      <c r="G5" s="5"/>
      <c r="H5" s="5"/>
      <c r="I5" s="5"/>
    </row>
    <row r="7" spans="4:8" ht="12">
      <c r="D7" s="17">
        <f>ROUND(+ICU!D5,0)</f>
        <v>2008</v>
      </c>
      <c r="E7" s="17">
        <f>D7</f>
        <v>2008</v>
      </c>
      <c r="F7" s="3"/>
      <c r="G7" s="2">
        <f>+E7+1</f>
        <v>2009</v>
      </c>
      <c r="H7" s="3">
        <f>+G7</f>
        <v>2009</v>
      </c>
    </row>
    <row r="8" spans="1:10" ht="12">
      <c r="A8" s="3"/>
      <c r="B8" s="3"/>
      <c r="C8" s="2" t="s">
        <v>0</v>
      </c>
      <c r="E8" s="2" t="s">
        <v>1</v>
      </c>
      <c r="F8" s="2" t="s">
        <v>0</v>
      </c>
      <c r="H8" s="2" t="s">
        <v>1</v>
      </c>
      <c r="I8" s="2"/>
      <c r="J8" s="3" t="s">
        <v>75</v>
      </c>
    </row>
    <row r="9" spans="1:10" ht="12">
      <c r="A9" s="3" t="s">
        <v>36</v>
      </c>
      <c r="B9" s="3" t="s">
        <v>37</v>
      </c>
      <c r="C9" s="2" t="s">
        <v>2</v>
      </c>
      <c r="D9" s="2" t="s">
        <v>3</v>
      </c>
      <c r="E9" s="2" t="s">
        <v>3</v>
      </c>
      <c r="F9" s="2" t="s">
        <v>2</v>
      </c>
      <c r="G9" s="2" t="s">
        <v>3</v>
      </c>
      <c r="H9" s="2" t="s">
        <v>3</v>
      </c>
      <c r="I9" s="2"/>
      <c r="J9" s="3" t="s">
        <v>77</v>
      </c>
    </row>
    <row r="10" spans="1:10" ht="12">
      <c r="A10">
        <f>+ICU!A5</f>
        <v>1</v>
      </c>
      <c r="B10" t="str">
        <f>+ICU!B5</f>
        <v>SWEDISH HEALTH SERVICES</v>
      </c>
      <c r="C10" s="7">
        <f>ROUND(+ICU!S5,0)</f>
        <v>171281214</v>
      </c>
      <c r="D10" s="7">
        <f>ROUND(+ICU!F5,0)</f>
        <v>51309</v>
      </c>
      <c r="E10" s="8">
        <f>IF(C10=0,"",IF(D10=0,"",ROUND(C10/D10,2)))</f>
        <v>3338.23</v>
      </c>
      <c r="F10" s="7">
        <f>ROUND(+ICU!S106,0)</f>
        <v>171928669</v>
      </c>
      <c r="G10" s="7">
        <f>ROUND(+ICU!F106,0)</f>
        <v>31715</v>
      </c>
      <c r="H10" s="8">
        <f>IF(F10=0,"",IF(G10=0,"",ROUND(F10/G10,2)))</f>
        <v>5421.05</v>
      </c>
      <c r="I10" s="8"/>
      <c r="J10" s="9">
        <f>IF(C10=0,"",IF(D10=0,"",IF(F10=0,"",IF(G10=0,"",ROUND(H10/E10-1,4)))))</f>
        <v>0.6239</v>
      </c>
    </row>
    <row r="11" spans="1:10" ht="12">
      <c r="A11">
        <f>+ICU!A6</f>
        <v>3</v>
      </c>
      <c r="B11" t="str">
        <f>+ICU!B6</f>
        <v>SWEDISH MEDICAL CENTER CHERRY HILL</v>
      </c>
      <c r="C11" s="7">
        <f>ROUND(+ICU!S6,0)</f>
        <v>37671217</v>
      </c>
      <c r="D11" s="7">
        <f>ROUND(+ICU!F6,0)</f>
        <v>7418</v>
      </c>
      <c r="E11" s="8">
        <f aca="true" t="shared" si="0" ref="E11:E74">IF(C11=0,"",IF(D11=0,"",ROUND(C11/D11,2)))</f>
        <v>5078.35</v>
      </c>
      <c r="F11" s="7">
        <f>ROUND(+ICU!S107,0)</f>
        <v>41777909</v>
      </c>
      <c r="G11" s="7">
        <f>ROUND(+ICU!F107,0)</f>
        <v>7588</v>
      </c>
      <c r="H11" s="8">
        <f aca="true" t="shared" si="1" ref="H11:H74">IF(F11=0,"",IF(G11=0,"",ROUND(F11/G11,2)))</f>
        <v>5505.79</v>
      </c>
      <c r="I11" s="8"/>
      <c r="J11" s="9">
        <f aca="true" t="shared" si="2" ref="J11:J74">IF(C11=0,"",IF(D11=0,"",IF(F11=0,"",IF(G11=0,"",ROUND(H11/E11-1,4)))))</f>
        <v>0.0842</v>
      </c>
    </row>
    <row r="12" spans="1:10" ht="12">
      <c r="A12">
        <f>+ICU!A7</f>
        <v>8</v>
      </c>
      <c r="B12" t="str">
        <f>+ICU!B7</f>
        <v>KLICKITAT VALLEY HOSPITAL</v>
      </c>
      <c r="C12" s="7">
        <f>ROUND(+ICU!S7,0)</f>
        <v>0</v>
      </c>
      <c r="D12" s="7">
        <f>ROUND(+ICU!F7,0)</f>
        <v>0</v>
      </c>
      <c r="E12" s="8">
        <f t="shared" si="0"/>
      </c>
      <c r="F12" s="7">
        <f>ROUND(+ICU!S108,0)</f>
        <v>0</v>
      </c>
      <c r="G12" s="7">
        <f>ROUND(+ICU!F108,0)</f>
        <v>0</v>
      </c>
      <c r="H12" s="8">
        <f t="shared" si="1"/>
      </c>
      <c r="I12" s="8"/>
      <c r="J12" s="9">
        <f t="shared" si="2"/>
      </c>
    </row>
    <row r="13" spans="1:10" ht="12">
      <c r="A13">
        <f>+ICU!A8</f>
        <v>10</v>
      </c>
      <c r="B13" t="str">
        <f>+ICU!B8</f>
        <v>VIRGINIA MASON MEDICAL CENTER</v>
      </c>
      <c r="C13" s="7">
        <f>ROUND(+ICU!S8,0)</f>
        <v>22904722</v>
      </c>
      <c r="D13" s="7">
        <f>ROUND(+ICU!F8,0)</f>
        <v>6247</v>
      </c>
      <c r="E13" s="8">
        <f t="shared" si="0"/>
        <v>3666.52</v>
      </c>
      <c r="F13" s="7">
        <f>ROUND(+ICU!S109,0)</f>
        <v>24679197</v>
      </c>
      <c r="G13" s="7">
        <f>ROUND(+ICU!F109,0)</f>
        <v>6007</v>
      </c>
      <c r="H13" s="8">
        <f t="shared" si="1"/>
        <v>4108.41</v>
      </c>
      <c r="I13" s="8"/>
      <c r="J13" s="9">
        <f t="shared" si="2"/>
        <v>0.1205</v>
      </c>
    </row>
    <row r="14" spans="1:10" ht="12">
      <c r="A14">
        <f>+ICU!A9</f>
        <v>14</v>
      </c>
      <c r="B14" t="str">
        <f>+ICU!B9</f>
        <v>SEATTLE CHILDRENS HOSPITAL</v>
      </c>
      <c r="C14" s="7">
        <f>ROUND(+ICU!S9,0)</f>
        <v>87647819</v>
      </c>
      <c r="D14" s="7">
        <f>ROUND(+ICU!F9,0)</f>
        <v>13348</v>
      </c>
      <c r="E14" s="8">
        <f t="shared" si="0"/>
        <v>6566.36</v>
      </c>
      <c r="F14" s="7">
        <f>ROUND(+ICU!S110,0)</f>
        <v>99820928</v>
      </c>
      <c r="G14" s="7">
        <f>ROUND(+ICU!F110,0)</f>
        <v>13480</v>
      </c>
      <c r="H14" s="8">
        <f t="shared" si="1"/>
        <v>7405.11</v>
      </c>
      <c r="I14" s="8"/>
      <c r="J14" s="9">
        <f t="shared" si="2"/>
        <v>0.1277</v>
      </c>
    </row>
    <row r="15" spans="1:10" ht="12">
      <c r="A15">
        <f>+ICU!A10</f>
        <v>20</v>
      </c>
      <c r="B15" t="str">
        <f>+ICU!B10</f>
        <v>GROUP HEALTH CENTRAL</v>
      </c>
      <c r="C15" s="7">
        <f>ROUND(+ICU!S10,0)</f>
        <v>2670138</v>
      </c>
      <c r="D15" s="7">
        <f>ROUND(+ICU!F10,0)</f>
        <v>1592</v>
      </c>
      <c r="E15" s="8">
        <f t="shared" si="0"/>
        <v>1677.22</v>
      </c>
      <c r="F15" s="7">
        <f>ROUND(+ICU!S111,0)</f>
        <v>3125114</v>
      </c>
      <c r="G15" s="7">
        <f>ROUND(+ICU!F111,0)</f>
        <v>1386</v>
      </c>
      <c r="H15" s="8">
        <f t="shared" si="1"/>
        <v>2254.77</v>
      </c>
      <c r="I15" s="8"/>
      <c r="J15" s="9">
        <f t="shared" si="2"/>
        <v>0.3443</v>
      </c>
    </row>
    <row r="16" spans="1:10" ht="12">
      <c r="A16">
        <f>+ICU!A11</f>
        <v>21</v>
      </c>
      <c r="B16" t="str">
        <f>+ICU!B11</f>
        <v>NEWPORT COMMUNITY HOSPITAL</v>
      </c>
      <c r="C16" s="7">
        <f>ROUND(+ICU!S11,0)</f>
        <v>0</v>
      </c>
      <c r="D16" s="7">
        <f>ROUND(+ICU!F11,0)</f>
        <v>0</v>
      </c>
      <c r="E16" s="8">
        <f t="shared" si="0"/>
      </c>
      <c r="F16" s="7">
        <f>ROUND(+ICU!S112,0)</f>
        <v>0</v>
      </c>
      <c r="G16" s="7">
        <f>ROUND(+ICU!F112,0)</f>
        <v>0</v>
      </c>
      <c r="H16" s="8">
        <f t="shared" si="1"/>
      </c>
      <c r="I16" s="8"/>
      <c r="J16" s="9">
        <f t="shared" si="2"/>
      </c>
    </row>
    <row r="17" spans="1:10" ht="12">
      <c r="A17">
        <f>+ICU!A12</f>
        <v>22</v>
      </c>
      <c r="B17" t="str">
        <f>+ICU!B12</f>
        <v>LOURDES MEDICAL CENTER</v>
      </c>
      <c r="C17" s="7">
        <f>ROUND(+ICU!S12,0)</f>
        <v>0</v>
      </c>
      <c r="D17" s="7">
        <f>ROUND(+ICU!F12,0)</f>
        <v>0</v>
      </c>
      <c r="E17" s="8">
        <f t="shared" si="0"/>
      </c>
      <c r="F17" s="7">
        <f>ROUND(+ICU!S113,0)</f>
        <v>0</v>
      </c>
      <c r="G17" s="7">
        <f>ROUND(+ICU!F113,0)</f>
        <v>0</v>
      </c>
      <c r="H17" s="8">
        <f t="shared" si="1"/>
      </c>
      <c r="I17" s="8"/>
      <c r="J17" s="9">
        <f t="shared" si="2"/>
      </c>
    </row>
    <row r="18" spans="1:10" ht="12">
      <c r="A18">
        <f>+ICU!A13</f>
        <v>23</v>
      </c>
      <c r="B18" t="str">
        <f>+ICU!B13</f>
        <v>OKANOGAN-DOUGLAS DISTRICT HOSPITAL</v>
      </c>
      <c r="C18" s="7">
        <f>ROUND(+ICU!S13,0)</f>
        <v>23597</v>
      </c>
      <c r="D18" s="7">
        <f>ROUND(+ICU!F13,0)</f>
        <v>11</v>
      </c>
      <c r="E18" s="8">
        <f t="shared" si="0"/>
        <v>2145.18</v>
      </c>
      <c r="F18" s="7">
        <f>ROUND(+ICU!S114,0)</f>
        <v>17808</v>
      </c>
      <c r="G18" s="7">
        <f>ROUND(+ICU!F114,0)</f>
        <v>8</v>
      </c>
      <c r="H18" s="8">
        <f t="shared" si="1"/>
        <v>2226</v>
      </c>
      <c r="I18" s="8"/>
      <c r="J18" s="9">
        <f t="shared" si="2"/>
        <v>0.0377</v>
      </c>
    </row>
    <row r="19" spans="1:10" ht="12">
      <c r="A19">
        <f>+ICU!A14</f>
        <v>26</v>
      </c>
      <c r="B19" t="str">
        <f>+ICU!B14</f>
        <v>PEACEHEALTH SAINT JOHN MEDICAL CENTER</v>
      </c>
      <c r="C19" s="7">
        <f>ROUND(+ICU!S14,0)</f>
        <v>22098251</v>
      </c>
      <c r="D19" s="7">
        <f>ROUND(+ICU!F14,0)</f>
        <v>10677</v>
      </c>
      <c r="E19" s="8">
        <f t="shared" si="0"/>
        <v>2069.71</v>
      </c>
      <c r="F19" s="7">
        <f>ROUND(+ICU!S115,0)</f>
        <v>23569960</v>
      </c>
      <c r="G19" s="7">
        <f>ROUND(+ICU!F115,0)</f>
        <v>10054</v>
      </c>
      <c r="H19" s="8">
        <f t="shared" si="1"/>
        <v>2344.34</v>
      </c>
      <c r="I19" s="8"/>
      <c r="J19" s="9">
        <f t="shared" si="2"/>
        <v>0.1327</v>
      </c>
    </row>
    <row r="20" spans="1:10" ht="12">
      <c r="A20">
        <f>+ICU!A15</f>
        <v>29</v>
      </c>
      <c r="B20" t="str">
        <f>+ICU!B15</f>
        <v>HARBORVIEW MEDICAL CENTER</v>
      </c>
      <c r="C20" s="7">
        <f>ROUND(+ICU!S15,0)</f>
        <v>92206189</v>
      </c>
      <c r="D20" s="7">
        <f>ROUND(+ICU!F15,0)</f>
        <v>22687</v>
      </c>
      <c r="E20" s="8">
        <f t="shared" si="0"/>
        <v>4064.27</v>
      </c>
      <c r="F20" s="7">
        <f>ROUND(+ICU!S116,0)</f>
        <v>114433488</v>
      </c>
      <c r="G20" s="7">
        <f>ROUND(+ICU!F116,0)</f>
        <v>25733</v>
      </c>
      <c r="H20" s="8">
        <f t="shared" si="1"/>
        <v>4446.95</v>
      </c>
      <c r="I20" s="8"/>
      <c r="J20" s="9">
        <f t="shared" si="2"/>
        <v>0.0942</v>
      </c>
    </row>
    <row r="21" spans="1:10" ht="12">
      <c r="A21">
        <f>+ICU!A16</f>
        <v>32</v>
      </c>
      <c r="B21" t="str">
        <f>+ICU!B16</f>
        <v>SAINT JOSEPH MEDICAL CENTER</v>
      </c>
      <c r="C21" s="7">
        <f>ROUND(+ICU!S16,0)</f>
        <v>55139399</v>
      </c>
      <c r="D21" s="7">
        <f>ROUND(+ICU!F16,0)</f>
        <v>18623</v>
      </c>
      <c r="E21" s="8">
        <f t="shared" si="0"/>
        <v>2960.82</v>
      </c>
      <c r="F21" s="7">
        <f>ROUND(+ICU!S117,0)</f>
        <v>61217726</v>
      </c>
      <c r="G21" s="7">
        <f>ROUND(+ICU!F117,0)</f>
        <v>18623</v>
      </c>
      <c r="H21" s="8">
        <f t="shared" si="1"/>
        <v>3287.21</v>
      </c>
      <c r="I21" s="8"/>
      <c r="J21" s="9">
        <f t="shared" si="2"/>
        <v>0.1102</v>
      </c>
    </row>
    <row r="22" spans="1:10" ht="12">
      <c r="A22">
        <f>+ICU!A17</f>
        <v>35</v>
      </c>
      <c r="B22" t="str">
        <f>+ICU!B17</f>
        <v>ENUMCLAW REGIONAL HOSPITAL</v>
      </c>
      <c r="C22" s="7">
        <f>ROUND(+ICU!S17,0)</f>
        <v>284016</v>
      </c>
      <c r="D22" s="7">
        <f>ROUND(+ICU!F17,0)</f>
        <v>129</v>
      </c>
      <c r="E22" s="8">
        <f t="shared" si="0"/>
        <v>2201.67</v>
      </c>
      <c r="F22" s="7">
        <f>ROUND(+ICU!S118,0)</f>
        <v>791143</v>
      </c>
      <c r="G22" s="7">
        <f>ROUND(+ICU!F118,0)</f>
        <v>284</v>
      </c>
      <c r="H22" s="8">
        <f t="shared" si="1"/>
        <v>2785.71</v>
      </c>
      <c r="I22" s="8"/>
      <c r="J22" s="9">
        <f t="shared" si="2"/>
        <v>0.2653</v>
      </c>
    </row>
    <row r="23" spans="1:10" ht="12">
      <c r="A23">
        <f>+ICU!A18</f>
        <v>37</v>
      </c>
      <c r="B23" t="str">
        <f>+ICU!B18</f>
        <v>DEACONESS MEDICAL CENTER</v>
      </c>
      <c r="C23" s="7">
        <f>ROUND(+ICU!S18,0)</f>
        <v>22597711</v>
      </c>
      <c r="D23" s="7">
        <f>ROUND(+ICU!F18,0)</f>
        <v>13022</v>
      </c>
      <c r="E23" s="8">
        <f t="shared" si="0"/>
        <v>1735.35</v>
      </c>
      <c r="F23" s="7">
        <f>ROUND(+ICU!S119,0)</f>
        <v>27983578</v>
      </c>
      <c r="G23" s="7">
        <f>ROUND(+ICU!F119,0)</f>
        <v>15528</v>
      </c>
      <c r="H23" s="8">
        <f t="shared" si="1"/>
        <v>1802.14</v>
      </c>
      <c r="I23" s="8"/>
      <c r="J23" s="9">
        <f t="shared" si="2"/>
        <v>0.0385</v>
      </c>
    </row>
    <row r="24" spans="1:10" ht="12">
      <c r="A24">
        <f>+ICU!A19</f>
        <v>38</v>
      </c>
      <c r="B24" t="str">
        <f>+ICU!B19</f>
        <v>OLYMPIC MEDICAL CENTER</v>
      </c>
      <c r="C24" s="7">
        <f>ROUND(+ICU!S19,0)</f>
        <v>8869781</v>
      </c>
      <c r="D24" s="7">
        <f>ROUND(+ICU!F19,0)</f>
        <v>4487</v>
      </c>
      <c r="E24" s="8">
        <f t="shared" si="0"/>
        <v>1976.77</v>
      </c>
      <c r="F24" s="7">
        <f>ROUND(+ICU!S120,0)</f>
        <v>8647715</v>
      </c>
      <c r="G24" s="7">
        <f>ROUND(+ICU!F120,0)</f>
        <v>4126</v>
      </c>
      <c r="H24" s="8">
        <f t="shared" si="1"/>
        <v>2095.91</v>
      </c>
      <c r="I24" s="8"/>
      <c r="J24" s="9">
        <f t="shared" si="2"/>
        <v>0.0603</v>
      </c>
    </row>
    <row r="25" spans="1:10" ht="12">
      <c r="A25">
        <f>+ICU!A20</f>
        <v>39</v>
      </c>
      <c r="B25" t="str">
        <f>+ICU!B20</f>
        <v>KENNEWICK GENERAL HOSPITAL</v>
      </c>
      <c r="C25" s="7">
        <f>ROUND(+ICU!S20,0)</f>
        <v>4117535</v>
      </c>
      <c r="D25" s="7">
        <f>ROUND(+ICU!F20,0)</f>
        <v>1579</v>
      </c>
      <c r="E25" s="8">
        <f t="shared" si="0"/>
        <v>2607.69</v>
      </c>
      <c r="F25" s="7">
        <f>ROUND(+ICU!S121,0)</f>
        <v>4646063</v>
      </c>
      <c r="G25" s="7">
        <f>ROUND(+ICU!F121,0)</f>
        <v>1625</v>
      </c>
      <c r="H25" s="8">
        <f t="shared" si="1"/>
        <v>2859.12</v>
      </c>
      <c r="I25" s="8"/>
      <c r="J25" s="9">
        <f t="shared" si="2"/>
        <v>0.0964</v>
      </c>
    </row>
    <row r="26" spans="1:10" ht="12">
      <c r="A26">
        <f>+ICU!A21</f>
        <v>43</v>
      </c>
      <c r="B26" t="str">
        <f>+ICU!B21</f>
        <v>WALLA WALLA GENERAL HOSPITAL</v>
      </c>
      <c r="C26" s="7">
        <f>ROUND(+ICU!S21,0)</f>
        <v>2816472</v>
      </c>
      <c r="D26" s="7">
        <f>ROUND(+ICU!F21,0)</f>
        <v>683</v>
      </c>
      <c r="E26" s="8">
        <f t="shared" si="0"/>
        <v>4123.68</v>
      </c>
      <c r="F26" s="7">
        <f>ROUND(+ICU!S122,0)</f>
        <v>15765945</v>
      </c>
      <c r="G26" s="7">
        <f>ROUND(+ICU!F122,0)</f>
        <v>868</v>
      </c>
      <c r="H26" s="8">
        <f t="shared" si="1"/>
        <v>18163.53</v>
      </c>
      <c r="I26" s="8"/>
      <c r="J26" s="9">
        <f t="shared" si="2"/>
        <v>3.4047</v>
      </c>
    </row>
    <row r="27" spans="1:10" ht="12">
      <c r="A27">
        <f>+ICU!A22</f>
        <v>45</v>
      </c>
      <c r="B27" t="str">
        <f>+ICU!B22</f>
        <v>COLUMBIA BASIN HOSPITAL</v>
      </c>
      <c r="C27" s="7">
        <f>ROUND(+ICU!S22,0)</f>
        <v>0</v>
      </c>
      <c r="D27" s="7">
        <f>ROUND(+ICU!F22,0)</f>
        <v>0</v>
      </c>
      <c r="E27" s="8">
        <f t="shared" si="0"/>
      </c>
      <c r="F27" s="7">
        <f>ROUND(+ICU!S123,0)</f>
        <v>0</v>
      </c>
      <c r="G27" s="7">
        <f>ROUND(+ICU!F123,0)</f>
        <v>0</v>
      </c>
      <c r="H27" s="8">
        <f t="shared" si="1"/>
      </c>
      <c r="I27" s="8"/>
      <c r="J27" s="9">
        <f t="shared" si="2"/>
      </c>
    </row>
    <row r="28" spans="1:10" ht="12">
      <c r="A28">
        <f>+ICU!A23</f>
        <v>46</v>
      </c>
      <c r="B28" t="str">
        <f>+ICU!B23</f>
        <v>PROSSER MEMORIAL HOSPITAL</v>
      </c>
      <c r="C28" s="7">
        <f>ROUND(+ICU!S23,0)</f>
        <v>0</v>
      </c>
      <c r="D28" s="7">
        <f>ROUND(+ICU!F23,0)</f>
        <v>0</v>
      </c>
      <c r="E28" s="8">
        <f t="shared" si="0"/>
      </c>
      <c r="F28" s="7">
        <f>ROUND(+ICU!S124,0)</f>
        <v>0</v>
      </c>
      <c r="G28" s="7">
        <f>ROUND(+ICU!F124,0)</f>
        <v>0</v>
      </c>
      <c r="H28" s="8">
        <f t="shared" si="1"/>
      </c>
      <c r="I28" s="8"/>
      <c r="J28" s="9">
        <f t="shared" si="2"/>
      </c>
    </row>
    <row r="29" spans="1:10" ht="12">
      <c r="A29">
        <f>+ICU!A24</f>
        <v>50</v>
      </c>
      <c r="B29" t="str">
        <f>+ICU!B24</f>
        <v>PROVIDENCE SAINT MARY MEDICAL CENTER</v>
      </c>
      <c r="C29" s="7">
        <f>ROUND(+ICU!S24,0)</f>
        <v>10255006</v>
      </c>
      <c r="D29" s="7">
        <f>ROUND(+ICU!F24,0)</f>
        <v>3381</v>
      </c>
      <c r="E29" s="8">
        <f t="shared" si="0"/>
        <v>3033.13</v>
      </c>
      <c r="F29" s="7">
        <f>ROUND(+ICU!S125,0)</f>
        <v>10655178</v>
      </c>
      <c r="G29" s="7">
        <f>ROUND(+ICU!F125,0)</f>
        <v>3191</v>
      </c>
      <c r="H29" s="8">
        <f t="shared" si="1"/>
        <v>3339.13</v>
      </c>
      <c r="I29" s="8"/>
      <c r="J29" s="9">
        <f t="shared" si="2"/>
        <v>0.1009</v>
      </c>
    </row>
    <row r="30" spans="1:10" ht="12">
      <c r="A30">
        <f>+ICU!A25</f>
        <v>54</v>
      </c>
      <c r="B30" t="str">
        <f>+ICU!B25</f>
        <v>FORKS COMMUNITY HOSPITAL</v>
      </c>
      <c r="C30" s="7">
        <f>ROUND(+ICU!S25,0)</f>
        <v>0</v>
      </c>
      <c r="D30" s="7">
        <f>ROUND(+ICU!F25,0)</f>
        <v>0</v>
      </c>
      <c r="E30" s="8">
        <f t="shared" si="0"/>
      </c>
      <c r="F30" s="7">
        <f>ROUND(+ICU!S126,0)</f>
        <v>0</v>
      </c>
      <c r="G30" s="7">
        <f>ROUND(+ICU!F126,0)</f>
        <v>0</v>
      </c>
      <c r="H30" s="8">
        <f t="shared" si="1"/>
      </c>
      <c r="I30" s="8"/>
      <c r="J30" s="9">
        <f t="shared" si="2"/>
      </c>
    </row>
    <row r="31" spans="1:10" ht="12">
      <c r="A31">
        <f>+ICU!A26</f>
        <v>56</v>
      </c>
      <c r="B31" t="str">
        <f>+ICU!B26</f>
        <v>WILLAPA HARBOR HOSPITAL</v>
      </c>
      <c r="C31" s="7">
        <f>ROUND(+ICU!S26,0)</f>
        <v>0</v>
      </c>
      <c r="D31" s="7">
        <f>ROUND(+ICU!F26,0)</f>
        <v>0</v>
      </c>
      <c r="E31" s="8">
        <f t="shared" si="0"/>
      </c>
      <c r="F31" s="7">
        <f>ROUND(+ICU!S127,0)</f>
        <v>0</v>
      </c>
      <c r="G31" s="7">
        <f>ROUND(+ICU!F127,0)</f>
        <v>0</v>
      </c>
      <c r="H31" s="8">
        <f t="shared" si="1"/>
      </c>
      <c r="I31" s="8"/>
      <c r="J31" s="9">
        <f t="shared" si="2"/>
      </c>
    </row>
    <row r="32" spans="1:10" ht="12">
      <c r="A32">
        <f>+ICU!A27</f>
        <v>58</v>
      </c>
      <c r="B32" t="str">
        <f>+ICU!B27</f>
        <v>YAKIMA VALLEY MEMORIAL HOSPITAL</v>
      </c>
      <c r="C32" s="7">
        <f>ROUND(+ICU!S27,0)</f>
        <v>18562445</v>
      </c>
      <c r="D32" s="7">
        <f>ROUND(+ICU!F27,0)</f>
        <v>6280</v>
      </c>
      <c r="E32" s="8">
        <f t="shared" si="0"/>
        <v>2955.8</v>
      </c>
      <c r="F32" s="7">
        <f>ROUND(+ICU!S128,0)</f>
        <v>19175915</v>
      </c>
      <c r="G32" s="7">
        <f>ROUND(+ICU!F128,0)</f>
        <v>5923</v>
      </c>
      <c r="H32" s="8">
        <f t="shared" si="1"/>
        <v>3237.53</v>
      </c>
      <c r="I32" s="8"/>
      <c r="J32" s="9">
        <f t="shared" si="2"/>
        <v>0.0953</v>
      </c>
    </row>
    <row r="33" spans="1:10" ht="12">
      <c r="A33">
        <f>+ICU!A28</f>
        <v>63</v>
      </c>
      <c r="B33" t="str">
        <f>+ICU!B28</f>
        <v>GRAYS HARBOR COMMUNITY HOSPITAL</v>
      </c>
      <c r="C33" s="7">
        <f>ROUND(+ICU!S28,0)</f>
        <v>4594713</v>
      </c>
      <c r="D33" s="7">
        <f>ROUND(+ICU!F28,0)</f>
        <v>1871</v>
      </c>
      <c r="E33" s="8">
        <f t="shared" si="0"/>
        <v>2455.75</v>
      </c>
      <c r="F33" s="7">
        <f>ROUND(+ICU!S129,0)</f>
        <v>5089017</v>
      </c>
      <c r="G33" s="7">
        <f>ROUND(+ICU!F129,0)</f>
        <v>2039</v>
      </c>
      <c r="H33" s="8">
        <f t="shared" si="1"/>
        <v>2495.84</v>
      </c>
      <c r="I33" s="8"/>
      <c r="J33" s="9">
        <f t="shared" si="2"/>
        <v>0.0163</v>
      </c>
    </row>
    <row r="34" spans="1:10" ht="12">
      <c r="A34">
        <f>+ICU!A29</f>
        <v>78</v>
      </c>
      <c r="B34" t="str">
        <f>+ICU!B29</f>
        <v>SAMARITAN HOSPITAL</v>
      </c>
      <c r="C34" s="7">
        <f>ROUND(+ICU!S29,0)</f>
        <v>6111155</v>
      </c>
      <c r="D34" s="7">
        <f>ROUND(+ICU!F29,0)</f>
        <v>1601</v>
      </c>
      <c r="E34" s="8">
        <f t="shared" si="0"/>
        <v>3817.09</v>
      </c>
      <c r="F34" s="7">
        <f>ROUND(+ICU!S130,0)</f>
        <v>4874693</v>
      </c>
      <c r="G34" s="7">
        <f>ROUND(+ICU!F130,0)</f>
        <v>1689</v>
      </c>
      <c r="H34" s="8">
        <f t="shared" si="1"/>
        <v>2886.14</v>
      </c>
      <c r="I34" s="8"/>
      <c r="J34" s="9">
        <f t="shared" si="2"/>
        <v>-0.2439</v>
      </c>
    </row>
    <row r="35" spans="1:10" ht="12">
      <c r="A35">
        <f>+ICU!A30</f>
        <v>79</v>
      </c>
      <c r="B35" t="str">
        <f>+ICU!B30</f>
        <v>OCEAN BEACH HOSPITAL</v>
      </c>
      <c r="C35" s="7">
        <f>ROUND(+ICU!S30,0)</f>
        <v>0</v>
      </c>
      <c r="D35" s="7">
        <f>ROUND(+ICU!F30,0)</f>
        <v>0</v>
      </c>
      <c r="E35" s="8">
        <f t="shared" si="0"/>
      </c>
      <c r="F35" s="7">
        <f>ROUND(+ICU!S131,0)</f>
        <v>0</v>
      </c>
      <c r="G35" s="7">
        <f>ROUND(+ICU!F131,0)</f>
        <v>0</v>
      </c>
      <c r="H35" s="8">
        <f t="shared" si="1"/>
      </c>
      <c r="I35" s="8"/>
      <c r="J35" s="9">
        <f t="shared" si="2"/>
      </c>
    </row>
    <row r="36" spans="1:10" ht="12">
      <c r="A36">
        <f>+ICU!A31</f>
        <v>80</v>
      </c>
      <c r="B36" t="str">
        <f>+ICU!B31</f>
        <v>ODESSA MEMORIAL HOSPITAL</v>
      </c>
      <c r="C36" s="7">
        <f>ROUND(+ICU!S31,0)</f>
        <v>0</v>
      </c>
      <c r="D36" s="7">
        <f>ROUND(+ICU!F31,0)</f>
        <v>0</v>
      </c>
      <c r="E36" s="8">
        <f t="shared" si="0"/>
      </c>
      <c r="F36" s="7">
        <f>ROUND(+ICU!S132,0)</f>
        <v>0</v>
      </c>
      <c r="G36" s="7">
        <f>ROUND(+ICU!F132,0)</f>
        <v>0</v>
      </c>
      <c r="H36" s="8">
        <f t="shared" si="1"/>
      </c>
      <c r="I36" s="8"/>
      <c r="J36" s="9">
        <f t="shared" si="2"/>
      </c>
    </row>
    <row r="37" spans="1:10" ht="12">
      <c r="A37">
        <f>+ICU!A32</f>
        <v>81</v>
      </c>
      <c r="B37" t="str">
        <f>+ICU!B32</f>
        <v>GOOD SAMARITAN HOSPITAL</v>
      </c>
      <c r="C37" s="7">
        <f>ROUND(+ICU!S32,0)</f>
        <v>11665680</v>
      </c>
      <c r="D37" s="7">
        <f>ROUND(+ICU!F32,0)</f>
        <v>3606</v>
      </c>
      <c r="E37" s="8">
        <f t="shared" si="0"/>
        <v>3235.07</v>
      </c>
      <c r="F37" s="7">
        <f>ROUND(+ICU!S133,0)</f>
        <v>50816430</v>
      </c>
      <c r="G37" s="7">
        <f>ROUND(+ICU!F133,0)</f>
        <v>16139</v>
      </c>
      <c r="H37" s="8">
        <f t="shared" si="1"/>
        <v>3148.67</v>
      </c>
      <c r="I37" s="8"/>
      <c r="J37" s="9">
        <f t="shared" si="2"/>
        <v>-0.0267</v>
      </c>
    </row>
    <row r="38" spans="1:10" ht="12">
      <c r="A38">
        <f>+ICU!A33</f>
        <v>82</v>
      </c>
      <c r="B38" t="str">
        <f>+ICU!B33</f>
        <v>GARFIELD COUNTY MEMORIAL HOSPITAL</v>
      </c>
      <c r="C38" s="7">
        <f>ROUND(+ICU!S33,0)</f>
        <v>0</v>
      </c>
      <c r="D38" s="7">
        <f>ROUND(+ICU!F33,0)</f>
        <v>0</v>
      </c>
      <c r="E38" s="8">
        <f t="shared" si="0"/>
      </c>
      <c r="F38" s="7">
        <f>ROUND(+ICU!S134,0)</f>
        <v>0</v>
      </c>
      <c r="G38" s="7">
        <f>ROUND(+ICU!F134,0)</f>
        <v>0</v>
      </c>
      <c r="H38" s="8">
        <f t="shared" si="1"/>
      </c>
      <c r="I38" s="8"/>
      <c r="J38" s="9">
        <f t="shared" si="2"/>
      </c>
    </row>
    <row r="39" spans="1:10" ht="12">
      <c r="A39">
        <f>+ICU!A34</f>
        <v>84</v>
      </c>
      <c r="B39" t="str">
        <f>+ICU!B34</f>
        <v>PROVIDENCE REGIONAL MEDICAL CENTER EVERETT</v>
      </c>
      <c r="C39" s="7">
        <f>ROUND(+ICU!S34,0)</f>
        <v>40254138</v>
      </c>
      <c r="D39" s="7">
        <f>ROUND(+ICU!F34,0)</f>
        <v>11269</v>
      </c>
      <c r="E39" s="8">
        <f t="shared" si="0"/>
        <v>3572.11</v>
      </c>
      <c r="F39" s="7">
        <f>ROUND(+ICU!S135,0)</f>
        <v>67986008</v>
      </c>
      <c r="G39" s="7">
        <f>ROUND(+ICU!F135,0)</f>
        <v>18430</v>
      </c>
      <c r="H39" s="8">
        <f t="shared" si="1"/>
        <v>3688.88</v>
      </c>
      <c r="I39" s="8"/>
      <c r="J39" s="9">
        <f t="shared" si="2"/>
        <v>0.0327</v>
      </c>
    </row>
    <row r="40" spans="1:10" ht="12">
      <c r="A40">
        <f>+ICU!A35</f>
        <v>85</v>
      </c>
      <c r="B40" t="str">
        <f>+ICU!B35</f>
        <v>JEFFERSON HEALTHCARE HOSPITAL</v>
      </c>
      <c r="C40" s="7">
        <f>ROUND(+ICU!S35,0)</f>
        <v>1425631</v>
      </c>
      <c r="D40" s="7">
        <f>ROUND(+ICU!F35,0)</f>
        <v>508</v>
      </c>
      <c r="E40" s="8">
        <f t="shared" si="0"/>
        <v>2806.36</v>
      </c>
      <c r="F40" s="7">
        <f>ROUND(+ICU!S136,0)</f>
        <v>1577835</v>
      </c>
      <c r="G40" s="7">
        <f>ROUND(+ICU!F136,0)</f>
        <v>444</v>
      </c>
      <c r="H40" s="8">
        <f t="shared" si="1"/>
        <v>3553.68</v>
      </c>
      <c r="I40" s="8"/>
      <c r="J40" s="9">
        <f t="shared" si="2"/>
        <v>0.2663</v>
      </c>
    </row>
    <row r="41" spans="1:10" ht="12">
      <c r="A41">
        <f>+ICU!A36</f>
        <v>96</v>
      </c>
      <c r="B41" t="str">
        <f>+ICU!B36</f>
        <v>SKYLINE HOSPITAL</v>
      </c>
      <c r="C41" s="7">
        <f>ROUND(+ICU!S36,0)</f>
        <v>111061</v>
      </c>
      <c r="D41" s="7">
        <f>ROUND(+ICU!F36,0)</f>
        <v>54</v>
      </c>
      <c r="E41" s="8">
        <f t="shared" si="0"/>
        <v>2056.69</v>
      </c>
      <c r="F41" s="7">
        <f>ROUND(+ICU!S137,0)</f>
        <v>119664</v>
      </c>
      <c r="G41" s="7">
        <f>ROUND(+ICU!F137,0)</f>
        <v>41</v>
      </c>
      <c r="H41" s="8">
        <f t="shared" si="1"/>
        <v>2918.63</v>
      </c>
      <c r="I41" s="8"/>
      <c r="J41" s="9">
        <f t="shared" si="2"/>
        <v>0.4191</v>
      </c>
    </row>
    <row r="42" spans="1:10" ht="12">
      <c r="A42">
        <f>+ICU!A37</f>
        <v>102</v>
      </c>
      <c r="B42" t="str">
        <f>+ICU!B37</f>
        <v>YAKIMA REGIONAL MEDICAL AND CARDIAC CENTER</v>
      </c>
      <c r="C42" s="7">
        <f>ROUND(+ICU!S37,0)</f>
        <v>8613684</v>
      </c>
      <c r="D42" s="7">
        <f>ROUND(+ICU!F37,0)</f>
        <v>4061</v>
      </c>
      <c r="E42" s="8">
        <f t="shared" si="0"/>
        <v>2121.07</v>
      </c>
      <c r="F42" s="7">
        <f>ROUND(+ICU!S138,0)</f>
        <v>7604916</v>
      </c>
      <c r="G42" s="7">
        <f>ROUND(+ICU!F138,0)</f>
        <v>3531</v>
      </c>
      <c r="H42" s="8">
        <f t="shared" si="1"/>
        <v>2153.76</v>
      </c>
      <c r="I42" s="8"/>
      <c r="J42" s="9">
        <f t="shared" si="2"/>
        <v>0.0154</v>
      </c>
    </row>
    <row r="43" spans="1:10" ht="12">
      <c r="A43">
        <f>+ICU!A38</f>
        <v>104</v>
      </c>
      <c r="B43" t="str">
        <f>+ICU!B38</f>
        <v>VALLEY GENERAL HOSPITAL</v>
      </c>
      <c r="C43" s="7">
        <f>ROUND(+ICU!S38,0)</f>
        <v>708381</v>
      </c>
      <c r="D43" s="7">
        <f>ROUND(+ICU!F38,0)</f>
        <v>368</v>
      </c>
      <c r="E43" s="8">
        <f t="shared" si="0"/>
        <v>1924.95</v>
      </c>
      <c r="F43" s="7">
        <f>ROUND(+ICU!S139,0)</f>
        <v>685370</v>
      </c>
      <c r="G43" s="7">
        <f>ROUND(+ICU!F139,0)</f>
        <v>344</v>
      </c>
      <c r="H43" s="8">
        <f t="shared" si="1"/>
        <v>1992.35</v>
      </c>
      <c r="I43" s="8"/>
      <c r="J43" s="9">
        <f t="shared" si="2"/>
        <v>0.035</v>
      </c>
    </row>
    <row r="44" spans="1:10" ht="12">
      <c r="A44">
        <f>+ICU!A39</f>
        <v>106</v>
      </c>
      <c r="B44" t="str">
        <f>+ICU!B39</f>
        <v>CASCADE VALLEY HOSPITAL</v>
      </c>
      <c r="C44" s="7">
        <f>ROUND(+ICU!S39,0)</f>
        <v>1894811</v>
      </c>
      <c r="D44" s="7">
        <f>ROUND(+ICU!F39,0)</f>
        <v>613</v>
      </c>
      <c r="E44" s="8">
        <f t="shared" si="0"/>
        <v>3091.05</v>
      </c>
      <c r="F44" s="7">
        <f>ROUND(+ICU!S140,0)</f>
        <v>2298852</v>
      </c>
      <c r="G44" s="7">
        <f>ROUND(+ICU!F140,0)</f>
        <v>618</v>
      </c>
      <c r="H44" s="8">
        <f t="shared" si="1"/>
        <v>3719.83</v>
      </c>
      <c r="I44" s="8"/>
      <c r="J44" s="9">
        <f t="shared" si="2"/>
        <v>0.2034</v>
      </c>
    </row>
    <row r="45" spans="1:10" ht="12">
      <c r="A45">
        <f>+ICU!A40</f>
        <v>107</v>
      </c>
      <c r="B45" t="str">
        <f>+ICU!B40</f>
        <v>NORTH VALLEY HOSPITAL</v>
      </c>
      <c r="C45" s="7">
        <f>ROUND(+ICU!S40,0)</f>
        <v>210734</v>
      </c>
      <c r="D45" s="7">
        <f>ROUND(+ICU!F40,0)</f>
        <v>119</v>
      </c>
      <c r="E45" s="8">
        <f t="shared" si="0"/>
        <v>1770.87</v>
      </c>
      <c r="F45" s="7">
        <f>ROUND(+ICU!S141,0)</f>
        <v>256111</v>
      </c>
      <c r="G45" s="7">
        <f>ROUND(+ICU!F141,0)</f>
        <v>144</v>
      </c>
      <c r="H45" s="8">
        <f t="shared" si="1"/>
        <v>1778.55</v>
      </c>
      <c r="I45" s="8"/>
      <c r="J45" s="9">
        <f t="shared" si="2"/>
        <v>0.0043</v>
      </c>
    </row>
    <row r="46" spans="1:10" ht="12">
      <c r="A46">
        <f>+ICU!A41</f>
        <v>108</v>
      </c>
      <c r="B46" t="str">
        <f>+ICU!B41</f>
        <v>TRI-STATE MEMORIAL HOSPITAL</v>
      </c>
      <c r="C46" s="7">
        <f>ROUND(+ICU!S41,0)</f>
        <v>1772004</v>
      </c>
      <c r="D46" s="7">
        <f>ROUND(+ICU!F41,0)</f>
        <v>1802</v>
      </c>
      <c r="E46" s="8">
        <f t="shared" si="0"/>
        <v>983.35</v>
      </c>
      <c r="F46" s="7">
        <f>ROUND(+ICU!S142,0)</f>
        <v>0</v>
      </c>
      <c r="G46" s="7">
        <f>ROUND(+ICU!F142,0)</f>
        <v>0</v>
      </c>
      <c r="H46" s="8">
        <f t="shared" si="1"/>
      </c>
      <c r="I46" s="8"/>
      <c r="J46" s="9">
        <f t="shared" si="2"/>
      </c>
    </row>
    <row r="47" spans="1:10" ht="12">
      <c r="A47">
        <f>+ICU!A42</f>
        <v>111</v>
      </c>
      <c r="B47" t="str">
        <f>+ICU!B42</f>
        <v>EAST ADAMS RURAL HOSPITAL</v>
      </c>
      <c r="C47" s="7">
        <f>ROUND(+ICU!S42,0)</f>
        <v>0</v>
      </c>
      <c r="D47" s="7">
        <f>ROUND(+ICU!F42,0)</f>
        <v>0</v>
      </c>
      <c r="E47" s="8">
        <f t="shared" si="0"/>
      </c>
      <c r="F47" s="7">
        <f>ROUND(+ICU!S143,0)</f>
        <v>0</v>
      </c>
      <c r="G47" s="7">
        <f>ROUND(+ICU!F143,0)</f>
        <v>0</v>
      </c>
      <c r="H47" s="8">
        <f t="shared" si="1"/>
      </c>
      <c r="I47" s="8"/>
      <c r="J47" s="9">
        <f t="shared" si="2"/>
      </c>
    </row>
    <row r="48" spans="1:10" ht="12">
      <c r="A48">
        <f>+ICU!A43</f>
        <v>125</v>
      </c>
      <c r="B48" t="str">
        <f>+ICU!B43</f>
        <v>OTHELLO COMMUNITY HOSPITAL</v>
      </c>
      <c r="C48" s="7">
        <f>ROUND(+ICU!S43,0)</f>
        <v>0</v>
      </c>
      <c r="D48" s="7">
        <f>ROUND(+ICU!F43,0)</f>
        <v>0</v>
      </c>
      <c r="E48" s="8">
        <f t="shared" si="0"/>
      </c>
      <c r="F48" s="7">
        <f>ROUND(+ICU!S144,0)</f>
        <v>0</v>
      </c>
      <c r="G48" s="7">
        <f>ROUND(+ICU!F144,0)</f>
        <v>0</v>
      </c>
      <c r="H48" s="8">
        <f t="shared" si="1"/>
      </c>
      <c r="I48" s="8"/>
      <c r="J48" s="9">
        <f t="shared" si="2"/>
      </c>
    </row>
    <row r="49" spans="1:10" ht="12">
      <c r="A49">
        <f>+ICU!A44</f>
        <v>126</v>
      </c>
      <c r="B49" t="str">
        <f>+ICU!B44</f>
        <v>HIGHLINE MEDICAL CENTER</v>
      </c>
      <c r="C49" s="7">
        <f>ROUND(+ICU!S44,0)</f>
        <v>21943856</v>
      </c>
      <c r="D49" s="7">
        <f>ROUND(+ICU!F44,0)</f>
        <v>10017</v>
      </c>
      <c r="E49" s="8">
        <f t="shared" si="0"/>
        <v>2190.66</v>
      </c>
      <c r="F49" s="7">
        <f>ROUND(+ICU!S145,0)</f>
        <v>22158144</v>
      </c>
      <c r="G49" s="7">
        <f>ROUND(+ICU!F145,0)</f>
        <v>9478</v>
      </c>
      <c r="H49" s="8">
        <f t="shared" si="1"/>
        <v>2337.85</v>
      </c>
      <c r="I49" s="8"/>
      <c r="J49" s="9">
        <f t="shared" si="2"/>
        <v>0.0672</v>
      </c>
    </row>
    <row r="50" spans="1:10" ht="12">
      <c r="A50">
        <f>+ICU!A45</f>
        <v>128</v>
      </c>
      <c r="B50" t="str">
        <f>+ICU!B45</f>
        <v>UNIVERSITY OF WASHINGTON MEDICAL CENTER</v>
      </c>
      <c r="C50" s="7">
        <f>ROUND(+ICU!S45,0)</f>
        <v>149551062</v>
      </c>
      <c r="D50" s="7">
        <f>ROUND(+ICU!F45,0)</f>
        <v>40934</v>
      </c>
      <c r="E50" s="8">
        <f t="shared" si="0"/>
        <v>3653.47</v>
      </c>
      <c r="F50" s="7">
        <f>ROUND(+ICU!S146,0)</f>
        <v>154247808</v>
      </c>
      <c r="G50" s="7">
        <f>ROUND(+ICU!F146,0)</f>
        <v>40681</v>
      </c>
      <c r="H50" s="8">
        <f t="shared" si="1"/>
        <v>3791.64</v>
      </c>
      <c r="I50" s="8"/>
      <c r="J50" s="9">
        <f t="shared" si="2"/>
        <v>0.0378</v>
      </c>
    </row>
    <row r="51" spans="1:10" ht="12">
      <c r="A51">
        <f>+ICU!A46</f>
        <v>129</v>
      </c>
      <c r="B51" t="str">
        <f>+ICU!B46</f>
        <v>QUINCY VALLEY MEDICAL CENTER</v>
      </c>
      <c r="C51" s="7">
        <f>ROUND(+ICU!S46,0)</f>
        <v>0</v>
      </c>
      <c r="D51" s="7">
        <f>ROUND(+ICU!F46,0)</f>
        <v>0</v>
      </c>
      <c r="E51" s="8">
        <f t="shared" si="0"/>
      </c>
      <c r="F51" s="7">
        <f>ROUND(+ICU!S147,0)</f>
        <v>0</v>
      </c>
      <c r="G51" s="7">
        <f>ROUND(+ICU!F147,0)</f>
        <v>0</v>
      </c>
      <c r="H51" s="8">
        <f t="shared" si="1"/>
      </c>
      <c r="I51" s="8"/>
      <c r="J51" s="9">
        <f t="shared" si="2"/>
      </c>
    </row>
    <row r="52" spans="1:10" ht="12">
      <c r="A52">
        <f>+ICU!A47</f>
        <v>130</v>
      </c>
      <c r="B52" t="str">
        <f>+ICU!B47</f>
        <v>NORTHWEST HOSPITAL &amp; MEDICAL CENTER</v>
      </c>
      <c r="C52" s="7">
        <f>ROUND(+ICU!S47,0)</f>
        <v>13798016</v>
      </c>
      <c r="D52" s="7">
        <f>ROUND(+ICU!F47,0)</f>
        <v>3679</v>
      </c>
      <c r="E52" s="8">
        <f t="shared" si="0"/>
        <v>3750.48</v>
      </c>
      <c r="F52" s="7">
        <f>ROUND(+ICU!S148,0)</f>
        <v>16298304</v>
      </c>
      <c r="G52" s="7">
        <f>ROUND(+ICU!F148,0)</f>
        <v>3881</v>
      </c>
      <c r="H52" s="8">
        <f t="shared" si="1"/>
        <v>4199.51</v>
      </c>
      <c r="I52" s="8"/>
      <c r="J52" s="9">
        <f t="shared" si="2"/>
        <v>0.1197</v>
      </c>
    </row>
    <row r="53" spans="1:10" ht="12">
      <c r="A53">
        <f>+ICU!A48</f>
        <v>131</v>
      </c>
      <c r="B53" t="str">
        <f>+ICU!B48</f>
        <v>OVERLAKE HOSPITAL MEDICAL CENTER</v>
      </c>
      <c r="C53" s="7">
        <f>ROUND(+ICU!S48,0)</f>
        <v>24581309</v>
      </c>
      <c r="D53" s="7">
        <f>ROUND(+ICU!F48,0)</f>
        <v>6134</v>
      </c>
      <c r="E53" s="8">
        <f t="shared" si="0"/>
        <v>4007.39</v>
      </c>
      <c r="F53" s="7">
        <f>ROUND(+ICU!S149,0)</f>
        <v>29939282</v>
      </c>
      <c r="G53" s="7">
        <f>ROUND(+ICU!F149,0)</f>
        <v>7539</v>
      </c>
      <c r="H53" s="8">
        <f t="shared" si="1"/>
        <v>3971.25</v>
      </c>
      <c r="I53" s="8"/>
      <c r="J53" s="9">
        <f t="shared" si="2"/>
        <v>-0.009</v>
      </c>
    </row>
    <row r="54" spans="1:10" ht="12">
      <c r="A54">
        <f>+ICU!A49</f>
        <v>132</v>
      </c>
      <c r="B54" t="str">
        <f>+ICU!B49</f>
        <v>SAINT CLARE HOSPITAL</v>
      </c>
      <c r="C54" s="7">
        <f>ROUND(+ICU!S49,0)</f>
        <v>10818932</v>
      </c>
      <c r="D54" s="7">
        <f>ROUND(+ICU!F49,0)</f>
        <v>2782</v>
      </c>
      <c r="E54" s="8">
        <f t="shared" si="0"/>
        <v>3888.9</v>
      </c>
      <c r="F54" s="7">
        <f>ROUND(+ICU!S150,0)</f>
        <v>11683212</v>
      </c>
      <c r="G54" s="7">
        <f>ROUND(+ICU!F150,0)</f>
        <v>2693</v>
      </c>
      <c r="H54" s="8">
        <f t="shared" si="1"/>
        <v>4338.36</v>
      </c>
      <c r="I54" s="8"/>
      <c r="J54" s="9">
        <f t="shared" si="2"/>
        <v>0.1156</v>
      </c>
    </row>
    <row r="55" spans="1:10" ht="12">
      <c r="A55">
        <f>+ICU!A50</f>
        <v>134</v>
      </c>
      <c r="B55" t="str">
        <f>+ICU!B50</f>
        <v>ISLAND HOSPITAL</v>
      </c>
      <c r="C55" s="7">
        <f>ROUND(+ICU!S50,0)</f>
        <v>3479610</v>
      </c>
      <c r="D55" s="7">
        <f>ROUND(+ICU!F50,0)</f>
        <v>1627</v>
      </c>
      <c r="E55" s="8">
        <f t="shared" si="0"/>
        <v>2138.67</v>
      </c>
      <c r="F55" s="7">
        <f>ROUND(+ICU!S151,0)</f>
        <v>2751354</v>
      </c>
      <c r="G55" s="7">
        <f>ROUND(+ICU!F151,0)</f>
        <v>1200</v>
      </c>
      <c r="H55" s="8">
        <f t="shared" si="1"/>
        <v>2292.8</v>
      </c>
      <c r="I55" s="8"/>
      <c r="J55" s="9">
        <f t="shared" si="2"/>
        <v>0.0721</v>
      </c>
    </row>
    <row r="56" spans="1:10" ht="12">
      <c r="A56">
        <f>+ICU!A51</f>
        <v>137</v>
      </c>
      <c r="B56" t="str">
        <f>+ICU!B51</f>
        <v>LINCOLN HOSPITAL</v>
      </c>
      <c r="C56" s="7">
        <f>ROUND(+ICU!S51,0)</f>
        <v>0</v>
      </c>
      <c r="D56" s="7">
        <f>ROUND(+ICU!F51,0)</f>
        <v>0</v>
      </c>
      <c r="E56" s="8">
        <f t="shared" si="0"/>
      </c>
      <c r="F56" s="7">
        <f>ROUND(+ICU!S152,0)</f>
        <v>0</v>
      </c>
      <c r="G56" s="7">
        <f>ROUND(+ICU!F152,0)</f>
        <v>0</v>
      </c>
      <c r="H56" s="8">
        <f t="shared" si="1"/>
      </c>
      <c r="I56" s="8"/>
      <c r="J56" s="9">
        <f t="shared" si="2"/>
      </c>
    </row>
    <row r="57" spans="1:10" ht="12">
      <c r="A57">
        <f>+ICU!A52</f>
        <v>138</v>
      </c>
      <c r="B57" t="str">
        <f>+ICU!B52</f>
        <v>SWEDISH EDMONDS</v>
      </c>
      <c r="C57" s="7">
        <f>ROUND(+ICU!S52,0)</f>
        <v>13525845</v>
      </c>
      <c r="D57" s="7">
        <f>ROUND(+ICU!F52,0)</f>
        <v>3853</v>
      </c>
      <c r="E57" s="8">
        <f t="shared" si="0"/>
        <v>3510.47</v>
      </c>
      <c r="F57" s="7">
        <f>ROUND(+ICU!S153,0)</f>
        <v>14947848</v>
      </c>
      <c r="G57" s="7">
        <f>ROUND(+ICU!F153,0)</f>
        <v>3419</v>
      </c>
      <c r="H57" s="8">
        <f t="shared" si="1"/>
        <v>4371.99</v>
      </c>
      <c r="I57" s="8"/>
      <c r="J57" s="9">
        <f t="shared" si="2"/>
        <v>0.2454</v>
      </c>
    </row>
    <row r="58" spans="1:10" ht="12">
      <c r="A58">
        <f>+ICU!A53</f>
        <v>139</v>
      </c>
      <c r="B58" t="str">
        <f>+ICU!B53</f>
        <v>PROVIDENCE HOLY FAMILY HOSPITAL</v>
      </c>
      <c r="C58" s="7">
        <f>ROUND(+ICU!S53,0)</f>
        <v>10301908</v>
      </c>
      <c r="D58" s="7">
        <f>ROUND(+ICU!F53,0)</f>
        <v>3990</v>
      </c>
      <c r="E58" s="8">
        <f t="shared" si="0"/>
        <v>2581.93</v>
      </c>
      <c r="F58" s="7">
        <f>ROUND(+ICU!S154,0)</f>
        <v>12194607</v>
      </c>
      <c r="G58" s="7">
        <f>ROUND(+ICU!F154,0)</f>
        <v>3625</v>
      </c>
      <c r="H58" s="8">
        <f t="shared" si="1"/>
        <v>3364.03</v>
      </c>
      <c r="I58" s="8"/>
      <c r="J58" s="9">
        <f t="shared" si="2"/>
        <v>0.3029</v>
      </c>
    </row>
    <row r="59" spans="1:10" ht="12">
      <c r="A59">
        <f>+ICU!A54</f>
        <v>140</v>
      </c>
      <c r="B59" t="str">
        <f>+ICU!B54</f>
        <v>KITTITAS VALLEY HOSPITAL</v>
      </c>
      <c r="C59" s="7">
        <f>ROUND(+ICU!S54,0)</f>
        <v>2322682</v>
      </c>
      <c r="D59" s="7">
        <f>ROUND(+ICU!F54,0)</f>
        <v>875</v>
      </c>
      <c r="E59" s="8">
        <f t="shared" si="0"/>
        <v>2654.49</v>
      </c>
      <c r="F59" s="7">
        <f>ROUND(+ICU!S155,0)</f>
        <v>2345840</v>
      </c>
      <c r="G59" s="7">
        <f>ROUND(+ICU!F155,0)</f>
        <v>746</v>
      </c>
      <c r="H59" s="8">
        <f t="shared" si="1"/>
        <v>3144.56</v>
      </c>
      <c r="I59" s="8"/>
      <c r="J59" s="9">
        <f t="shared" si="2"/>
        <v>0.1846</v>
      </c>
    </row>
    <row r="60" spans="1:10" ht="12">
      <c r="A60">
        <f>+ICU!A55</f>
        <v>141</v>
      </c>
      <c r="B60" t="str">
        <f>+ICU!B55</f>
        <v>DAYTON GENERAL HOSPITAL</v>
      </c>
      <c r="C60" s="7">
        <f>ROUND(+ICU!S55,0)</f>
        <v>0</v>
      </c>
      <c r="D60" s="7">
        <f>ROUND(+ICU!F55,0)</f>
        <v>0</v>
      </c>
      <c r="E60" s="8">
        <f t="shared" si="0"/>
      </c>
      <c r="F60" s="7">
        <f>ROUND(+ICU!S156,0)</f>
        <v>0</v>
      </c>
      <c r="G60" s="7">
        <f>ROUND(+ICU!F156,0)</f>
        <v>0</v>
      </c>
      <c r="H60" s="8">
        <f t="shared" si="1"/>
      </c>
      <c r="I60" s="8"/>
      <c r="J60" s="9">
        <f t="shared" si="2"/>
      </c>
    </row>
    <row r="61" spans="1:10" ht="12">
      <c r="A61">
        <f>+ICU!A56</f>
        <v>142</v>
      </c>
      <c r="B61" t="str">
        <f>+ICU!B56</f>
        <v>HARRISON MEDICAL CENTER</v>
      </c>
      <c r="C61" s="7">
        <f>ROUND(+ICU!S56,0)</f>
        <v>15771495</v>
      </c>
      <c r="D61" s="7">
        <f>ROUND(+ICU!F56,0)</f>
        <v>5252</v>
      </c>
      <c r="E61" s="8">
        <f t="shared" si="0"/>
        <v>3002.95</v>
      </c>
      <c r="F61" s="7">
        <f>ROUND(+ICU!S157,0)</f>
        <v>15221670</v>
      </c>
      <c r="G61" s="7">
        <f>ROUND(+ICU!F157,0)</f>
        <v>5000</v>
      </c>
      <c r="H61" s="8">
        <f t="shared" si="1"/>
        <v>3044.33</v>
      </c>
      <c r="I61" s="8"/>
      <c r="J61" s="9">
        <f t="shared" si="2"/>
        <v>0.0138</v>
      </c>
    </row>
    <row r="62" spans="1:10" ht="12">
      <c r="A62">
        <f>+ICU!A57</f>
        <v>145</v>
      </c>
      <c r="B62" t="str">
        <f>+ICU!B57</f>
        <v>PEACEHEALTH SAINT JOSEPH HOSPITAL</v>
      </c>
      <c r="C62" s="7">
        <f>ROUND(+ICU!S57,0)</f>
        <v>20445284</v>
      </c>
      <c r="D62" s="7">
        <f>ROUND(+ICU!F57,0)</f>
        <v>5639</v>
      </c>
      <c r="E62" s="8">
        <f t="shared" si="0"/>
        <v>3625.69</v>
      </c>
      <c r="F62" s="7">
        <f>ROUND(+ICU!S158,0)</f>
        <v>24292483</v>
      </c>
      <c r="G62" s="7">
        <f>ROUND(+ICU!F158,0)</f>
        <v>5836</v>
      </c>
      <c r="H62" s="8">
        <f t="shared" si="1"/>
        <v>4162.52</v>
      </c>
      <c r="I62" s="8"/>
      <c r="J62" s="9">
        <f t="shared" si="2"/>
        <v>0.1481</v>
      </c>
    </row>
    <row r="63" spans="1:10" ht="12">
      <c r="A63">
        <f>+ICU!A58</f>
        <v>147</v>
      </c>
      <c r="B63" t="str">
        <f>+ICU!B58</f>
        <v>MID VALLEY HOSPITAL</v>
      </c>
      <c r="C63" s="7">
        <f>ROUND(+ICU!S58,0)</f>
        <v>603311</v>
      </c>
      <c r="D63" s="7">
        <f>ROUND(+ICU!F58,0)</f>
        <v>256</v>
      </c>
      <c r="E63" s="8">
        <f t="shared" si="0"/>
        <v>2356.68</v>
      </c>
      <c r="F63" s="7">
        <f>ROUND(+ICU!S159,0)</f>
        <v>492343</v>
      </c>
      <c r="G63" s="7">
        <f>ROUND(+ICU!F159,0)</f>
        <v>197</v>
      </c>
      <c r="H63" s="8">
        <f t="shared" si="1"/>
        <v>2499.2</v>
      </c>
      <c r="I63" s="8"/>
      <c r="J63" s="9">
        <f t="shared" si="2"/>
        <v>0.0605</v>
      </c>
    </row>
    <row r="64" spans="1:10" ht="12">
      <c r="A64">
        <f>+ICU!A59</f>
        <v>148</v>
      </c>
      <c r="B64" t="str">
        <f>+ICU!B59</f>
        <v>KINDRED HOSPITAL - SEATTLE</v>
      </c>
      <c r="C64" s="7">
        <f>ROUND(+ICU!S59,0)</f>
        <v>1486750</v>
      </c>
      <c r="D64" s="7">
        <f>ROUND(+ICU!F59,0)</f>
        <v>605</v>
      </c>
      <c r="E64" s="8">
        <f t="shared" si="0"/>
        <v>2457.44</v>
      </c>
      <c r="F64" s="7">
        <f>ROUND(+ICU!S160,0)</f>
        <v>1662350</v>
      </c>
      <c r="G64" s="7">
        <f>ROUND(+ICU!F160,0)</f>
        <v>593</v>
      </c>
      <c r="H64" s="8">
        <f t="shared" si="1"/>
        <v>2803.29</v>
      </c>
      <c r="I64" s="8"/>
      <c r="J64" s="9">
        <f t="shared" si="2"/>
        <v>0.1407</v>
      </c>
    </row>
    <row r="65" spans="1:10" ht="12">
      <c r="A65">
        <f>+ICU!A60</f>
        <v>150</v>
      </c>
      <c r="B65" t="str">
        <f>+ICU!B60</f>
        <v>COULEE COMMUNITY HOSPITAL</v>
      </c>
      <c r="C65" s="7">
        <f>ROUND(+ICU!S60,0)</f>
        <v>0</v>
      </c>
      <c r="D65" s="7">
        <f>ROUND(+ICU!F60,0)</f>
        <v>0</v>
      </c>
      <c r="E65" s="8">
        <f t="shared" si="0"/>
      </c>
      <c r="F65" s="7">
        <f>ROUND(+ICU!S161,0)</f>
        <v>0</v>
      </c>
      <c r="G65" s="7">
        <f>ROUND(+ICU!F161,0)</f>
        <v>0</v>
      </c>
      <c r="H65" s="8">
        <f t="shared" si="1"/>
      </c>
      <c r="I65" s="8"/>
      <c r="J65" s="9">
        <f t="shared" si="2"/>
      </c>
    </row>
    <row r="66" spans="1:10" ht="12">
      <c r="A66">
        <f>+ICU!A61</f>
        <v>152</v>
      </c>
      <c r="B66" t="str">
        <f>+ICU!B61</f>
        <v>MASON GENERAL HOSPITAL</v>
      </c>
      <c r="C66" s="7">
        <f>ROUND(+ICU!S61,0)</f>
        <v>6740429</v>
      </c>
      <c r="D66" s="7">
        <f>ROUND(+ICU!F61,0)</f>
        <v>1312</v>
      </c>
      <c r="E66" s="8">
        <f t="shared" si="0"/>
        <v>5137.52</v>
      </c>
      <c r="F66" s="7">
        <f>ROUND(+ICU!S162,0)</f>
        <v>7298321</v>
      </c>
      <c r="G66" s="7">
        <f>ROUND(+ICU!F162,0)</f>
        <v>1284</v>
      </c>
      <c r="H66" s="8">
        <f t="shared" si="1"/>
        <v>5684.05</v>
      </c>
      <c r="I66" s="8"/>
      <c r="J66" s="9">
        <f t="shared" si="2"/>
        <v>0.1064</v>
      </c>
    </row>
    <row r="67" spans="1:10" ht="12">
      <c r="A67">
        <f>+ICU!A62</f>
        <v>153</v>
      </c>
      <c r="B67" t="str">
        <f>+ICU!B62</f>
        <v>WHITMAN HOSPITAL AND MEDICAL CENTER</v>
      </c>
      <c r="C67" s="7">
        <f>ROUND(+ICU!S62,0)</f>
        <v>0</v>
      </c>
      <c r="D67" s="7">
        <f>ROUND(+ICU!F62,0)</f>
        <v>0</v>
      </c>
      <c r="E67" s="8">
        <f t="shared" si="0"/>
      </c>
      <c r="F67" s="7">
        <f>ROUND(+ICU!S163,0)</f>
        <v>0</v>
      </c>
      <c r="G67" s="7">
        <f>ROUND(+ICU!F163,0)</f>
        <v>0</v>
      </c>
      <c r="H67" s="8">
        <f t="shared" si="1"/>
      </c>
      <c r="I67" s="8"/>
      <c r="J67" s="9">
        <f t="shared" si="2"/>
      </c>
    </row>
    <row r="68" spans="1:10" ht="12">
      <c r="A68">
        <f>+ICU!A63</f>
        <v>155</v>
      </c>
      <c r="B68" t="str">
        <f>+ICU!B63</f>
        <v>VALLEY MEDICAL CENTER</v>
      </c>
      <c r="C68" s="7">
        <f>ROUND(+ICU!S63,0)</f>
        <v>14466004</v>
      </c>
      <c r="D68" s="7">
        <f>ROUND(+ICU!F63,0)</f>
        <v>3810</v>
      </c>
      <c r="E68" s="8">
        <f t="shared" si="0"/>
        <v>3796.85</v>
      </c>
      <c r="F68" s="7">
        <f>ROUND(+ICU!S164,0)</f>
        <v>18520761</v>
      </c>
      <c r="G68" s="7">
        <f>ROUND(+ICU!F164,0)</f>
        <v>3602</v>
      </c>
      <c r="H68" s="8">
        <f t="shared" si="1"/>
        <v>5141.8</v>
      </c>
      <c r="I68" s="8"/>
      <c r="J68" s="9">
        <f t="shared" si="2"/>
        <v>0.3542</v>
      </c>
    </row>
    <row r="69" spans="1:10" ht="12">
      <c r="A69">
        <f>+ICU!A64</f>
        <v>156</v>
      </c>
      <c r="B69" t="str">
        <f>+ICU!B64</f>
        <v>WHIDBEY GENERAL HOSPITAL</v>
      </c>
      <c r="C69" s="7">
        <f>ROUND(+ICU!S64,0)</f>
        <v>2462155</v>
      </c>
      <c r="D69" s="7">
        <f>ROUND(+ICU!F64,0)</f>
        <v>879</v>
      </c>
      <c r="E69" s="8">
        <f t="shared" si="0"/>
        <v>2801.09</v>
      </c>
      <c r="F69" s="7">
        <f>ROUND(+ICU!S165,0)</f>
        <v>2370774</v>
      </c>
      <c r="G69" s="7">
        <f>ROUND(+ICU!F165,0)</f>
        <v>673</v>
      </c>
      <c r="H69" s="8">
        <f t="shared" si="1"/>
        <v>3522.7</v>
      </c>
      <c r="I69" s="8"/>
      <c r="J69" s="9">
        <f t="shared" si="2"/>
        <v>0.2576</v>
      </c>
    </row>
    <row r="70" spans="1:10" ht="12">
      <c r="A70">
        <f>+ICU!A65</f>
        <v>157</v>
      </c>
      <c r="B70" t="str">
        <f>+ICU!B65</f>
        <v>SAINT LUKES REHABILIATION INSTITUTE</v>
      </c>
      <c r="C70" s="7">
        <f>ROUND(+ICU!S65,0)</f>
        <v>0</v>
      </c>
      <c r="D70" s="7">
        <f>ROUND(+ICU!F65,0)</f>
        <v>0</v>
      </c>
      <c r="E70" s="8">
        <f t="shared" si="0"/>
      </c>
      <c r="F70" s="7">
        <f>ROUND(+ICU!S166,0)</f>
        <v>0</v>
      </c>
      <c r="G70" s="7">
        <f>ROUND(+ICU!F166,0)</f>
        <v>0</v>
      </c>
      <c r="H70" s="8">
        <f t="shared" si="1"/>
      </c>
      <c r="I70" s="8"/>
      <c r="J70" s="9">
        <f t="shared" si="2"/>
      </c>
    </row>
    <row r="71" spans="1:10" ht="12">
      <c r="A71">
        <f>+ICU!A66</f>
        <v>158</v>
      </c>
      <c r="B71" t="str">
        <f>+ICU!B66</f>
        <v>CASCADE MEDICAL CENTER</v>
      </c>
      <c r="C71" s="7">
        <f>ROUND(+ICU!S66,0)</f>
        <v>0</v>
      </c>
      <c r="D71" s="7">
        <f>ROUND(+ICU!F66,0)</f>
        <v>0</v>
      </c>
      <c r="E71" s="8">
        <f t="shared" si="0"/>
      </c>
      <c r="F71" s="7">
        <f>ROUND(+ICU!S167,0)</f>
        <v>0</v>
      </c>
      <c r="G71" s="7">
        <f>ROUND(+ICU!F167,0)</f>
        <v>0</v>
      </c>
      <c r="H71" s="8">
        <f t="shared" si="1"/>
      </c>
      <c r="I71" s="8"/>
      <c r="J71" s="9">
        <f t="shared" si="2"/>
      </c>
    </row>
    <row r="72" spans="1:10" ht="12">
      <c r="A72">
        <f>+ICU!A67</f>
        <v>159</v>
      </c>
      <c r="B72" t="str">
        <f>+ICU!B67</f>
        <v>PROVIDENCE SAINT PETER HOSPITAL</v>
      </c>
      <c r="C72" s="7">
        <f>ROUND(+ICU!S67,0)</f>
        <v>26796601</v>
      </c>
      <c r="D72" s="7">
        <f>ROUND(+ICU!F67,0)</f>
        <v>5818</v>
      </c>
      <c r="E72" s="8">
        <f t="shared" si="0"/>
        <v>4605.81</v>
      </c>
      <c r="F72" s="7">
        <f>ROUND(+ICU!S168,0)</f>
        <v>30820905</v>
      </c>
      <c r="G72" s="7">
        <f>ROUND(+ICU!F168,0)</f>
        <v>6261</v>
      </c>
      <c r="H72" s="8">
        <f t="shared" si="1"/>
        <v>4922.68</v>
      </c>
      <c r="I72" s="8"/>
      <c r="J72" s="9">
        <f t="shared" si="2"/>
        <v>0.0688</v>
      </c>
    </row>
    <row r="73" spans="1:10" ht="12">
      <c r="A73">
        <f>+ICU!A68</f>
        <v>161</v>
      </c>
      <c r="B73" t="str">
        <f>+ICU!B68</f>
        <v>KADLEC REGIONAL MEDICAL CENTER</v>
      </c>
      <c r="C73" s="7">
        <f>ROUND(+ICU!S68,0)</f>
        <v>20529316</v>
      </c>
      <c r="D73" s="7">
        <f>ROUND(+ICU!F68,0)</f>
        <v>7489</v>
      </c>
      <c r="E73" s="8">
        <f t="shared" si="0"/>
        <v>2741.26</v>
      </c>
      <c r="F73" s="7">
        <f>ROUND(+ICU!S169,0)</f>
        <v>26504475</v>
      </c>
      <c r="G73" s="7">
        <f>ROUND(+ICU!F169,0)</f>
        <v>8603</v>
      </c>
      <c r="H73" s="8">
        <f t="shared" si="1"/>
        <v>3080.84</v>
      </c>
      <c r="I73" s="8"/>
      <c r="J73" s="9">
        <f t="shared" si="2"/>
        <v>0.1239</v>
      </c>
    </row>
    <row r="74" spans="1:10" ht="12">
      <c r="A74">
        <f>+ICU!A69</f>
        <v>162</v>
      </c>
      <c r="B74" t="str">
        <f>+ICU!B69</f>
        <v>PROVIDENCE SACRED HEART MEDICAL CENTER</v>
      </c>
      <c r="C74" s="7">
        <f>ROUND(+ICU!S69,0)</f>
        <v>122910772</v>
      </c>
      <c r="D74" s="7">
        <f>ROUND(+ICU!F69,0)</f>
        <v>37631</v>
      </c>
      <c r="E74" s="8">
        <f t="shared" si="0"/>
        <v>3266.21</v>
      </c>
      <c r="F74" s="7">
        <f>ROUND(+ICU!S170,0)</f>
        <v>134837157</v>
      </c>
      <c r="G74" s="7">
        <f>ROUND(+ICU!F170,0)</f>
        <v>38113</v>
      </c>
      <c r="H74" s="8">
        <f t="shared" si="1"/>
        <v>3537.83</v>
      </c>
      <c r="I74" s="8"/>
      <c r="J74" s="9">
        <f t="shared" si="2"/>
        <v>0.0832</v>
      </c>
    </row>
    <row r="75" spans="1:10" ht="12">
      <c r="A75">
        <f>+ICU!A70</f>
        <v>164</v>
      </c>
      <c r="B75" t="str">
        <f>+ICU!B70</f>
        <v>EVERGREEN HOSPITAL MEDICAL CENTER</v>
      </c>
      <c r="C75" s="7">
        <f>ROUND(+ICU!S70,0)</f>
        <v>28716875</v>
      </c>
      <c r="D75" s="7">
        <f>ROUND(+ICU!F70,0)</f>
        <v>5478</v>
      </c>
      <c r="E75" s="8">
        <f aca="true" t="shared" si="3" ref="E75:E106">IF(C75=0,"",IF(D75=0,"",ROUND(C75/D75,2)))</f>
        <v>5242.22</v>
      </c>
      <c r="F75" s="7">
        <f>ROUND(+ICU!S171,0)</f>
        <v>35016253</v>
      </c>
      <c r="G75" s="7">
        <f>ROUND(+ICU!F171,0)</f>
        <v>5521</v>
      </c>
      <c r="H75" s="8">
        <f aca="true" t="shared" si="4" ref="H75:H106">IF(F75=0,"",IF(G75=0,"",ROUND(F75/G75,2)))</f>
        <v>6342.38</v>
      </c>
      <c r="I75" s="8"/>
      <c r="J75" s="9">
        <f aca="true" t="shared" si="5" ref="J75:J106">IF(C75=0,"",IF(D75=0,"",IF(F75=0,"",IF(G75=0,"",ROUND(H75/E75-1,4)))))</f>
        <v>0.2099</v>
      </c>
    </row>
    <row r="76" spans="1:10" ht="12">
      <c r="A76">
        <f>+ICU!A71</f>
        <v>165</v>
      </c>
      <c r="B76" t="str">
        <f>+ICU!B71</f>
        <v>LAKE CHELAN COMMUNITY HOSPITAL</v>
      </c>
      <c r="C76" s="7">
        <f>ROUND(+ICU!S71,0)</f>
        <v>0</v>
      </c>
      <c r="D76" s="7">
        <f>ROUND(+ICU!F71,0)</f>
        <v>0</v>
      </c>
      <c r="E76" s="8">
        <f t="shared" si="3"/>
      </c>
      <c r="F76" s="7">
        <f>ROUND(+ICU!S172,0)</f>
        <v>0</v>
      </c>
      <c r="G76" s="7">
        <f>ROUND(+ICU!F172,0)</f>
        <v>0</v>
      </c>
      <c r="H76" s="8">
        <f t="shared" si="4"/>
      </c>
      <c r="I76" s="8"/>
      <c r="J76" s="9">
        <f t="shared" si="5"/>
      </c>
    </row>
    <row r="77" spans="1:10" ht="12">
      <c r="A77">
        <f>+ICU!A72</f>
        <v>167</v>
      </c>
      <c r="B77" t="str">
        <f>+ICU!B72</f>
        <v>FERRY COUNTY MEMORIAL HOSPITAL</v>
      </c>
      <c r="C77" s="7">
        <f>ROUND(+ICU!S72,0)</f>
        <v>8490</v>
      </c>
      <c r="D77" s="7">
        <f>ROUND(+ICU!F72,0)</f>
        <v>5</v>
      </c>
      <c r="E77" s="8">
        <f t="shared" si="3"/>
        <v>1698</v>
      </c>
      <c r="F77" s="7">
        <f>ROUND(+ICU!S173,0)</f>
        <v>1514</v>
      </c>
      <c r="G77" s="7">
        <f>ROUND(+ICU!F173,0)</f>
        <v>1</v>
      </c>
      <c r="H77" s="8">
        <f t="shared" si="4"/>
        <v>1514</v>
      </c>
      <c r="I77" s="8"/>
      <c r="J77" s="9">
        <f t="shared" si="5"/>
        <v>-0.1084</v>
      </c>
    </row>
    <row r="78" spans="1:10" ht="12">
      <c r="A78">
        <f>+ICU!A73</f>
        <v>168</v>
      </c>
      <c r="B78" t="str">
        <f>+ICU!B73</f>
        <v>CENTRAL WASHINGTON HOSPITAL</v>
      </c>
      <c r="C78" s="7">
        <f>ROUND(+ICU!S73,0)</f>
        <v>12713536</v>
      </c>
      <c r="D78" s="7">
        <f>ROUND(+ICU!F73,0)</f>
        <v>4530</v>
      </c>
      <c r="E78" s="8">
        <f t="shared" si="3"/>
        <v>2806.52</v>
      </c>
      <c r="F78" s="7">
        <f>ROUND(+ICU!S174,0)</f>
        <v>14083134</v>
      </c>
      <c r="G78" s="7">
        <f>ROUND(+ICU!F174,0)</f>
        <v>4784</v>
      </c>
      <c r="H78" s="8">
        <f t="shared" si="4"/>
        <v>2943.8</v>
      </c>
      <c r="I78" s="8"/>
      <c r="J78" s="9">
        <f t="shared" si="5"/>
        <v>0.0489</v>
      </c>
    </row>
    <row r="79" spans="1:10" ht="12">
      <c r="A79">
        <f>+ICU!A74</f>
        <v>169</v>
      </c>
      <c r="B79" t="str">
        <f>+ICU!B74</f>
        <v>GROUP HEALTH EASTSIDE</v>
      </c>
      <c r="C79" s="7">
        <f>ROUND(+ICU!S74,0)</f>
        <v>1397873</v>
      </c>
      <c r="D79" s="7">
        <f>ROUND(+ICU!F74,0)</f>
        <v>472</v>
      </c>
      <c r="E79" s="8">
        <f t="shared" si="3"/>
        <v>2961.6</v>
      </c>
      <c r="F79" s="7">
        <f>ROUND(+ICU!S175,0)</f>
        <v>0</v>
      </c>
      <c r="G79" s="7">
        <f>ROUND(+ICU!F175,0)</f>
        <v>0</v>
      </c>
      <c r="H79" s="8">
        <f t="shared" si="4"/>
      </c>
      <c r="I79" s="8"/>
      <c r="J79" s="9">
        <f t="shared" si="5"/>
      </c>
    </row>
    <row r="80" spans="1:10" ht="12">
      <c r="A80">
        <f>+ICU!A75</f>
        <v>170</v>
      </c>
      <c r="B80" t="str">
        <f>+ICU!B75</f>
        <v>SOUTHWEST WASHINGTON MEDICAL CENTER</v>
      </c>
      <c r="C80" s="7">
        <f>ROUND(+ICU!S75,0)</f>
        <v>35630092</v>
      </c>
      <c r="D80" s="7">
        <f>ROUND(+ICU!F75,0)</f>
        <v>12573</v>
      </c>
      <c r="E80" s="8">
        <f t="shared" si="3"/>
        <v>2833.86</v>
      </c>
      <c r="F80" s="7">
        <f>ROUND(+ICU!S176,0)</f>
        <v>43500926</v>
      </c>
      <c r="G80" s="7">
        <f>ROUND(+ICU!F176,0)</f>
        <v>13584</v>
      </c>
      <c r="H80" s="8">
        <f t="shared" si="4"/>
        <v>3202.36</v>
      </c>
      <c r="I80" s="8"/>
      <c r="J80" s="9">
        <f t="shared" si="5"/>
        <v>0.13</v>
      </c>
    </row>
    <row r="81" spans="1:10" ht="12">
      <c r="A81">
        <f>+ICU!A76</f>
        <v>172</v>
      </c>
      <c r="B81" t="str">
        <f>+ICU!B76</f>
        <v>PULLMAN REGIONAL HOSPITAL</v>
      </c>
      <c r="C81" s="7">
        <f>ROUND(+ICU!S76,0)</f>
        <v>1380973</v>
      </c>
      <c r="D81" s="7">
        <f>ROUND(+ICU!F76,0)</f>
        <v>568</v>
      </c>
      <c r="E81" s="8">
        <f t="shared" si="3"/>
        <v>2431.29</v>
      </c>
      <c r="F81" s="7">
        <f>ROUND(+ICU!S177,0)</f>
        <v>1354681</v>
      </c>
      <c r="G81" s="7">
        <f>ROUND(+ICU!F177,0)</f>
        <v>545</v>
      </c>
      <c r="H81" s="8">
        <f t="shared" si="4"/>
        <v>2485.65</v>
      </c>
      <c r="I81" s="8"/>
      <c r="J81" s="9">
        <f t="shared" si="5"/>
        <v>0.0224</v>
      </c>
    </row>
    <row r="82" spans="1:10" ht="12">
      <c r="A82">
        <f>+ICU!A77</f>
        <v>173</v>
      </c>
      <c r="B82" t="str">
        <f>+ICU!B77</f>
        <v>MORTON GENERAL HOSPITAL</v>
      </c>
      <c r="C82" s="7">
        <f>ROUND(+ICU!S77,0)</f>
        <v>0</v>
      </c>
      <c r="D82" s="7">
        <f>ROUND(+ICU!F77,0)</f>
        <v>0</v>
      </c>
      <c r="E82" s="8">
        <f t="shared" si="3"/>
      </c>
      <c r="F82" s="7">
        <f>ROUND(+ICU!S178,0)</f>
        <v>0</v>
      </c>
      <c r="G82" s="7">
        <f>ROUND(+ICU!F178,0)</f>
        <v>0</v>
      </c>
      <c r="H82" s="8">
        <f t="shared" si="4"/>
      </c>
      <c r="I82" s="8"/>
      <c r="J82" s="9">
        <f t="shared" si="5"/>
      </c>
    </row>
    <row r="83" spans="1:10" ht="12">
      <c r="A83">
        <f>+ICU!A78</f>
        <v>175</v>
      </c>
      <c r="B83" t="str">
        <f>+ICU!B78</f>
        <v>MARY BRIDGE CHILDRENS HEALTH CENTER</v>
      </c>
      <c r="C83" s="7">
        <f>ROUND(+ICU!S78,0)</f>
        <v>25756453</v>
      </c>
      <c r="D83" s="7">
        <f>ROUND(+ICU!F78,0)</f>
        <v>3056</v>
      </c>
      <c r="E83" s="8">
        <f t="shared" si="3"/>
        <v>8428.16</v>
      </c>
      <c r="F83" s="7">
        <f>ROUND(+ICU!S179,0)</f>
        <v>31496709</v>
      </c>
      <c r="G83" s="7">
        <f>ROUND(+ICU!F179,0)</f>
        <v>3071</v>
      </c>
      <c r="H83" s="8">
        <f t="shared" si="4"/>
        <v>10256.17</v>
      </c>
      <c r="I83" s="8"/>
      <c r="J83" s="9">
        <f t="shared" si="5"/>
        <v>0.2169</v>
      </c>
    </row>
    <row r="84" spans="1:10" ht="12">
      <c r="A84">
        <f>+ICU!A79</f>
        <v>176</v>
      </c>
      <c r="B84" t="str">
        <f>+ICU!B79</f>
        <v>TACOMA GENERAL ALLENMORE HOSPITAL</v>
      </c>
      <c r="C84" s="7">
        <f>ROUND(+ICU!S79,0)</f>
        <v>205572547</v>
      </c>
      <c r="D84" s="7">
        <f>ROUND(+ICU!F79,0)</f>
        <v>37459</v>
      </c>
      <c r="E84" s="8">
        <f t="shared" si="3"/>
        <v>5487.93</v>
      </c>
      <c r="F84" s="7">
        <f>ROUND(+ICU!S180,0)</f>
        <v>227257684</v>
      </c>
      <c r="G84" s="7">
        <f>ROUND(+ICU!F180,0)</f>
        <v>39577</v>
      </c>
      <c r="H84" s="8">
        <f t="shared" si="4"/>
        <v>5742.17</v>
      </c>
      <c r="I84" s="8"/>
      <c r="J84" s="9">
        <f t="shared" si="5"/>
        <v>0.0463</v>
      </c>
    </row>
    <row r="85" spans="1:10" ht="12">
      <c r="A85">
        <f>+ICU!A80</f>
        <v>178</v>
      </c>
      <c r="B85" t="str">
        <f>+ICU!B80</f>
        <v>DEER PARK HOSPITAL</v>
      </c>
      <c r="C85" s="7">
        <f>ROUND(+ICU!S80,0)</f>
        <v>0</v>
      </c>
      <c r="D85" s="7">
        <f>ROUND(+ICU!F80,0)</f>
        <v>0</v>
      </c>
      <c r="E85" s="8">
        <f t="shared" si="3"/>
      </c>
      <c r="F85" s="7">
        <f>ROUND(+ICU!S181,0)</f>
        <v>0</v>
      </c>
      <c r="G85" s="7">
        <f>ROUND(+ICU!F181,0)</f>
        <v>0</v>
      </c>
      <c r="H85" s="8">
        <f t="shared" si="4"/>
      </c>
      <c r="I85" s="8"/>
      <c r="J85" s="9">
        <f t="shared" si="5"/>
      </c>
    </row>
    <row r="86" spans="1:10" ht="12">
      <c r="A86">
        <f>+ICU!A81</f>
        <v>180</v>
      </c>
      <c r="B86" t="str">
        <f>+ICU!B81</f>
        <v>VALLEY HOSPITAL AND MEDICAL CENTER</v>
      </c>
      <c r="C86" s="7">
        <f>ROUND(+ICU!S81,0)</f>
        <v>2043580</v>
      </c>
      <c r="D86" s="7">
        <f>ROUND(+ICU!F81,0)</f>
        <v>1262</v>
      </c>
      <c r="E86" s="8">
        <f t="shared" si="3"/>
        <v>1619.32</v>
      </c>
      <c r="F86" s="7">
        <f>ROUND(+ICU!S182,0)</f>
        <v>3852351</v>
      </c>
      <c r="G86" s="7">
        <f>ROUND(+ICU!F182,0)</f>
        <v>2093</v>
      </c>
      <c r="H86" s="8">
        <f t="shared" si="4"/>
        <v>1840.59</v>
      </c>
      <c r="I86" s="8"/>
      <c r="J86" s="9">
        <f t="shared" si="5"/>
        <v>0.1366</v>
      </c>
    </row>
    <row r="87" spans="1:10" ht="12">
      <c r="A87">
        <f>+ICU!A82</f>
        <v>183</v>
      </c>
      <c r="B87" t="str">
        <f>+ICU!B82</f>
        <v>AUBURN REGIONAL MEDICAL CENTER</v>
      </c>
      <c r="C87" s="7">
        <f>ROUND(+ICU!S82,0)</f>
        <v>8110456</v>
      </c>
      <c r="D87" s="7">
        <f>ROUND(+ICU!F82,0)</f>
        <v>2357</v>
      </c>
      <c r="E87" s="8">
        <f t="shared" si="3"/>
        <v>3441.01</v>
      </c>
      <c r="F87" s="7">
        <f>ROUND(+ICU!S183,0)</f>
        <v>11485462</v>
      </c>
      <c r="G87" s="7">
        <f>ROUND(+ICU!F183,0)</f>
        <v>3224</v>
      </c>
      <c r="H87" s="8">
        <f t="shared" si="4"/>
        <v>3562.49</v>
      </c>
      <c r="I87" s="8"/>
      <c r="J87" s="9">
        <f t="shared" si="5"/>
        <v>0.0353</v>
      </c>
    </row>
    <row r="88" spans="1:10" ht="12">
      <c r="A88">
        <f>+ICU!A83</f>
        <v>186</v>
      </c>
      <c r="B88" t="str">
        <f>+ICU!B83</f>
        <v>MARK REED HOSPITAL</v>
      </c>
      <c r="C88" s="7">
        <f>ROUND(+ICU!S83,0)</f>
        <v>0</v>
      </c>
      <c r="D88" s="7">
        <f>ROUND(+ICU!F83,0)</f>
        <v>0</v>
      </c>
      <c r="E88" s="8">
        <f t="shared" si="3"/>
      </c>
      <c r="F88" s="7">
        <f>ROUND(+ICU!S184,0)</f>
        <v>0</v>
      </c>
      <c r="G88" s="7">
        <f>ROUND(+ICU!F184,0)</f>
        <v>0</v>
      </c>
      <c r="H88" s="8">
        <f t="shared" si="4"/>
      </c>
      <c r="I88" s="8"/>
      <c r="J88" s="9">
        <f t="shared" si="5"/>
      </c>
    </row>
    <row r="89" spans="1:10" ht="12">
      <c r="A89">
        <f>+ICU!A84</f>
        <v>191</v>
      </c>
      <c r="B89" t="str">
        <f>+ICU!B84</f>
        <v>PROVIDENCE CENTRALIA HOSPITAL</v>
      </c>
      <c r="C89" s="7">
        <f>ROUND(+ICU!S84,0)</f>
        <v>12195063</v>
      </c>
      <c r="D89" s="7">
        <f>ROUND(+ICU!F84,0)</f>
        <v>3492</v>
      </c>
      <c r="E89" s="8">
        <f t="shared" si="3"/>
        <v>3492.29</v>
      </c>
      <c r="F89" s="7">
        <f>ROUND(+ICU!S185,0)</f>
        <v>14849958</v>
      </c>
      <c r="G89" s="7">
        <f>ROUND(+ICU!F185,0)</f>
        <v>3772</v>
      </c>
      <c r="H89" s="8">
        <f t="shared" si="4"/>
        <v>3936.89</v>
      </c>
      <c r="I89" s="8"/>
      <c r="J89" s="9">
        <f t="shared" si="5"/>
        <v>0.1273</v>
      </c>
    </row>
    <row r="90" spans="1:10" ht="12">
      <c r="A90">
        <f>+ICU!A85</f>
        <v>193</v>
      </c>
      <c r="B90" t="str">
        <f>+ICU!B85</f>
        <v>PROVIDENCE MOUNT CARMEL HOSPITAL</v>
      </c>
      <c r="C90" s="7">
        <f>ROUND(+ICU!S85,0)</f>
        <v>1067088</v>
      </c>
      <c r="D90" s="7">
        <f>ROUND(+ICU!F85,0)</f>
        <v>413</v>
      </c>
      <c r="E90" s="8">
        <f t="shared" si="3"/>
        <v>2583.75</v>
      </c>
      <c r="F90" s="7">
        <f>ROUND(+ICU!S186,0)</f>
        <v>1191361</v>
      </c>
      <c r="G90" s="7">
        <f>ROUND(+ICU!F186,0)</f>
        <v>464</v>
      </c>
      <c r="H90" s="8">
        <f t="shared" si="4"/>
        <v>2567.59</v>
      </c>
      <c r="I90" s="8"/>
      <c r="J90" s="9">
        <f t="shared" si="5"/>
        <v>-0.0063</v>
      </c>
    </row>
    <row r="91" spans="1:10" ht="12">
      <c r="A91">
        <f>+ICU!A86</f>
        <v>194</v>
      </c>
      <c r="B91" t="str">
        <f>+ICU!B86</f>
        <v>PROVIDENCE SAINT JOSEPHS HOSPITAL</v>
      </c>
      <c r="C91" s="7">
        <f>ROUND(+ICU!S86,0)</f>
        <v>0</v>
      </c>
      <c r="D91" s="7">
        <f>ROUND(+ICU!F86,0)</f>
        <v>0</v>
      </c>
      <c r="E91" s="8">
        <f t="shared" si="3"/>
      </c>
      <c r="F91" s="7">
        <f>ROUND(+ICU!S187,0)</f>
        <v>0</v>
      </c>
      <c r="G91" s="7">
        <f>ROUND(+ICU!F187,0)</f>
        <v>0</v>
      </c>
      <c r="H91" s="8">
        <f t="shared" si="4"/>
      </c>
      <c r="I91" s="8"/>
      <c r="J91" s="9">
        <f t="shared" si="5"/>
      </c>
    </row>
    <row r="92" spans="1:10" ht="12">
      <c r="A92">
        <f>+ICU!A87</f>
        <v>195</v>
      </c>
      <c r="B92" t="str">
        <f>+ICU!B87</f>
        <v>SNOQUALMIE VALLEY HOSPITAL</v>
      </c>
      <c r="C92" s="7">
        <f>ROUND(+ICU!S87,0)</f>
        <v>0</v>
      </c>
      <c r="D92" s="7">
        <f>ROUND(+ICU!F87,0)</f>
        <v>0</v>
      </c>
      <c r="E92" s="8">
        <f t="shared" si="3"/>
      </c>
      <c r="F92" s="7">
        <f>ROUND(+ICU!S188,0)</f>
        <v>0</v>
      </c>
      <c r="G92" s="7">
        <f>ROUND(+ICU!F188,0)</f>
        <v>0</v>
      </c>
      <c r="H92" s="8">
        <f t="shared" si="4"/>
      </c>
      <c r="I92" s="8"/>
      <c r="J92" s="9">
        <f t="shared" si="5"/>
      </c>
    </row>
    <row r="93" spans="1:10" ht="12">
      <c r="A93">
        <f>+ICU!A88</f>
        <v>197</v>
      </c>
      <c r="B93" t="str">
        <f>+ICU!B88</f>
        <v>CAPITAL MEDICAL CENTER</v>
      </c>
      <c r="C93" s="7">
        <f>ROUND(+ICU!S88,0)</f>
        <v>12819607</v>
      </c>
      <c r="D93" s="7">
        <f>ROUND(+ICU!F88,0)</f>
        <v>4095</v>
      </c>
      <c r="E93" s="8">
        <f t="shared" si="3"/>
        <v>3130.55</v>
      </c>
      <c r="F93" s="7">
        <f>ROUND(+ICU!S189,0)</f>
        <v>12514109</v>
      </c>
      <c r="G93" s="7">
        <f>ROUND(+ICU!F189,0)</f>
        <v>3759</v>
      </c>
      <c r="H93" s="8">
        <f t="shared" si="4"/>
        <v>3329.11</v>
      </c>
      <c r="I93" s="8"/>
      <c r="J93" s="9">
        <f t="shared" si="5"/>
        <v>0.0634</v>
      </c>
    </row>
    <row r="94" spans="1:10" ht="12">
      <c r="A94">
        <f>+ICU!A89</f>
        <v>198</v>
      </c>
      <c r="B94" t="str">
        <f>+ICU!B89</f>
        <v>SUNNYSIDE COMMUNITY HOSPITAL</v>
      </c>
      <c r="C94" s="7">
        <f>ROUND(+ICU!S89,0)</f>
        <v>1412696</v>
      </c>
      <c r="D94" s="7">
        <f>ROUND(+ICU!F89,0)</f>
        <v>671</v>
      </c>
      <c r="E94" s="8">
        <f t="shared" si="3"/>
        <v>2105.36</v>
      </c>
      <c r="F94" s="7">
        <f>ROUND(+ICU!S190,0)</f>
        <v>1283393</v>
      </c>
      <c r="G94" s="7">
        <f>ROUND(+ICU!F190,0)</f>
        <v>630</v>
      </c>
      <c r="H94" s="8">
        <f t="shared" si="4"/>
        <v>2037.13</v>
      </c>
      <c r="I94" s="8"/>
      <c r="J94" s="9">
        <f t="shared" si="5"/>
        <v>-0.0324</v>
      </c>
    </row>
    <row r="95" spans="1:10" ht="12">
      <c r="A95">
        <f>+ICU!A90</f>
        <v>199</v>
      </c>
      <c r="B95" t="str">
        <f>+ICU!B90</f>
        <v>TOPPENISH COMMUNITY HOSPITAL</v>
      </c>
      <c r="C95" s="7">
        <f>ROUND(+ICU!S90,0)</f>
        <v>2331852</v>
      </c>
      <c r="D95" s="7">
        <f>ROUND(+ICU!F90,0)</f>
        <v>1148</v>
      </c>
      <c r="E95" s="8">
        <f t="shared" si="3"/>
        <v>2031.23</v>
      </c>
      <c r="F95" s="7">
        <f>ROUND(+ICU!S191,0)</f>
        <v>2293360</v>
      </c>
      <c r="G95" s="7">
        <f>ROUND(+ICU!F191,0)</f>
        <v>1127</v>
      </c>
      <c r="H95" s="8">
        <f t="shared" si="4"/>
        <v>2034.92</v>
      </c>
      <c r="I95" s="8"/>
      <c r="J95" s="9">
        <f t="shared" si="5"/>
        <v>0.0018</v>
      </c>
    </row>
    <row r="96" spans="1:10" ht="12">
      <c r="A96">
        <f>+ICU!A91</f>
        <v>201</v>
      </c>
      <c r="B96" t="str">
        <f>+ICU!B91</f>
        <v>SAINT FRANCIS COMMUNITY HOSPITAL</v>
      </c>
      <c r="C96" s="7">
        <f>ROUND(+ICU!S91,0)</f>
        <v>11783392</v>
      </c>
      <c r="D96" s="7">
        <f>ROUND(+ICU!F91,0)</f>
        <v>3273</v>
      </c>
      <c r="E96" s="8">
        <f t="shared" si="3"/>
        <v>3600.18</v>
      </c>
      <c r="F96" s="7">
        <f>ROUND(+ICU!S192,0)</f>
        <v>14883398</v>
      </c>
      <c r="G96" s="7">
        <f>ROUND(+ICU!F192,0)</f>
        <v>3618</v>
      </c>
      <c r="H96" s="8">
        <f t="shared" si="4"/>
        <v>4113.71</v>
      </c>
      <c r="I96" s="8"/>
      <c r="J96" s="9">
        <f t="shared" si="5"/>
        <v>0.1426</v>
      </c>
    </row>
    <row r="97" spans="1:10" ht="12">
      <c r="A97">
        <f>+ICU!A92</f>
        <v>202</v>
      </c>
      <c r="B97" t="str">
        <f>+ICU!B92</f>
        <v>REGIONAL HOSP. FOR RESP. &amp; COMPLEX CARE</v>
      </c>
      <c r="C97" s="7">
        <f>ROUND(+ICU!S92,0)</f>
        <v>0</v>
      </c>
      <c r="D97" s="7">
        <f>ROUND(+ICU!F92,0)</f>
        <v>0</v>
      </c>
      <c r="E97" s="8">
        <f t="shared" si="3"/>
      </c>
      <c r="F97" s="7">
        <f>ROUND(+ICU!S193,0)</f>
        <v>0</v>
      </c>
      <c r="G97" s="7">
        <f>ROUND(+ICU!F193,0)</f>
        <v>0</v>
      </c>
      <c r="H97" s="8">
        <f t="shared" si="4"/>
      </c>
      <c r="I97" s="8"/>
      <c r="J97" s="9">
        <f t="shared" si="5"/>
      </c>
    </row>
    <row r="98" spans="1:10" ht="12">
      <c r="A98">
        <f>+ICU!A93</f>
        <v>204</v>
      </c>
      <c r="B98" t="str">
        <f>+ICU!B93</f>
        <v>SEATTLE CANCER CARE ALLIANCE</v>
      </c>
      <c r="C98" s="7">
        <f>ROUND(+ICU!S93,0)</f>
        <v>45179644</v>
      </c>
      <c r="D98" s="7">
        <f>ROUND(+ICU!F93,0)</f>
        <v>5570</v>
      </c>
      <c r="E98" s="8">
        <f t="shared" si="3"/>
        <v>8111.25</v>
      </c>
      <c r="F98" s="7">
        <f>ROUND(+ICU!S194,0)</f>
        <v>53436849</v>
      </c>
      <c r="G98" s="7">
        <f>ROUND(+ICU!F194,0)</f>
        <v>5997</v>
      </c>
      <c r="H98" s="8">
        <f t="shared" si="4"/>
        <v>8910.6</v>
      </c>
      <c r="I98" s="8"/>
      <c r="J98" s="9">
        <f t="shared" si="5"/>
        <v>0.0985</v>
      </c>
    </row>
    <row r="99" spans="1:10" ht="12">
      <c r="A99">
        <f>+ICU!A94</f>
        <v>205</v>
      </c>
      <c r="B99" t="str">
        <f>+ICU!B94</f>
        <v>WENATCHEE VALLEY MEDICAL CENTER</v>
      </c>
      <c r="C99" s="7">
        <f>ROUND(+ICU!S94,0)</f>
        <v>0</v>
      </c>
      <c r="D99" s="7">
        <f>ROUND(+ICU!F94,0)</f>
        <v>0</v>
      </c>
      <c r="E99" s="8">
        <f t="shared" si="3"/>
      </c>
      <c r="F99" s="7">
        <f>ROUND(+ICU!S195,0)</f>
        <v>0</v>
      </c>
      <c r="G99" s="7">
        <f>ROUND(+ICU!F195,0)</f>
        <v>0</v>
      </c>
      <c r="H99" s="8">
        <f t="shared" si="4"/>
      </c>
      <c r="I99" s="8"/>
      <c r="J99" s="9">
        <f t="shared" si="5"/>
      </c>
    </row>
    <row r="100" spans="1:10" ht="12">
      <c r="A100">
        <f>+ICU!A95</f>
        <v>206</v>
      </c>
      <c r="B100" t="str">
        <f>+ICU!B95</f>
        <v>UNITED GENERAL HOSPITAL</v>
      </c>
      <c r="C100" s="7">
        <f>ROUND(+ICU!S95,0)</f>
        <v>1598424</v>
      </c>
      <c r="D100" s="7">
        <f>ROUND(+ICU!F95,0)</f>
        <v>497</v>
      </c>
      <c r="E100" s="8">
        <f t="shared" si="3"/>
        <v>3216.14</v>
      </c>
      <c r="F100" s="7">
        <f>ROUND(+ICU!S196,0)</f>
        <v>1580261</v>
      </c>
      <c r="G100" s="7">
        <f>ROUND(+ICU!F196,0)</f>
        <v>477</v>
      </c>
      <c r="H100" s="8">
        <f t="shared" si="4"/>
        <v>3312.92</v>
      </c>
      <c r="I100" s="8"/>
      <c r="J100" s="9">
        <f t="shared" si="5"/>
        <v>0.0301</v>
      </c>
    </row>
    <row r="101" spans="1:10" ht="12">
      <c r="A101">
        <f>+ICU!A96</f>
        <v>207</v>
      </c>
      <c r="B101" t="str">
        <f>+ICU!B96</f>
        <v>SKAGIT VALLEY HOSPITAL</v>
      </c>
      <c r="C101" s="7">
        <f>ROUND(+ICU!S96,0)</f>
        <v>9994473</v>
      </c>
      <c r="D101" s="7">
        <f>ROUND(+ICU!F96,0)</f>
        <v>2767</v>
      </c>
      <c r="E101" s="8">
        <f t="shared" si="3"/>
        <v>3612.02</v>
      </c>
      <c r="F101" s="7">
        <f>ROUND(+ICU!S197,0)</f>
        <v>10393501</v>
      </c>
      <c r="G101" s="7">
        <f>ROUND(+ICU!F197,0)</f>
        <v>2482</v>
      </c>
      <c r="H101" s="8">
        <f t="shared" si="4"/>
        <v>4187.55</v>
      </c>
      <c r="I101" s="8"/>
      <c r="J101" s="9">
        <f t="shared" si="5"/>
        <v>0.1593</v>
      </c>
    </row>
    <row r="102" spans="1:10" ht="12">
      <c r="A102">
        <f>+ICU!A97</f>
        <v>208</v>
      </c>
      <c r="B102" t="str">
        <f>+ICU!B97</f>
        <v>LEGACY SALMON CREEK HOSPITAL</v>
      </c>
      <c r="C102" s="7">
        <f>ROUND(+ICU!S97,0)</f>
        <v>26521571</v>
      </c>
      <c r="D102" s="7">
        <f>ROUND(+ICU!F97,0)</f>
        <v>6842</v>
      </c>
      <c r="E102" s="8">
        <f t="shared" si="3"/>
        <v>3876.29</v>
      </c>
      <c r="F102" s="7">
        <f>ROUND(+ICU!S198,0)</f>
        <v>34778066</v>
      </c>
      <c r="G102" s="7">
        <f>ROUND(+ICU!F198,0)</f>
        <v>8219</v>
      </c>
      <c r="H102" s="8">
        <f t="shared" si="4"/>
        <v>4231.42</v>
      </c>
      <c r="I102" s="8"/>
      <c r="J102" s="9">
        <f t="shared" si="5"/>
        <v>0.0916</v>
      </c>
    </row>
    <row r="103" spans="1:10" ht="12">
      <c r="A103">
        <f>+ICU!A98</f>
        <v>209</v>
      </c>
      <c r="B103" t="str">
        <f>+ICU!B98</f>
        <v>SAINT ANTHONY HOSPITAL</v>
      </c>
      <c r="C103" s="7">
        <f>ROUND(+ICU!S98,0)</f>
        <v>0</v>
      </c>
      <c r="D103" s="7">
        <f>ROUND(+ICU!F98,0)</f>
        <v>0</v>
      </c>
      <c r="E103" s="8">
        <f t="shared" si="3"/>
      </c>
      <c r="F103" s="7">
        <f>ROUND(+ICU!S199,0)</f>
        <v>3799504</v>
      </c>
      <c r="G103" s="7">
        <f>ROUND(+ICU!F199,0)</f>
        <v>1145</v>
      </c>
      <c r="H103" s="8">
        <f t="shared" si="4"/>
        <v>3318.34</v>
      </c>
      <c r="I103" s="8"/>
      <c r="J103" s="9">
        <f t="shared" si="5"/>
      </c>
    </row>
    <row r="104" spans="1:10" ht="12">
      <c r="A104">
        <f>+ICU!A99</f>
        <v>904</v>
      </c>
      <c r="B104" t="str">
        <f>+ICU!B99</f>
        <v>BHC FAIRFAX HOSPITAL</v>
      </c>
      <c r="C104" s="7">
        <f>ROUND(+ICU!S99,0)</f>
        <v>0</v>
      </c>
      <c r="D104" s="7">
        <f>ROUND(+ICU!F99,0)</f>
        <v>0</v>
      </c>
      <c r="E104" s="8">
        <f t="shared" si="3"/>
      </c>
      <c r="F104" s="7">
        <f>ROUND(+ICU!S200,0)</f>
        <v>0</v>
      </c>
      <c r="G104" s="7">
        <f>ROUND(+ICU!F200,0)</f>
        <v>0</v>
      </c>
      <c r="H104" s="8">
        <f t="shared" si="4"/>
      </c>
      <c r="I104" s="8"/>
      <c r="J104" s="9">
        <f t="shared" si="5"/>
      </c>
    </row>
    <row r="105" spans="1:10" ht="12">
      <c r="A105">
        <f>+ICU!A100</f>
        <v>915</v>
      </c>
      <c r="B105" t="str">
        <f>+ICU!B100</f>
        <v>LOURDES COUNSELING CENTER</v>
      </c>
      <c r="C105" s="7">
        <f>ROUND(+ICU!S100,0)</f>
        <v>0</v>
      </c>
      <c r="D105" s="7">
        <f>ROUND(+ICU!F100,0)</f>
        <v>7706</v>
      </c>
      <c r="E105" s="8">
        <f t="shared" si="3"/>
      </c>
      <c r="F105" s="7">
        <f>ROUND(+ICU!S201,0)</f>
        <v>0</v>
      </c>
      <c r="G105" s="7">
        <f>ROUND(+ICU!F201,0)</f>
        <v>0</v>
      </c>
      <c r="H105" s="8">
        <f t="shared" si="4"/>
      </c>
      <c r="I105" s="8"/>
      <c r="J105" s="9">
        <f t="shared" si="5"/>
      </c>
    </row>
    <row r="106" spans="1:10" ht="12">
      <c r="A106">
        <f>+ICU!A101</f>
        <v>919</v>
      </c>
      <c r="B106" t="str">
        <f>+ICU!B101</f>
        <v>NAVOS</v>
      </c>
      <c r="C106" s="7">
        <f>ROUND(+ICU!S101,0)</f>
        <v>0</v>
      </c>
      <c r="D106" s="7">
        <f>ROUND(+ICU!F101,0)</f>
        <v>0</v>
      </c>
      <c r="E106" s="8">
        <f t="shared" si="3"/>
      </c>
      <c r="F106" s="7">
        <f>ROUND(+ICU!S202,0)</f>
        <v>0</v>
      </c>
      <c r="G106" s="7">
        <f>ROUND(+ICU!F202,0)</f>
        <v>0</v>
      </c>
      <c r="H106" s="8">
        <f t="shared" si="4"/>
      </c>
      <c r="I106" s="8"/>
      <c r="J106" s="9">
        <f t="shared" si="5"/>
      </c>
    </row>
    <row r="107" spans="3:10" ht="12">
      <c r="C107" s="7"/>
      <c r="D107" s="7"/>
      <c r="E107" s="8"/>
      <c r="F107" s="7"/>
      <c r="G107" s="7"/>
      <c r="H107" s="8"/>
      <c r="I107" s="8"/>
      <c r="J107" s="9"/>
    </row>
    <row r="108" spans="3:10" ht="12">
      <c r="C108" s="7"/>
      <c r="D108" s="7"/>
      <c r="E108" s="8"/>
      <c r="F108" s="7"/>
      <c r="G108" s="7"/>
      <c r="H108" s="8"/>
      <c r="I108" s="8"/>
      <c r="J108" s="9"/>
    </row>
    <row r="109" spans="3:10" ht="12">
      <c r="C109" s="7"/>
      <c r="D109" s="7"/>
      <c r="E109" s="8"/>
      <c r="F109" s="7"/>
      <c r="G109" s="7"/>
      <c r="H109" s="8"/>
      <c r="I109" s="8"/>
      <c r="J109" s="9"/>
    </row>
    <row r="110" spans="3:10" ht="12">
      <c r="C110" s="7"/>
      <c r="D110" s="7"/>
      <c r="E110" s="8"/>
      <c r="F110" s="7"/>
      <c r="G110" s="7"/>
      <c r="H110" s="8"/>
      <c r="I110" s="8"/>
      <c r="J110" s="9"/>
    </row>
    <row r="111" spans="3:10" ht="12">
      <c r="C111" s="7"/>
      <c r="D111" s="7"/>
      <c r="E111" s="8"/>
      <c r="F111" s="7"/>
      <c r="G111" s="7"/>
      <c r="H111" s="8"/>
      <c r="I111" s="8"/>
      <c r="J111" s="9"/>
    </row>
    <row r="112" spans="3:10" ht="12">
      <c r="C112" s="7"/>
      <c r="D112" s="7"/>
      <c r="E112" s="8"/>
      <c r="F112" s="7"/>
      <c r="G112" s="7"/>
      <c r="H112" s="8"/>
      <c r="I112" s="8"/>
      <c r="J112" s="9"/>
    </row>
    <row r="113" spans="3:10" ht="12">
      <c r="C113" s="7"/>
      <c r="D113" s="7"/>
      <c r="E113" s="8"/>
      <c r="F113" s="7"/>
      <c r="G113" s="7"/>
      <c r="H113" s="8"/>
      <c r="I113" s="8"/>
      <c r="J113" s="9"/>
    </row>
    <row r="114" spans="3:10" ht="12">
      <c r="C114" s="7"/>
      <c r="D114" s="7"/>
      <c r="E114" s="8"/>
      <c r="F114" s="7"/>
      <c r="G114" s="7"/>
      <c r="H114" s="8"/>
      <c r="I114" s="8"/>
      <c r="J114" s="9"/>
    </row>
    <row r="115" spans="3:10" ht="12">
      <c r="C115" s="7"/>
      <c r="D115" s="7"/>
      <c r="E115" s="8"/>
      <c r="F115" s="7"/>
      <c r="G115" s="7"/>
      <c r="H115" s="8"/>
      <c r="I115" s="8"/>
      <c r="J115" s="9"/>
    </row>
    <row r="116" spans="3:10" ht="12">
      <c r="C116" s="7"/>
      <c r="D116" s="7"/>
      <c r="E116" s="8"/>
      <c r="F116" s="7"/>
      <c r="G116" s="7"/>
      <c r="H116" s="8"/>
      <c r="I116" s="8"/>
      <c r="J116" s="9"/>
    </row>
    <row r="117" spans="3:10" ht="12">
      <c r="C117" s="7"/>
      <c r="D117" s="7"/>
      <c r="E117" s="8"/>
      <c r="F117" s="7"/>
      <c r="G117" s="7"/>
      <c r="H117" s="8"/>
      <c r="I117" s="8"/>
      <c r="J117" s="9"/>
    </row>
    <row r="118" spans="3:10" ht="12">
      <c r="C118" s="7"/>
      <c r="D118" s="7"/>
      <c r="E118" s="8"/>
      <c r="F118" s="7"/>
      <c r="G118" s="7"/>
      <c r="H118" s="8"/>
      <c r="I118" s="8"/>
      <c r="J118" s="9"/>
    </row>
    <row r="119" spans="3:10" ht="12">
      <c r="C119" s="7"/>
      <c r="D119" s="7"/>
      <c r="E119" s="8"/>
      <c r="F119" s="7"/>
      <c r="G119" s="7"/>
      <c r="H119" s="8"/>
      <c r="I119" s="8"/>
      <c r="J119" s="9"/>
    </row>
    <row r="120" spans="3:10" ht="12">
      <c r="C120" s="7"/>
      <c r="D120" s="7"/>
      <c r="E120" s="8"/>
      <c r="F120" s="7"/>
      <c r="G120" s="7"/>
      <c r="H120" s="8"/>
      <c r="I120" s="8"/>
      <c r="J120" s="9"/>
    </row>
    <row r="121" spans="3:10" ht="12">
      <c r="C121" s="7"/>
      <c r="D121" s="7"/>
      <c r="E121" s="8"/>
      <c r="F121" s="7"/>
      <c r="G121" s="7"/>
      <c r="H121" s="8"/>
      <c r="I121" s="8"/>
      <c r="J121" s="9"/>
    </row>
    <row r="122" spans="3:10" ht="12">
      <c r="C122" s="7"/>
      <c r="D122" s="7"/>
      <c r="E122" s="8"/>
      <c r="F122" s="7"/>
      <c r="G122" s="7"/>
      <c r="H122" s="8"/>
      <c r="I122" s="8"/>
      <c r="J122" s="9"/>
    </row>
    <row r="123" spans="3:10" ht="12">
      <c r="C123" s="7"/>
      <c r="D123" s="7"/>
      <c r="E123" s="8"/>
      <c r="F123" s="7"/>
      <c r="G123" s="7"/>
      <c r="H123" s="8"/>
      <c r="I123" s="8"/>
      <c r="J123" s="9"/>
    </row>
    <row r="124" spans="3:10" ht="12">
      <c r="C124" s="7"/>
      <c r="D124" s="7"/>
      <c r="E124" s="8"/>
      <c r="F124" s="7"/>
      <c r="G124" s="7"/>
      <c r="H124" s="8"/>
      <c r="I124" s="8"/>
      <c r="J124" s="9"/>
    </row>
    <row r="125" spans="3:10" ht="12">
      <c r="C125" s="7"/>
      <c r="D125" s="7"/>
      <c r="E125" s="8"/>
      <c r="F125" s="7"/>
      <c r="G125" s="7"/>
      <c r="H125" s="8"/>
      <c r="I125" s="8"/>
      <c r="J125" s="9"/>
    </row>
    <row r="126" spans="3:10" ht="12">
      <c r="C126" s="7"/>
      <c r="D126" s="7"/>
      <c r="E126" s="8"/>
      <c r="F126" s="7"/>
      <c r="G126" s="7"/>
      <c r="H126" s="8"/>
      <c r="I126" s="8"/>
      <c r="J126" s="9"/>
    </row>
    <row r="127" spans="3:10" ht="12">
      <c r="C127" s="7"/>
      <c r="D127" s="7"/>
      <c r="E127" s="8"/>
      <c r="F127" s="7"/>
      <c r="G127" s="7"/>
      <c r="H127" s="8"/>
      <c r="I127" s="8"/>
      <c r="J127" s="9"/>
    </row>
    <row r="128" spans="3:10" ht="12">
      <c r="C128" s="7"/>
      <c r="D128" s="7"/>
      <c r="E128" s="8"/>
      <c r="F128" s="7"/>
      <c r="G128" s="7"/>
      <c r="H128" s="8"/>
      <c r="I128" s="8"/>
      <c r="J128" s="9"/>
    </row>
    <row r="129" spans="3:10" ht="12">
      <c r="C129" s="7"/>
      <c r="D129" s="7"/>
      <c r="E129" s="8"/>
      <c r="F129" s="7"/>
      <c r="G129" s="7"/>
      <c r="H129" s="8"/>
      <c r="I129" s="8"/>
      <c r="J129" s="9"/>
    </row>
    <row r="130" spans="3:10" ht="12">
      <c r="C130" s="7"/>
      <c r="D130" s="7"/>
      <c r="E130" s="8"/>
      <c r="F130" s="7"/>
      <c r="G130" s="7"/>
      <c r="H130" s="8"/>
      <c r="I130" s="8"/>
      <c r="J130" s="9"/>
    </row>
    <row r="131" spans="3:10" ht="12">
      <c r="C131" s="7"/>
      <c r="D131" s="7"/>
      <c r="E131" s="8"/>
      <c r="F131" s="7"/>
      <c r="G131" s="7"/>
      <c r="H131" s="8"/>
      <c r="I131" s="8"/>
      <c r="J131" s="9"/>
    </row>
    <row r="132" spans="3:10" ht="12">
      <c r="C132" s="7"/>
      <c r="D132" s="7"/>
      <c r="E132" s="8"/>
      <c r="F132" s="7"/>
      <c r="G132" s="7"/>
      <c r="H132" s="8"/>
      <c r="I132" s="8"/>
      <c r="J132" s="9"/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64">
      <selection activeCell="G93" sqref="G93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7.875" style="0" bestFit="1" customWidth="1"/>
    <col min="6" max="6" width="9.875" style="0" bestFit="1" customWidth="1"/>
    <col min="7" max="7" width="10.87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54</v>
      </c>
    </row>
    <row r="4" spans="1:10" ht="1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47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7">
        <f>ROUND(+ICU!D5,0)</f>
        <v>2008</v>
      </c>
      <c r="F7" s="17">
        <f>E7</f>
        <v>2008</v>
      </c>
      <c r="G7" s="3"/>
      <c r="H7" s="2">
        <f>+F7+1</f>
        <v>2009</v>
      </c>
      <c r="I7" s="3">
        <f>+H7</f>
        <v>2009</v>
      </c>
    </row>
    <row r="8" spans="1:11" ht="12">
      <c r="A8" s="3"/>
      <c r="B8" s="3"/>
      <c r="C8" s="3"/>
      <c r="F8" s="2" t="s">
        <v>1</v>
      </c>
      <c r="I8" s="2" t="s">
        <v>1</v>
      </c>
      <c r="J8" s="2"/>
      <c r="K8" s="3" t="s">
        <v>75</v>
      </c>
    </row>
    <row r="9" spans="1:11" ht="12">
      <c r="A9" s="3"/>
      <c r="B9" s="3" t="s">
        <v>36</v>
      </c>
      <c r="C9" s="3" t="s">
        <v>37</v>
      </c>
      <c r="D9" s="2" t="s">
        <v>8</v>
      </c>
      <c r="E9" s="2" t="s">
        <v>26</v>
      </c>
      <c r="F9" s="2" t="s">
        <v>27</v>
      </c>
      <c r="G9" s="2" t="s">
        <v>8</v>
      </c>
      <c r="H9" s="2" t="s">
        <v>26</v>
      </c>
      <c r="I9" s="2" t="s">
        <v>27</v>
      </c>
      <c r="J9" s="2"/>
      <c r="K9" s="3" t="s">
        <v>77</v>
      </c>
    </row>
    <row r="10" spans="2:11" ht="12">
      <c r="B10">
        <f>+ICU!A5</f>
        <v>1</v>
      </c>
      <c r="C10" t="str">
        <f>+ICU!B5</f>
        <v>SWEDISH HEALTH SERVICES</v>
      </c>
      <c r="D10" s="7">
        <f>ROUND(+ICU!G5,0)</f>
        <v>26440706</v>
      </c>
      <c r="E10" s="8">
        <f>ROUND(+ICU!E5,2)</f>
        <v>290</v>
      </c>
      <c r="F10" s="8">
        <f>IF(D10=0,"",IF(E10=0,"",ROUND(D10/E10,2)))</f>
        <v>91174.85</v>
      </c>
      <c r="G10" s="7">
        <f>ROUND(+ICU!G106,0)</f>
        <v>25315942</v>
      </c>
      <c r="H10" s="8">
        <f>ROUND(+ICU!E106,2)</f>
        <v>288</v>
      </c>
      <c r="I10" s="8">
        <f>IF(G10=0,"",IF(H10=0,"",ROUND(G10/H10,2)))</f>
        <v>87902.58</v>
      </c>
      <c r="J10" s="8"/>
      <c r="K10" s="9">
        <f>IF(D10=0,"",IF(E10=0,"",IF(G10=0,"",IF(H10=0,"",ROUND(I10/F10-1,4)))))</f>
        <v>-0.0359</v>
      </c>
    </row>
    <row r="11" spans="2:11" ht="12">
      <c r="B11">
        <f>+ICU!A6</f>
        <v>3</v>
      </c>
      <c r="C11" t="str">
        <f>+ICU!B6</f>
        <v>SWEDISH MEDICAL CENTER CHERRY HILL</v>
      </c>
      <c r="D11" s="7">
        <f>ROUND(+ICU!G6,0)</f>
        <v>8111853</v>
      </c>
      <c r="E11" s="8">
        <f>ROUND(+ICU!E6,2)</f>
        <v>86</v>
      </c>
      <c r="F11" s="8">
        <f aca="true" t="shared" si="0" ref="F11:F74">IF(D11=0,"",IF(E11=0,"",ROUND(D11/E11,2)))</f>
        <v>94323.87</v>
      </c>
      <c r="G11" s="7">
        <f>ROUND(+ICU!G107,0)</f>
        <v>7912949</v>
      </c>
      <c r="H11" s="8">
        <f>ROUND(+ICU!E107,2)</f>
        <v>87</v>
      </c>
      <c r="I11" s="8">
        <f aca="true" t="shared" si="1" ref="I11:I74">IF(G11=0,"",IF(H11=0,"",ROUND(G11/H11,2)))</f>
        <v>90953.44</v>
      </c>
      <c r="J11" s="8"/>
      <c r="K11" s="9">
        <f aca="true" t="shared" si="2" ref="K11:K74">IF(D11=0,"",IF(E11=0,"",IF(G11=0,"",IF(H11=0,"",ROUND(I11/F11-1,4)))))</f>
        <v>-0.0357</v>
      </c>
    </row>
    <row r="12" spans="2:11" ht="12">
      <c r="B12">
        <f>+ICU!A7</f>
        <v>8</v>
      </c>
      <c r="C12" t="str">
        <f>+ICU!B7</f>
        <v>KLICKITAT VALLEY HOSPITAL</v>
      </c>
      <c r="D12" s="7">
        <f>ROUND(+ICU!G7,0)</f>
        <v>0</v>
      </c>
      <c r="E12" s="8">
        <f>ROUND(+ICU!E7,2)</f>
        <v>0</v>
      </c>
      <c r="F12" s="8">
        <f t="shared" si="0"/>
      </c>
      <c r="G12" s="7">
        <f>ROUND(+ICU!G108,0)</f>
        <v>0</v>
      </c>
      <c r="H12" s="8">
        <f>ROUND(+ICU!E108,2)</f>
        <v>0</v>
      </c>
      <c r="I12" s="8">
        <f t="shared" si="1"/>
      </c>
      <c r="J12" s="8"/>
      <c r="K12" s="9">
        <f t="shared" si="2"/>
      </c>
    </row>
    <row r="13" spans="2:11" ht="12">
      <c r="B13">
        <f>+ICU!A8</f>
        <v>10</v>
      </c>
      <c r="C13" t="str">
        <f>+ICU!B8</f>
        <v>VIRGINIA MASON MEDICAL CENTER</v>
      </c>
      <c r="D13" s="7">
        <f>ROUND(+ICU!G8,0)</f>
        <v>7553964</v>
      </c>
      <c r="E13" s="8">
        <f>ROUND(+ICU!E8,2)</f>
        <v>68.39</v>
      </c>
      <c r="F13" s="8">
        <f t="shared" si="0"/>
        <v>110454.22</v>
      </c>
      <c r="G13" s="7">
        <f>ROUND(+ICU!G109,0)</f>
        <v>7275133</v>
      </c>
      <c r="H13" s="8">
        <f>ROUND(+ICU!E109,2)</f>
        <v>76.23</v>
      </c>
      <c r="I13" s="8">
        <f t="shared" si="1"/>
        <v>95436.61</v>
      </c>
      <c r="J13" s="8"/>
      <c r="K13" s="9">
        <f t="shared" si="2"/>
        <v>-0.136</v>
      </c>
    </row>
    <row r="14" spans="2:11" ht="12">
      <c r="B14">
        <f>+ICU!A9</f>
        <v>14</v>
      </c>
      <c r="C14" t="str">
        <f>+ICU!B9</f>
        <v>SEATTLE CHILDRENS HOSPITAL</v>
      </c>
      <c r="D14" s="7">
        <f>ROUND(+ICU!G9,0)</f>
        <v>12559056</v>
      </c>
      <c r="E14" s="8">
        <f>ROUND(+ICU!E9,2)</f>
        <v>174.54</v>
      </c>
      <c r="F14" s="8">
        <f t="shared" si="0"/>
        <v>71955.17</v>
      </c>
      <c r="G14" s="7">
        <f>ROUND(+ICU!G110,0)</f>
        <v>13322678</v>
      </c>
      <c r="H14" s="8">
        <f>ROUND(+ICU!E110,2)</f>
        <v>183.68</v>
      </c>
      <c r="I14" s="8">
        <f t="shared" si="1"/>
        <v>72532</v>
      </c>
      <c r="J14" s="8"/>
      <c r="K14" s="9">
        <f t="shared" si="2"/>
        <v>0.008</v>
      </c>
    </row>
    <row r="15" spans="2:11" ht="12">
      <c r="B15">
        <f>+ICU!A10</f>
        <v>20</v>
      </c>
      <c r="C15" t="str">
        <f>+ICU!B10</f>
        <v>GROUP HEALTH CENTRAL</v>
      </c>
      <c r="D15" s="7">
        <f>ROUND(+ICU!G10,0)</f>
        <v>1625499</v>
      </c>
      <c r="E15" s="8">
        <f>ROUND(+ICU!E10,2)</f>
        <v>12.21</v>
      </c>
      <c r="F15" s="8">
        <f t="shared" si="0"/>
        <v>133128.5</v>
      </c>
      <c r="G15" s="7">
        <f>ROUND(+ICU!G111,0)</f>
        <v>1852959</v>
      </c>
      <c r="H15" s="8">
        <f>ROUND(+ICU!E111,2)</f>
        <v>14.87</v>
      </c>
      <c r="I15" s="8">
        <f t="shared" si="1"/>
        <v>124610.56</v>
      </c>
      <c r="J15" s="8"/>
      <c r="K15" s="9">
        <f t="shared" si="2"/>
        <v>-0.064</v>
      </c>
    </row>
    <row r="16" spans="2:11" ht="12">
      <c r="B16">
        <f>+ICU!A11</f>
        <v>21</v>
      </c>
      <c r="C16" t="str">
        <f>+ICU!B11</f>
        <v>NEWPORT COMMUNITY HOSPITAL</v>
      </c>
      <c r="D16" s="7">
        <f>ROUND(+ICU!G11,0)</f>
        <v>0</v>
      </c>
      <c r="E16" s="8">
        <f>ROUND(+ICU!E11,2)</f>
        <v>0</v>
      </c>
      <c r="F16" s="8">
        <f t="shared" si="0"/>
      </c>
      <c r="G16" s="7">
        <f>ROUND(+ICU!G112,0)</f>
        <v>0</v>
      </c>
      <c r="H16" s="8">
        <f>ROUND(+ICU!E112,2)</f>
        <v>0</v>
      </c>
      <c r="I16" s="8">
        <f t="shared" si="1"/>
      </c>
      <c r="J16" s="8"/>
      <c r="K16" s="9">
        <f t="shared" si="2"/>
      </c>
    </row>
    <row r="17" spans="2:11" ht="12">
      <c r="B17">
        <f>+ICU!A12</f>
        <v>22</v>
      </c>
      <c r="C17" t="str">
        <f>+ICU!B12</f>
        <v>LOURDES MEDICAL CENTER</v>
      </c>
      <c r="D17" s="7">
        <f>ROUND(+ICU!G12,0)</f>
        <v>0</v>
      </c>
      <c r="E17" s="8">
        <f>ROUND(+ICU!E12,2)</f>
        <v>0</v>
      </c>
      <c r="F17" s="8">
        <f t="shared" si="0"/>
      </c>
      <c r="G17" s="7">
        <f>ROUND(+ICU!G113,0)</f>
        <v>0</v>
      </c>
      <c r="H17" s="8">
        <f>ROUND(+ICU!E113,2)</f>
        <v>0</v>
      </c>
      <c r="I17" s="8">
        <f t="shared" si="1"/>
      </c>
      <c r="J17" s="8"/>
      <c r="K17" s="9">
        <f t="shared" si="2"/>
      </c>
    </row>
    <row r="18" spans="2:11" ht="12">
      <c r="B18">
        <f>+ICU!A13</f>
        <v>23</v>
      </c>
      <c r="C18" t="str">
        <f>+ICU!B13</f>
        <v>OKANOGAN-DOUGLAS DISTRICT HOSPITAL</v>
      </c>
      <c r="D18" s="7">
        <f>ROUND(+ICU!G13,0)</f>
        <v>12796</v>
      </c>
      <c r="E18" s="8">
        <f>ROUND(+ICU!E13,2)</f>
        <v>0.19</v>
      </c>
      <c r="F18" s="8">
        <f t="shared" si="0"/>
        <v>67347.37</v>
      </c>
      <c r="G18" s="7">
        <f>ROUND(+ICU!G114,0)</f>
        <v>6477</v>
      </c>
      <c r="H18" s="8">
        <f>ROUND(+ICU!E114,2)</f>
        <v>0.08</v>
      </c>
      <c r="I18" s="8">
        <f t="shared" si="1"/>
        <v>80962.5</v>
      </c>
      <c r="J18" s="8"/>
      <c r="K18" s="9">
        <f t="shared" si="2"/>
        <v>0.2022</v>
      </c>
    </row>
    <row r="19" spans="2:11" ht="12">
      <c r="B19">
        <f>+ICU!A14</f>
        <v>26</v>
      </c>
      <c r="C19" t="str">
        <f>+ICU!B14</f>
        <v>PEACEHEALTH SAINT JOHN MEDICAL CENTER</v>
      </c>
      <c r="D19" s="7">
        <f>ROUND(+ICU!G14,0)</f>
        <v>6325690</v>
      </c>
      <c r="E19" s="8">
        <f>ROUND(+ICU!E14,2)</f>
        <v>96.46</v>
      </c>
      <c r="F19" s="8">
        <f t="shared" si="0"/>
        <v>65578.37</v>
      </c>
      <c r="G19" s="7">
        <f>ROUND(+ICU!G115,0)</f>
        <v>6359566</v>
      </c>
      <c r="H19" s="8">
        <f>ROUND(+ICU!E115,2)</f>
        <v>93.48</v>
      </c>
      <c r="I19" s="8">
        <f t="shared" si="1"/>
        <v>68031.3</v>
      </c>
      <c r="J19" s="8"/>
      <c r="K19" s="9">
        <f t="shared" si="2"/>
        <v>0.0374</v>
      </c>
    </row>
    <row r="20" spans="2:11" ht="12">
      <c r="B20">
        <f>+ICU!A15</f>
        <v>29</v>
      </c>
      <c r="C20" t="str">
        <f>+ICU!B15</f>
        <v>HARBORVIEW MEDICAL CENTER</v>
      </c>
      <c r="D20" s="7">
        <f>ROUND(+ICU!G15,0)</f>
        <v>24083045</v>
      </c>
      <c r="E20" s="8">
        <f>ROUND(+ICU!E15,2)</f>
        <v>307.5</v>
      </c>
      <c r="F20" s="8">
        <f t="shared" si="0"/>
        <v>78318.85</v>
      </c>
      <c r="G20" s="7">
        <f>ROUND(+ICU!G116,0)</f>
        <v>26770022</v>
      </c>
      <c r="H20" s="8">
        <f>ROUND(+ICU!E116,2)</f>
        <v>345.17</v>
      </c>
      <c r="I20" s="8">
        <f t="shared" si="1"/>
        <v>77556.05</v>
      </c>
      <c r="J20" s="8"/>
      <c r="K20" s="9">
        <f t="shared" si="2"/>
        <v>-0.0097</v>
      </c>
    </row>
    <row r="21" spans="2:11" ht="12">
      <c r="B21">
        <f>+ICU!A16</f>
        <v>32</v>
      </c>
      <c r="C21" t="str">
        <f>+ICU!B16</f>
        <v>SAINT JOSEPH MEDICAL CENTER</v>
      </c>
      <c r="D21" s="7">
        <f>ROUND(+ICU!G16,0)</f>
        <v>13275238</v>
      </c>
      <c r="E21" s="8">
        <f>ROUND(+ICU!E16,2)</f>
        <v>174</v>
      </c>
      <c r="F21" s="8">
        <f t="shared" si="0"/>
        <v>76294.47</v>
      </c>
      <c r="G21" s="7">
        <f>ROUND(+ICU!G117,0)</f>
        <v>16025119</v>
      </c>
      <c r="H21" s="8">
        <f>ROUND(+ICU!E117,2)</f>
        <v>190</v>
      </c>
      <c r="I21" s="8">
        <f t="shared" si="1"/>
        <v>84342.73</v>
      </c>
      <c r="J21" s="8"/>
      <c r="K21" s="9">
        <f t="shared" si="2"/>
        <v>0.1055</v>
      </c>
    </row>
    <row r="22" spans="2:11" ht="12">
      <c r="B22">
        <f>+ICU!A17</f>
        <v>35</v>
      </c>
      <c r="C22" t="str">
        <f>+ICU!B17</f>
        <v>ENUMCLAW REGIONAL HOSPITAL</v>
      </c>
      <c r="D22" s="7">
        <f>ROUND(+ICU!G17,0)</f>
        <v>88977</v>
      </c>
      <c r="E22" s="8">
        <f>ROUND(+ICU!E17,2)</f>
        <v>1.09</v>
      </c>
      <c r="F22" s="8">
        <f t="shared" si="0"/>
        <v>81630.28</v>
      </c>
      <c r="G22" s="7">
        <f>ROUND(+ICU!G118,0)</f>
        <v>209053</v>
      </c>
      <c r="H22" s="8">
        <f>ROUND(+ICU!E118,2)</f>
        <v>3.21</v>
      </c>
      <c r="I22" s="8">
        <f t="shared" si="1"/>
        <v>65125.55</v>
      </c>
      <c r="J22" s="8"/>
      <c r="K22" s="9">
        <f t="shared" si="2"/>
        <v>-0.2022</v>
      </c>
    </row>
    <row r="23" spans="2:11" ht="12">
      <c r="B23">
        <f>+ICU!A18</f>
        <v>37</v>
      </c>
      <c r="C23" t="str">
        <f>+ICU!B18</f>
        <v>DEACONESS MEDICAL CENTER</v>
      </c>
      <c r="D23" s="7">
        <f>ROUND(+ICU!G18,0)</f>
        <v>8751810</v>
      </c>
      <c r="E23" s="8">
        <f>ROUND(+ICU!E18,2)</f>
        <v>138.16</v>
      </c>
      <c r="F23" s="8">
        <f t="shared" si="0"/>
        <v>63345.47</v>
      </c>
      <c r="G23" s="7">
        <f>ROUND(+ICU!G119,0)</f>
        <v>10877959</v>
      </c>
      <c r="H23" s="8">
        <f>ROUND(+ICU!E119,2)</f>
        <v>131.17</v>
      </c>
      <c r="I23" s="8">
        <f t="shared" si="1"/>
        <v>82930.24</v>
      </c>
      <c r="J23" s="8"/>
      <c r="K23" s="9">
        <f t="shared" si="2"/>
        <v>0.3092</v>
      </c>
    </row>
    <row r="24" spans="2:11" ht="12">
      <c r="B24">
        <f>+ICU!A19</f>
        <v>38</v>
      </c>
      <c r="C24" t="str">
        <f>+ICU!B19</f>
        <v>OLYMPIC MEDICAL CENTER</v>
      </c>
      <c r="D24" s="7">
        <f>ROUND(+ICU!G19,0)</f>
        <v>3190064</v>
      </c>
      <c r="E24" s="8">
        <f>ROUND(+ICU!E19,2)</f>
        <v>41.36</v>
      </c>
      <c r="F24" s="8">
        <f t="shared" si="0"/>
        <v>77129.21</v>
      </c>
      <c r="G24" s="7">
        <f>ROUND(+ICU!G120,0)</f>
        <v>3084266</v>
      </c>
      <c r="H24" s="8">
        <f>ROUND(+ICU!E120,2)</f>
        <v>41.4</v>
      </c>
      <c r="I24" s="8">
        <f t="shared" si="1"/>
        <v>74499.18</v>
      </c>
      <c r="J24" s="8"/>
      <c r="K24" s="9">
        <f t="shared" si="2"/>
        <v>-0.0341</v>
      </c>
    </row>
    <row r="25" spans="2:11" ht="12">
      <c r="B25">
        <f>+ICU!A20</f>
        <v>39</v>
      </c>
      <c r="C25" t="str">
        <f>+ICU!B20</f>
        <v>KENNEWICK GENERAL HOSPITAL</v>
      </c>
      <c r="D25" s="7">
        <f>ROUND(+ICU!G20,0)</f>
        <v>1147295</v>
      </c>
      <c r="E25" s="8">
        <f>ROUND(+ICU!E20,2)</f>
        <v>15.3</v>
      </c>
      <c r="F25" s="8">
        <f t="shared" si="0"/>
        <v>74986.6</v>
      </c>
      <c r="G25" s="7">
        <f>ROUND(+ICU!G121,0)</f>
        <v>1271159</v>
      </c>
      <c r="H25" s="8">
        <f>ROUND(+ICU!E121,2)</f>
        <v>15.5</v>
      </c>
      <c r="I25" s="8">
        <f t="shared" si="1"/>
        <v>82010.26</v>
      </c>
      <c r="J25" s="8"/>
      <c r="K25" s="9">
        <f t="shared" si="2"/>
        <v>0.0937</v>
      </c>
    </row>
    <row r="26" spans="2:11" ht="12">
      <c r="B26">
        <f>+ICU!A21</f>
        <v>43</v>
      </c>
      <c r="C26" t="str">
        <f>+ICU!B21</f>
        <v>WALLA WALLA GENERAL HOSPITAL</v>
      </c>
      <c r="D26" s="7">
        <f>ROUND(+ICU!G21,0)</f>
        <v>549329</v>
      </c>
      <c r="E26" s="8">
        <f>ROUND(+ICU!E21,2)</f>
        <v>8.36</v>
      </c>
      <c r="F26" s="8">
        <f t="shared" si="0"/>
        <v>65709.21</v>
      </c>
      <c r="G26" s="7">
        <f>ROUND(+ICU!G122,0)</f>
        <v>626491</v>
      </c>
      <c r="H26" s="8">
        <f>ROUND(+ICU!E122,2)</f>
        <v>8.96</v>
      </c>
      <c r="I26" s="8">
        <f t="shared" si="1"/>
        <v>69920.87</v>
      </c>
      <c r="J26" s="8"/>
      <c r="K26" s="9">
        <f t="shared" si="2"/>
        <v>0.0641</v>
      </c>
    </row>
    <row r="27" spans="2:11" ht="12">
      <c r="B27">
        <f>+ICU!A22</f>
        <v>45</v>
      </c>
      <c r="C27" t="str">
        <f>+ICU!B22</f>
        <v>COLUMBIA BASIN HOSPITAL</v>
      </c>
      <c r="D27" s="7">
        <f>ROUND(+ICU!G22,0)</f>
        <v>0</v>
      </c>
      <c r="E27" s="8">
        <f>ROUND(+ICU!E22,2)</f>
        <v>0</v>
      </c>
      <c r="F27" s="8">
        <f t="shared" si="0"/>
      </c>
      <c r="G27" s="7">
        <f>ROUND(+ICU!G123,0)</f>
        <v>0</v>
      </c>
      <c r="H27" s="8">
        <f>ROUND(+ICU!E123,2)</f>
        <v>0</v>
      </c>
      <c r="I27" s="8">
        <f t="shared" si="1"/>
      </c>
      <c r="J27" s="8"/>
      <c r="K27" s="9">
        <f t="shared" si="2"/>
      </c>
    </row>
    <row r="28" spans="2:11" ht="12">
      <c r="B28">
        <f>+ICU!A23</f>
        <v>46</v>
      </c>
      <c r="C28" t="str">
        <f>+ICU!B23</f>
        <v>PROSSER MEMORIAL HOSPITAL</v>
      </c>
      <c r="D28" s="7">
        <f>ROUND(+ICU!G23,0)</f>
        <v>0</v>
      </c>
      <c r="E28" s="8">
        <f>ROUND(+ICU!E23,2)</f>
        <v>0</v>
      </c>
      <c r="F28" s="8">
        <f t="shared" si="0"/>
      </c>
      <c r="G28" s="7">
        <f>ROUND(+ICU!G124,0)</f>
        <v>0</v>
      </c>
      <c r="H28" s="8">
        <f>ROUND(+ICU!E124,2)</f>
        <v>0</v>
      </c>
      <c r="I28" s="8">
        <f t="shared" si="1"/>
      </c>
      <c r="J28" s="8"/>
      <c r="K28" s="9">
        <f t="shared" si="2"/>
      </c>
    </row>
    <row r="29" spans="2:11" ht="12">
      <c r="B29">
        <f>+ICU!A24</f>
        <v>50</v>
      </c>
      <c r="C29" t="str">
        <f>+ICU!B24</f>
        <v>PROVIDENCE SAINT MARY MEDICAL CENTER</v>
      </c>
      <c r="D29" s="7">
        <f>ROUND(+ICU!G24,0)</f>
        <v>2290265</v>
      </c>
      <c r="E29" s="8">
        <f>ROUND(+ICU!E24,2)</f>
        <v>33.47</v>
      </c>
      <c r="F29" s="8">
        <f t="shared" si="0"/>
        <v>68427.4</v>
      </c>
      <c r="G29" s="7">
        <f>ROUND(+ICU!G125,0)</f>
        <v>2025976</v>
      </c>
      <c r="H29" s="8">
        <f>ROUND(+ICU!E125,2)</f>
        <v>30.39</v>
      </c>
      <c r="I29" s="8">
        <f t="shared" si="1"/>
        <v>66665.88</v>
      </c>
      <c r="J29" s="8"/>
      <c r="K29" s="9">
        <f t="shared" si="2"/>
        <v>-0.0257</v>
      </c>
    </row>
    <row r="30" spans="2:11" ht="12">
      <c r="B30">
        <f>+ICU!A25</f>
        <v>54</v>
      </c>
      <c r="C30" t="str">
        <f>+ICU!B25</f>
        <v>FORKS COMMUNITY HOSPITAL</v>
      </c>
      <c r="D30" s="7">
        <f>ROUND(+ICU!G25,0)</f>
        <v>0</v>
      </c>
      <c r="E30" s="8">
        <f>ROUND(+ICU!E25,2)</f>
        <v>0</v>
      </c>
      <c r="F30" s="8">
        <f t="shared" si="0"/>
      </c>
      <c r="G30" s="7">
        <f>ROUND(+ICU!G126,0)</f>
        <v>0</v>
      </c>
      <c r="H30" s="8">
        <f>ROUND(+ICU!E126,2)</f>
        <v>0</v>
      </c>
      <c r="I30" s="8">
        <f t="shared" si="1"/>
      </c>
      <c r="J30" s="8"/>
      <c r="K30" s="9">
        <f t="shared" si="2"/>
      </c>
    </row>
    <row r="31" spans="2:11" ht="12">
      <c r="B31">
        <f>+ICU!A26</f>
        <v>56</v>
      </c>
      <c r="C31" t="str">
        <f>+ICU!B26</f>
        <v>WILLAPA HARBOR HOSPITAL</v>
      </c>
      <c r="D31" s="7">
        <f>ROUND(+ICU!G26,0)</f>
        <v>0</v>
      </c>
      <c r="E31" s="8">
        <f>ROUND(+ICU!E26,2)</f>
        <v>0</v>
      </c>
      <c r="F31" s="8">
        <f t="shared" si="0"/>
      </c>
      <c r="G31" s="7">
        <f>ROUND(+ICU!G127,0)</f>
        <v>0</v>
      </c>
      <c r="H31" s="8">
        <f>ROUND(+ICU!E127,2)</f>
        <v>0</v>
      </c>
      <c r="I31" s="8">
        <f t="shared" si="1"/>
      </c>
      <c r="J31" s="8"/>
      <c r="K31" s="9">
        <f t="shared" si="2"/>
      </c>
    </row>
    <row r="32" spans="2:11" ht="12">
      <c r="B32">
        <f>+ICU!A27</f>
        <v>58</v>
      </c>
      <c r="C32" t="str">
        <f>+ICU!B27</f>
        <v>YAKIMA VALLEY MEMORIAL HOSPITAL</v>
      </c>
      <c r="D32" s="7">
        <f>ROUND(+ICU!G27,0)</f>
        <v>3074113</v>
      </c>
      <c r="E32" s="8">
        <f>ROUND(+ICU!E27,2)</f>
        <v>42.38</v>
      </c>
      <c r="F32" s="8">
        <f t="shared" si="0"/>
        <v>72536.88</v>
      </c>
      <c r="G32" s="7">
        <f>ROUND(+ICU!G128,0)</f>
        <v>3702155</v>
      </c>
      <c r="H32" s="8">
        <f>ROUND(+ICU!E128,2)</f>
        <v>48.19</v>
      </c>
      <c r="I32" s="8">
        <f t="shared" si="1"/>
        <v>76824.13</v>
      </c>
      <c r="J32" s="8"/>
      <c r="K32" s="9">
        <f t="shared" si="2"/>
        <v>0.0591</v>
      </c>
    </row>
    <row r="33" spans="2:11" ht="12">
      <c r="B33">
        <f>+ICU!A28</f>
        <v>63</v>
      </c>
      <c r="C33" t="str">
        <f>+ICU!B28</f>
        <v>GRAYS HARBOR COMMUNITY HOSPITAL</v>
      </c>
      <c r="D33" s="7">
        <f>ROUND(+ICU!G28,0)</f>
        <v>1499879</v>
      </c>
      <c r="E33" s="8">
        <f>ROUND(+ICU!E28,2)</f>
        <v>19.91</v>
      </c>
      <c r="F33" s="8">
        <f t="shared" si="0"/>
        <v>75332.95</v>
      </c>
      <c r="G33" s="7">
        <f>ROUND(+ICU!G129,0)</f>
        <v>1506868</v>
      </c>
      <c r="H33" s="8">
        <f>ROUND(+ICU!E129,2)</f>
        <v>20.01</v>
      </c>
      <c r="I33" s="8">
        <f t="shared" si="1"/>
        <v>75305.75</v>
      </c>
      <c r="J33" s="8"/>
      <c r="K33" s="9">
        <f t="shared" si="2"/>
        <v>-0.0004</v>
      </c>
    </row>
    <row r="34" spans="2:11" ht="12">
      <c r="B34">
        <f>+ICU!A29</f>
        <v>78</v>
      </c>
      <c r="C34" t="str">
        <f>+ICU!B29</f>
        <v>SAMARITAN HOSPITAL</v>
      </c>
      <c r="D34" s="7">
        <f>ROUND(+ICU!G29,0)</f>
        <v>1423666</v>
      </c>
      <c r="E34" s="8">
        <f>ROUND(+ICU!E29,2)</f>
        <v>17.77</v>
      </c>
      <c r="F34" s="8">
        <f t="shared" si="0"/>
        <v>80116.26</v>
      </c>
      <c r="G34" s="7">
        <f>ROUND(+ICU!G130,0)</f>
        <v>1521835</v>
      </c>
      <c r="H34" s="8">
        <f>ROUND(+ICU!E130,2)</f>
        <v>18.58</v>
      </c>
      <c r="I34" s="8">
        <f t="shared" si="1"/>
        <v>81907.16</v>
      </c>
      <c r="J34" s="8"/>
      <c r="K34" s="9">
        <f t="shared" si="2"/>
        <v>0.0224</v>
      </c>
    </row>
    <row r="35" spans="2:11" ht="12">
      <c r="B35">
        <f>+ICU!A30</f>
        <v>79</v>
      </c>
      <c r="C35" t="str">
        <f>+ICU!B30</f>
        <v>OCEAN BEACH HOSPITAL</v>
      </c>
      <c r="D35" s="7">
        <f>ROUND(+ICU!G30,0)</f>
        <v>0</v>
      </c>
      <c r="E35" s="8">
        <f>ROUND(+ICU!E30,2)</f>
        <v>0</v>
      </c>
      <c r="F35" s="8">
        <f t="shared" si="0"/>
      </c>
      <c r="G35" s="7">
        <f>ROUND(+ICU!G131,0)</f>
        <v>0</v>
      </c>
      <c r="H35" s="8">
        <f>ROUND(+ICU!E131,2)</f>
        <v>0</v>
      </c>
      <c r="I35" s="8">
        <f t="shared" si="1"/>
      </c>
      <c r="J35" s="8"/>
      <c r="K35" s="9">
        <f t="shared" si="2"/>
      </c>
    </row>
    <row r="36" spans="2:11" ht="12">
      <c r="B36">
        <f>+ICU!A31</f>
        <v>80</v>
      </c>
      <c r="C36" t="str">
        <f>+ICU!B31</f>
        <v>ODESSA MEMORIAL HOSPITAL</v>
      </c>
      <c r="D36" s="7">
        <f>ROUND(+ICU!G31,0)</f>
        <v>0</v>
      </c>
      <c r="E36" s="8">
        <f>ROUND(+ICU!E31,2)</f>
        <v>0</v>
      </c>
      <c r="F36" s="8">
        <f t="shared" si="0"/>
      </c>
      <c r="G36" s="7">
        <f>ROUND(+ICU!G132,0)</f>
        <v>0</v>
      </c>
      <c r="H36" s="8">
        <f>ROUND(+ICU!E132,2)</f>
        <v>0</v>
      </c>
      <c r="I36" s="8">
        <f t="shared" si="1"/>
      </c>
      <c r="J36" s="8"/>
      <c r="K36" s="9">
        <f t="shared" si="2"/>
      </c>
    </row>
    <row r="37" spans="2:11" ht="12">
      <c r="B37">
        <f>+ICU!A32</f>
        <v>81</v>
      </c>
      <c r="C37" t="str">
        <f>+ICU!B32</f>
        <v>GOOD SAMARITAN HOSPITAL</v>
      </c>
      <c r="D37" s="7">
        <f>ROUND(+ICU!G32,0)</f>
        <v>3279306</v>
      </c>
      <c r="E37" s="8">
        <f>ROUND(+ICU!E32,2)</f>
        <v>36.6</v>
      </c>
      <c r="F37" s="8">
        <f t="shared" si="0"/>
        <v>89598.52</v>
      </c>
      <c r="G37" s="7">
        <f>ROUND(+ICU!G133,0)</f>
        <v>10811114</v>
      </c>
      <c r="H37" s="8">
        <f>ROUND(+ICU!E133,2)</f>
        <v>138.7</v>
      </c>
      <c r="I37" s="8">
        <f t="shared" si="1"/>
        <v>77946.03</v>
      </c>
      <c r="J37" s="8"/>
      <c r="K37" s="9">
        <f t="shared" si="2"/>
        <v>-0.1301</v>
      </c>
    </row>
    <row r="38" spans="2:11" ht="12">
      <c r="B38">
        <f>+ICU!A33</f>
        <v>82</v>
      </c>
      <c r="C38" t="str">
        <f>+ICU!B33</f>
        <v>GARFIELD COUNTY MEMORIAL HOSPITAL</v>
      </c>
      <c r="D38" s="7">
        <f>ROUND(+ICU!G33,0)</f>
        <v>0</v>
      </c>
      <c r="E38" s="8">
        <f>ROUND(+ICU!E33,2)</f>
        <v>0</v>
      </c>
      <c r="F38" s="8">
        <f t="shared" si="0"/>
      </c>
      <c r="G38" s="7">
        <f>ROUND(+ICU!G134,0)</f>
        <v>0</v>
      </c>
      <c r="H38" s="8">
        <f>ROUND(+ICU!E134,2)</f>
        <v>0</v>
      </c>
      <c r="I38" s="8">
        <f t="shared" si="1"/>
      </c>
      <c r="J38" s="8"/>
      <c r="K38" s="9">
        <f t="shared" si="2"/>
      </c>
    </row>
    <row r="39" spans="2:11" ht="12">
      <c r="B39">
        <f>+ICU!A34</f>
        <v>84</v>
      </c>
      <c r="C39" t="str">
        <f>+ICU!B34</f>
        <v>PROVIDENCE REGIONAL MEDICAL CENTER EVERETT</v>
      </c>
      <c r="D39" s="7">
        <f>ROUND(+ICU!G34,0)</f>
        <v>8321240</v>
      </c>
      <c r="E39" s="8">
        <f>ROUND(+ICU!E34,2)</f>
        <v>107.26</v>
      </c>
      <c r="F39" s="8">
        <f t="shared" si="0"/>
        <v>77580.09</v>
      </c>
      <c r="G39" s="7">
        <f>ROUND(+ICU!G135,0)</f>
        <v>14494588</v>
      </c>
      <c r="H39" s="8">
        <f>ROUND(+ICU!E135,2)</f>
        <v>167.11</v>
      </c>
      <c r="I39" s="8">
        <f t="shared" si="1"/>
        <v>86736.81</v>
      </c>
      <c r="J39" s="8"/>
      <c r="K39" s="9">
        <f t="shared" si="2"/>
        <v>0.118</v>
      </c>
    </row>
    <row r="40" spans="2:11" ht="12">
      <c r="B40">
        <f>+ICU!A35</f>
        <v>85</v>
      </c>
      <c r="C40" t="str">
        <f>+ICU!B35</f>
        <v>JEFFERSON HEALTHCARE HOSPITAL</v>
      </c>
      <c r="D40" s="7">
        <f>ROUND(+ICU!G35,0)</f>
        <v>865074</v>
      </c>
      <c r="E40" s="8">
        <f>ROUND(+ICU!E35,2)</f>
        <v>9.84</v>
      </c>
      <c r="F40" s="8">
        <f t="shared" si="0"/>
        <v>87914.02</v>
      </c>
      <c r="G40" s="7">
        <f>ROUND(+ICU!G136,0)</f>
        <v>870568</v>
      </c>
      <c r="H40" s="8">
        <f>ROUND(+ICU!E136,2)</f>
        <v>10.09</v>
      </c>
      <c r="I40" s="8">
        <f t="shared" si="1"/>
        <v>86280.28</v>
      </c>
      <c r="J40" s="8"/>
      <c r="K40" s="9">
        <f t="shared" si="2"/>
        <v>-0.0186</v>
      </c>
    </row>
    <row r="41" spans="2:11" ht="12">
      <c r="B41">
        <f>+ICU!A36</f>
        <v>96</v>
      </c>
      <c r="C41" t="str">
        <f>+ICU!B36</f>
        <v>SKYLINE HOSPITAL</v>
      </c>
      <c r="D41" s="7">
        <f>ROUND(+ICU!G36,0)</f>
        <v>37362</v>
      </c>
      <c r="E41" s="8">
        <f>ROUND(+ICU!E36,2)</f>
        <v>0.37</v>
      </c>
      <c r="F41" s="8">
        <f t="shared" si="0"/>
        <v>100978.38</v>
      </c>
      <c r="G41" s="7">
        <f>ROUND(+ICU!G137,0)</f>
        <v>35860</v>
      </c>
      <c r="H41" s="8">
        <f>ROUND(+ICU!E137,2)</f>
        <v>0.36</v>
      </c>
      <c r="I41" s="8">
        <f t="shared" si="1"/>
        <v>99611.11</v>
      </c>
      <c r="J41" s="8"/>
      <c r="K41" s="9">
        <f t="shared" si="2"/>
        <v>-0.0135</v>
      </c>
    </row>
    <row r="42" spans="2:11" ht="12">
      <c r="B42">
        <f>+ICU!A37</f>
        <v>102</v>
      </c>
      <c r="C42" t="str">
        <f>+ICU!B37</f>
        <v>YAKIMA REGIONAL MEDICAL AND CARDIAC CENTER</v>
      </c>
      <c r="D42" s="7">
        <f>ROUND(+ICU!G37,0)</f>
        <v>3398148</v>
      </c>
      <c r="E42" s="8">
        <f>ROUND(+ICU!E37,2)</f>
        <v>39.43</v>
      </c>
      <c r="F42" s="8">
        <f t="shared" si="0"/>
        <v>86181.79</v>
      </c>
      <c r="G42" s="7">
        <f>ROUND(+ICU!G138,0)</f>
        <v>3220762</v>
      </c>
      <c r="H42" s="8">
        <f>ROUND(+ICU!E138,2)</f>
        <v>38.57</v>
      </c>
      <c r="I42" s="8">
        <f t="shared" si="1"/>
        <v>83504.33</v>
      </c>
      <c r="J42" s="8"/>
      <c r="K42" s="9">
        <f t="shared" si="2"/>
        <v>-0.0311</v>
      </c>
    </row>
    <row r="43" spans="2:11" ht="12">
      <c r="B43">
        <f>+ICU!A38</f>
        <v>104</v>
      </c>
      <c r="C43" t="str">
        <f>+ICU!B38</f>
        <v>VALLEY GENERAL HOSPITAL</v>
      </c>
      <c r="D43" s="7">
        <f>ROUND(+ICU!G38,0)</f>
        <v>452176</v>
      </c>
      <c r="E43" s="8">
        <f>ROUND(+ICU!E38,2)</f>
        <v>4.74</v>
      </c>
      <c r="F43" s="8">
        <f t="shared" si="0"/>
        <v>95395.78</v>
      </c>
      <c r="G43" s="7">
        <f>ROUND(+ICU!G139,0)</f>
        <v>475879</v>
      </c>
      <c r="H43" s="8">
        <f>ROUND(+ICU!E139,2)</f>
        <v>4.66</v>
      </c>
      <c r="I43" s="8">
        <f t="shared" si="1"/>
        <v>102119.96</v>
      </c>
      <c r="J43" s="8"/>
      <c r="K43" s="9">
        <f t="shared" si="2"/>
        <v>0.0705</v>
      </c>
    </row>
    <row r="44" spans="2:11" ht="12">
      <c r="B44">
        <f>+ICU!A39</f>
        <v>106</v>
      </c>
      <c r="C44" t="str">
        <f>+ICU!B39</f>
        <v>CASCADE VALLEY HOSPITAL</v>
      </c>
      <c r="D44" s="7">
        <f>ROUND(+ICU!G39,0)</f>
        <v>346522</v>
      </c>
      <c r="E44" s="8">
        <f>ROUND(+ICU!E39,2)</f>
        <v>4.17</v>
      </c>
      <c r="F44" s="8">
        <f t="shared" si="0"/>
        <v>83098.8</v>
      </c>
      <c r="G44" s="7">
        <f>ROUND(+ICU!G140,0)</f>
        <v>414140</v>
      </c>
      <c r="H44" s="8">
        <f>ROUND(+ICU!E140,2)</f>
        <v>4.94</v>
      </c>
      <c r="I44" s="8">
        <f t="shared" si="1"/>
        <v>83834.01</v>
      </c>
      <c r="J44" s="8"/>
      <c r="K44" s="9">
        <f t="shared" si="2"/>
        <v>0.0088</v>
      </c>
    </row>
    <row r="45" spans="2:11" ht="12">
      <c r="B45">
        <f>+ICU!A40</f>
        <v>107</v>
      </c>
      <c r="C45" t="str">
        <f>+ICU!B40</f>
        <v>NORTH VALLEY HOSPITAL</v>
      </c>
      <c r="D45" s="7">
        <f>ROUND(+ICU!G40,0)</f>
        <v>21686</v>
      </c>
      <c r="E45" s="8">
        <f>ROUND(+ICU!E40,2)</f>
        <v>0.21</v>
      </c>
      <c r="F45" s="8">
        <f t="shared" si="0"/>
        <v>103266.67</v>
      </c>
      <c r="G45" s="7">
        <f>ROUND(+ICU!G141,0)</f>
        <v>19814</v>
      </c>
      <c r="H45" s="8">
        <f>ROUND(+ICU!E141,2)</f>
        <v>0.35</v>
      </c>
      <c r="I45" s="8">
        <f t="shared" si="1"/>
        <v>56611.43</v>
      </c>
      <c r="J45" s="8"/>
      <c r="K45" s="9">
        <f t="shared" si="2"/>
        <v>-0.4518</v>
      </c>
    </row>
    <row r="46" spans="2:11" ht="12">
      <c r="B46">
        <f>+ICU!A41</f>
        <v>108</v>
      </c>
      <c r="C46" t="str">
        <f>+ICU!B41</f>
        <v>TRI-STATE MEMORIAL HOSPITAL</v>
      </c>
      <c r="D46" s="7">
        <f>ROUND(+ICU!G41,0)</f>
        <v>873409</v>
      </c>
      <c r="E46" s="8">
        <f>ROUND(+ICU!E41,2)</f>
        <v>15.1</v>
      </c>
      <c r="F46" s="8">
        <f t="shared" si="0"/>
        <v>57841.66</v>
      </c>
      <c r="G46" s="7">
        <f>ROUND(+ICU!G142,0)</f>
        <v>0</v>
      </c>
      <c r="H46" s="8">
        <f>ROUND(+ICU!E142,2)</f>
        <v>0</v>
      </c>
      <c r="I46" s="8">
        <f t="shared" si="1"/>
      </c>
      <c r="J46" s="8"/>
      <c r="K46" s="9">
        <f t="shared" si="2"/>
      </c>
    </row>
    <row r="47" spans="2:11" ht="12">
      <c r="B47">
        <f>+ICU!A42</f>
        <v>111</v>
      </c>
      <c r="C47" t="str">
        <f>+ICU!B42</f>
        <v>EAST ADAMS RURAL HOSPITAL</v>
      </c>
      <c r="D47" s="7">
        <f>ROUND(+ICU!G42,0)</f>
        <v>0</v>
      </c>
      <c r="E47" s="8">
        <f>ROUND(+ICU!E42,2)</f>
        <v>0</v>
      </c>
      <c r="F47" s="8">
        <f t="shared" si="0"/>
      </c>
      <c r="G47" s="7">
        <f>ROUND(+ICU!G143,0)</f>
        <v>0</v>
      </c>
      <c r="H47" s="8">
        <f>ROUND(+ICU!E143,2)</f>
        <v>0</v>
      </c>
      <c r="I47" s="8">
        <f t="shared" si="1"/>
      </c>
      <c r="J47" s="8"/>
      <c r="K47" s="9">
        <f t="shared" si="2"/>
      </c>
    </row>
    <row r="48" spans="2:11" ht="12">
      <c r="B48">
        <f>+ICU!A43</f>
        <v>125</v>
      </c>
      <c r="C48" t="str">
        <f>+ICU!B43</f>
        <v>OTHELLO COMMUNITY HOSPITAL</v>
      </c>
      <c r="D48" s="7">
        <f>ROUND(+ICU!G43,0)</f>
        <v>0</v>
      </c>
      <c r="E48" s="8">
        <f>ROUND(+ICU!E43,2)</f>
        <v>0</v>
      </c>
      <c r="F48" s="8">
        <f t="shared" si="0"/>
      </c>
      <c r="G48" s="7">
        <f>ROUND(+ICU!G144,0)</f>
        <v>0</v>
      </c>
      <c r="H48" s="8">
        <f>ROUND(+ICU!E144,2)</f>
        <v>0</v>
      </c>
      <c r="I48" s="8">
        <f t="shared" si="1"/>
      </c>
      <c r="J48" s="8"/>
      <c r="K48" s="9">
        <f t="shared" si="2"/>
      </c>
    </row>
    <row r="49" spans="2:11" ht="12">
      <c r="B49">
        <f>+ICU!A44</f>
        <v>126</v>
      </c>
      <c r="C49" t="str">
        <f>+ICU!B44</f>
        <v>HIGHLINE MEDICAL CENTER</v>
      </c>
      <c r="D49" s="7">
        <f>ROUND(+ICU!G44,0)</f>
        <v>5370951</v>
      </c>
      <c r="E49" s="8">
        <f>ROUND(+ICU!E44,2)</f>
        <v>70.6</v>
      </c>
      <c r="F49" s="8">
        <f t="shared" si="0"/>
        <v>76075.79</v>
      </c>
      <c r="G49" s="7">
        <f>ROUND(+ICU!G145,0)</f>
        <v>5759054</v>
      </c>
      <c r="H49" s="8">
        <f>ROUND(+ICU!E145,2)</f>
        <v>83.25</v>
      </c>
      <c r="I49" s="8">
        <f t="shared" si="1"/>
        <v>69177.83</v>
      </c>
      <c r="J49" s="8"/>
      <c r="K49" s="9">
        <f t="shared" si="2"/>
        <v>-0.0907</v>
      </c>
    </row>
    <row r="50" spans="2:11" ht="12">
      <c r="B50">
        <f>+ICU!A45</f>
        <v>128</v>
      </c>
      <c r="C50" t="str">
        <f>+ICU!B45</f>
        <v>UNIVERSITY OF WASHINGTON MEDICAL CENTER</v>
      </c>
      <c r="D50" s="7">
        <f>ROUND(+ICU!G45,0)</f>
        <v>30603245</v>
      </c>
      <c r="E50" s="8">
        <f>ROUND(+ICU!E45,2)</f>
        <v>393.1</v>
      </c>
      <c r="F50" s="8">
        <f t="shared" si="0"/>
        <v>77851.04</v>
      </c>
      <c r="G50" s="7">
        <f>ROUND(+ICU!G146,0)</f>
        <v>30806315</v>
      </c>
      <c r="H50" s="8">
        <f>ROUND(+ICU!E146,2)</f>
        <v>391.68</v>
      </c>
      <c r="I50" s="8">
        <f t="shared" si="1"/>
        <v>78651.74</v>
      </c>
      <c r="J50" s="8"/>
      <c r="K50" s="9">
        <f t="shared" si="2"/>
        <v>0.0103</v>
      </c>
    </row>
    <row r="51" spans="2:11" ht="12">
      <c r="B51">
        <f>+ICU!A46</f>
        <v>129</v>
      </c>
      <c r="C51" t="str">
        <f>+ICU!B46</f>
        <v>QUINCY VALLEY MEDICAL CENTER</v>
      </c>
      <c r="D51" s="7">
        <f>ROUND(+ICU!G46,0)</f>
        <v>0</v>
      </c>
      <c r="E51" s="8">
        <f>ROUND(+ICU!E46,2)</f>
        <v>0</v>
      </c>
      <c r="F51" s="8">
        <f t="shared" si="0"/>
      </c>
      <c r="G51" s="7">
        <f>ROUND(+ICU!G147,0)</f>
        <v>0</v>
      </c>
      <c r="H51" s="8">
        <f>ROUND(+ICU!E147,2)</f>
        <v>0</v>
      </c>
      <c r="I51" s="8">
        <f t="shared" si="1"/>
      </c>
      <c r="J51" s="8"/>
      <c r="K51" s="9">
        <f t="shared" si="2"/>
      </c>
    </row>
    <row r="52" spans="2:11" ht="12">
      <c r="B52">
        <f>+ICU!A47</f>
        <v>130</v>
      </c>
      <c r="C52" t="str">
        <f>+ICU!B47</f>
        <v>NORTHWEST HOSPITAL &amp; MEDICAL CENTER</v>
      </c>
      <c r="D52" s="7">
        <f>ROUND(+ICU!G47,0)</f>
        <v>3756922</v>
      </c>
      <c r="E52" s="8">
        <f>ROUND(+ICU!E47,2)</f>
        <v>48.18</v>
      </c>
      <c r="F52" s="8">
        <f t="shared" si="0"/>
        <v>77976.8</v>
      </c>
      <c r="G52" s="7">
        <f>ROUND(+ICU!G148,0)</f>
        <v>3816839</v>
      </c>
      <c r="H52" s="8">
        <f>ROUND(+ICU!E148,2)</f>
        <v>48.77</v>
      </c>
      <c r="I52" s="8">
        <f t="shared" si="1"/>
        <v>78262.03</v>
      </c>
      <c r="J52" s="8"/>
      <c r="K52" s="9">
        <f t="shared" si="2"/>
        <v>0.0037</v>
      </c>
    </row>
    <row r="53" spans="2:11" ht="12">
      <c r="B53">
        <f>+ICU!A48</f>
        <v>131</v>
      </c>
      <c r="C53" t="str">
        <f>+ICU!B48</f>
        <v>OVERLAKE HOSPITAL MEDICAL CENTER</v>
      </c>
      <c r="D53" s="7">
        <f>ROUND(+ICU!G48,0)</f>
        <v>6900774</v>
      </c>
      <c r="E53" s="8">
        <f>ROUND(+ICU!E48,2)</f>
        <v>81.54</v>
      </c>
      <c r="F53" s="8">
        <f t="shared" si="0"/>
        <v>84630.54</v>
      </c>
      <c r="G53" s="7">
        <f>ROUND(+ICU!G149,0)</f>
        <v>8362841</v>
      </c>
      <c r="H53" s="8">
        <f>ROUND(+ICU!E149,2)</f>
        <v>98.93</v>
      </c>
      <c r="I53" s="8">
        <f t="shared" si="1"/>
        <v>84532.91</v>
      </c>
      <c r="J53" s="8"/>
      <c r="K53" s="9">
        <f t="shared" si="2"/>
        <v>-0.0012</v>
      </c>
    </row>
    <row r="54" spans="2:11" ht="12">
      <c r="B54">
        <f>+ICU!A49</f>
        <v>132</v>
      </c>
      <c r="C54" t="str">
        <f>+ICU!B49</f>
        <v>SAINT CLARE HOSPITAL</v>
      </c>
      <c r="D54" s="7">
        <f>ROUND(+ICU!G49,0)</f>
        <v>2372989</v>
      </c>
      <c r="E54" s="8">
        <f>ROUND(+ICU!E49,2)</f>
        <v>28.66</v>
      </c>
      <c r="F54" s="8">
        <f t="shared" si="0"/>
        <v>82797.94</v>
      </c>
      <c r="G54" s="7">
        <f>ROUND(+ICU!G150,0)</f>
        <v>2544982</v>
      </c>
      <c r="H54" s="8">
        <f>ROUND(+ICU!E150,2)</f>
        <v>28.7</v>
      </c>
      <c r="I54" s="8">
        <f t="shared" si="1"/>
        <v>88675.33</v>
      </c>
      <c r="J54" s="8"/>
      <c r="K54" s="9">
        <f t="shared" si="2"/>
        <v>0.071</v>
      </c>
    </row>
    <row r="55" spans="2:11" ht="12">
      <c r="B55">
        <f>+ICU!A50</f>
        <v>134</v>
      </c>
      <c r="C55" t="str">
        <f>+ICU!B50</f>
        <v>ISLAND HOSPITAL</v>
      </c>
      <c r="D55" s="7">
        <f>ROUND(+ICU!G50,0)</f>
        <v>1094435</v>
      </c>
      <c r="E55" s="8">
        <f>ROUND(+ICU!E50,2)</f>
        <v>14.66</v>
      </c>
      <c r="F55" s="8">
        <f t="shared" si="0"/>
        <v>74654.5</v>
      </c>
      <c r="G55" s="7">
        <f>ROUND(+ICU!G151,0)</f>
        <v>1223242</v>
      </c>
      <c r="H55" s="8">
        <f>ROUND(+ICU!E151,2)</f>
        <v>16.63</v>
      </c>
      <c r="I55" s="8">
        <f t="shared" si="1"/>
        <v>73556.34</v>
      </c>
      <c r="J55" s="8"/>
      <c r="K55" s="9">
        <f t="shared" si="2"/>
        <v>-0.0147</v>
      </c>
    </row>
    <row r="56" spans="2:11" ht="12">
      <c r="B56">
        <f>+ICU!A51</f>
        <v>137</v>
      </c>
      <c r="C56" t="str">
        <f>+ICU!B51</f>
        <v>LINCOLN HOSPITAL</v>
      </c>
      <c r="D56" s="7">
        <f>ROUND(+ICU!G51,0)</f>
        <v>0</v>
      </c>
      <c r="E56" s="8">
        <f>ROUND(+ICU!E51,2)</f>
        <v>0</v>
      </c>
      <c r="F56" s="8">
        <f t="shared" si="0"/>
      </c>
      <c r="G56" s="7">
        <f>ROUND(+ICU!G152,0)</f>
        <v>0</v>
      </c>
      <c r="H56" s="8">
        <f>ROUND(+ICU!E152,2)</f>
        <v>0</v>
      </c>
      <c r="I56" s="8">
        <f t="shared" si="1"/>
      </c>
      <c r="J56" s="8"/>
      <c r="K56" s="9">
        <f t="shared" si="2"/>
      </c>
    </row>
    <row r="57" spans="2:11" ht="12">
      <c r="B57">
        <f>+ICU!A52</f>
        <v>138</v>
      </c>
      <c r="C57" t="str">
        <f>+ICU!B52</f>
        <v>SWEDISH EDMONDS</v>
      </c>
      <c r="D57" s="7">
        <f>ROUND(+ICU!G52,0)</f>
        <v>3213020</v>
      </c>
      <c r="E57" s="8">
        <f>ROUND(+ICU!E52,2)</f>
        <v>43.04</v>
      </c>
      <c r="F57" s="8">
        <f t="shared" si="0"/>
        <v>74651.95</v>
      </c>
      <c r="G57" s="7">
        <f>ROUND(+ICU!G153,0)</f>
        <v>3326626</v>
      </c>
      <c r="H57" s="8">
        <f>ROUND(+ICU!E153,2)</f>
        <v>45.06</v>
      </c>
      <c r="I57" s="8">
        <f t="shared" si="1"/>
        <v>73826.59</v>
      </c>
      <c r="J57" s="8"/>
      <c r="K57" s="9">
        <f t="shared" si="2"/>
        <v>-0.0111</v>
      </c>
    </row>
    <row r="58" spans="2:11" ht="12">
      <c r="B58">
        <f>+ICU!A53</f>
        <v>139</v>
      </c>
      <c r="C58" t="str">
        <f>+ICU!B53</f>
        <v>PROVIDENCE HOLY FAMILY HOSPITAL</v>
      </c>
      <c r="D58" s="7">
        <f>ROUND(+ICU!G53,0)</f>
        <v>3007338</v>
      </c>
      <c r="E58" s="8">
        <f>ROUND(+ICU!E53,2)</f>
        <v>40.83</v>
      </c>
      <c r="F58" s="8">
        <f t="shared" si="0"/>
        <v>73655.11</v>
      </c>
      <c r="G58" s="7">
        <f>ROUND(+ICU!G154,0)</f>
        <v>2972540</v>
      </c>
      <c r="H58" s="8">
        <f>ROUND(+ICU!E154,2)</f>
        <v>36.54</v>
      </c>
      <c r="I58" s="8">
        <f t="shared" si="1"/>
        <v>81350.3</v>
      </c>
      <c r="J58" s="8"/>
      <c r="K58" s="9">
        <f t="shared" si="2"/>
        <v>0.1045</v>
      </c>
    </row>
    <row r="59" spans="2:11" ht="12">
      <c r="B59">
        <f>+ICU!A54</f>
        <v>140</v>
      </c>
      <c r="C59" t="str">
        <f>+ICU!B54</f>
        <v>KITTITAS VALLEY HOSPITAL</v>
      </c>
      <c r="D59" s="7">
        <f>ROUND(+ICU!G54,0)</f>
        <v>817477</v>
      </c>
      <c r="E59" s="8">
        <f>ROUND(+ICU!E54,2)</f>
        <v>11.04</v>
      </c>
      <c r="F59" s="8">
        <f t="shared" si="0"/>
        <v>74046.83</v>
      </c>
      <c r="G59" s="7">
        <f>ROUND(+ICU!G155,0)</f>
        <v>768631</v>
      </c>
      <c r="H59" s="8">
        <f>ROUND(+ICU!E155,2)</f>
        <v>9.71</v>
      </c>
      <c r="I59" s="8">
        <f t="shared" si="1"/>
        <v>79158.7</v>
      </c>
      <c r="J59" s="8"/>
      <c r="K59" s="9">
        <f t="shared" si="2"/>
        <v>0.069</v>
      </c>
    </row>
    <row r="60" spans="2:11" ht="12">
      <c r="B60">
        <f>+ICU!A55</f>
        <v>141</v>
      </c>
      <c r="C60" t="str">
        <f>+ICU!B55</f>
        <v>DAYTON GENERAL HOSPITAL</v>
      </c>
      <c r="D60" s="7">
        <f>ROUND(+ICU!G55,0)</f>
        <v>0</v>
      </c>
      <c r="E60" s="8">
        <f>ROUND(+ICU!E55,2)</f>
        <v>0</v>
      </c>
      <c r="F60" s="8">
        <f t="shared" si="0"/>
      </c>
      <c r="G60" s="7">
        <f>ROUND(+ICU!G156,0)</f>
        <v>0</v>
      </c>
      <c r="H60" s="8">
        <f>ROUND(+ICU!E156,2)</f>
        <v>0</v>
      </c>
      <c r="I60" s="8">
        <f t="shared" si="1"/>
      </c>
      <c r="J60" s="8"/>
      <c r="K60" s="9">
        <f t="shared" si="2"/>
      </c>
    </row>
    <row r="61" spans="2:11" ht="12">
      <c r="B61">
        <f>+ICU!A56</f>
        <v>142</v>
      </c>
      <c r="C61" t="str">
        <f>+ICU!B56</f>
        <v>HARRISON MEDICAL CENTER</v>
      </c>
      <c r="D61" s="7">
        <f>ROUND(+ICU!G56,0)</f>
        <v>4663957</v>
      </c>
      <c r="E61" s="8">
        <f>ROUND(+ICU!E56,2)</f>
        <v>67.49</v>
      </c>
      <c r="F61" s="8">
        <f t="shared" si="0"/>
        <v>69105.9</v>
      </c>
      <c r="G61" s="7">
        <f>ROUND(+ICU!G157,0)</f>
        <v>4928181</v>
      </c>
      <c r="H61" s="8">
        <f>ROUND(+ICU!E157,2)</f>
        <v>67.31</v>
      </c>
      <c r="I61" s="8">
        <f t="shared" si="1"/>
        <v>73216.18</v>
      </c>
      <c r="J61" s="8"/>
      <c r="K61" s="9">
        <f t="shared" si="2"/>
        <v>0.0595</v>
      </c>
    </row>
    <row r="62" spans="2:11" ht="12">
      <c r="B62">
        <f>+ICU!A57</f>
        <v>145</v>
      </c>
      <c r="C62" t="str">
        <f>+ICU!B57</f>
        <v>PEACEHEALTH SAINT JOSEPH HOSPITAL</v>
      </c>
      <c r="D62" s="7">
        <f>ROUND(+ICU!G57,0)</f>
        <v>5680321</v>
      </c>
      <c r="E62" s="8">
        <f>ROUND(+ICU!E57,2)</f>
        <v>70.76</v>
      </c>
      <c r="F62" s="8">
        <f t="shared" si="0"/>
        <v>80275.88</v>
      </c>
      <c r="G62" s="7">
        <f>ROUND(+ICU!G158,0)</f>
        <v>6209043</v>
      </c>
      <c r="H62" s="8">
        <f>ROUND(+ICU!E158,2)</f>
        <v>72.58</v>
      </c>
      <c r="I62" s="8">
        <f t="shared" si="1"/>
        <v>85547.58</v>
      </c>
      <c r="J62" s="8"/>
      <c r="K62" s="9">
        <f t="shared" si="2"/>
        <v>0.0657</v>
      </c>
    </row>
    <row r="63" spans="2:11" ht="12">
      <c r="B63">
        <f>+ICU!A58</f>
        <v>147</v>
      </c>
      <c r="C63" t="str">
        <f>+ICU!B58</f>
        <v>MID VALLEY HOSPITAL</v>
      </c>
      <c r="D63" s="7">
        <f>ROUND(+ICU!G58,0)</f>
        <v>216272</v>
      </c>
      <c r="E63" s="8">
        <f>ROUND(+ICU!E58,2)</f>
        <v>2.62</v>
      </c>
      <c r="F63" s="8">
        <f t="shared" si="0"/>
        <v>82546.56</v>
      </c>
      <c r="G63" s="7">
        <f>ROUND(+ICU!G159,0)</f>
        <v>237110</v>
      </c>
      <c r="H63" s="8">
        <f>ROUND(+ICU!E159,2)</f>
        <v>3.02</v>
      </c>
      <c r="I63" s="8">
        <f t="shared" si="1"/>
        <v>78513.25</v>
      </c>
      <c r="J63" s="8"/>
      <c r="K63" s="9">
        <f t="shared" si="2"/>
        <v>-0.0489</v>
      </c>
    </row>
    <row r="64" spans="2:11" ht="12">
      <c r="B64">
        <f>+ICU!A59</f>
        <v>148</v>
      </c>
      <c r="C64" t="str">
        <f>+ICU!B59</f>
        <v>KINDRED HOSPITAL - SEATTLE</v>
      </c>
      <c r="D64" s="7">
        <f>ROUND(+ICU!G59,0)</f>
        <v>379067</v>
      </c>
      <c r="E64" s="8">
        <f>ROUND(+ICU!E59,2)</f>
        <v>3.8</v>
      </c>
      <c r="F64" s="8">
        <f t="shared" si="0"/>
        <v>99754.47</v>
      </c>
      <c r="G64" s="7">
        <f>ROUND(+ICU!G160,0)</f>
        <v>387135</v>
      </c>
      <c r="H64" s="8">
        <f>ROUND(+ICU!E160,2)</f>
        <v>3.8</v>
      </c>
      <c r="I64" s="8">
        <f t="shared" si="1"/>
        <v>101877.63</v>
      </c>
      <c r="J64" s="8"/>
      <c r="K64" s="9">
        <f t="shared" si="2"/>
        <v>0.0213</v>
      </c>
    </row>
    <row r="65" spans="2:11" ht="12">
      <c r="B65">
        <f>+ICU!A60</f>
        <v>150</v>
      </c>
      <c r="C65" t="str">
        <f>+ICU!B60</f>
        <v>COULEE COMMUNITY HOSPITAL</v>
      </c>
      <c r="D65" s="7">
        <f>ROUND(+ICU!G60,0)</f>
        <v>0</v>
      </c>
      <c r="E65" s="8">
        <f>ROUND(+ICU!E60,2)</f>
        <v>0</v>
      </c>
      <c r="F65" s="8">
        <f t="shared" si="0"/>
      </c>
      <c r="G65" s="7">
        <f>ROUND(+ICU!G161,0)</f>
        <v>0</v>
      </c>
      <c r="H65" s="8">
        <f>ROUND(+ICU!E161,2)</f>
        <v>0</v>
      </c>
      <c r="I65" s="8">
        <f t="shared" si="1"/>
      </c>
      <c r="J65" s="8"/>
      <c r="K65" s="9">
        <f t="shared" si="2"/>
      </c>
    </row>
    <row r="66" spans="2:11" ht="12">
      <c r="B66">
        <f>+ICU!A61</f>
        <v>152</v>
      </c>
      <c r="C66" t="str">
        <f>+ICU!B61</f>
        <v>MASON GENERAL HOSPITAL</v>
      </c>
      <c r="D66" s="7">
        <f>ROUND(+ICU!G61,0)</f>
        <v>1698997</v>
      </c>
      <c r="E66" s="8">
        <f>ROUND(+ICU!E61,2)</f>
        <v>22.82</v>
      </c>
      <c r="F66" s="8">
        <f t="shared" si="0"/>
        <v>74452.1</v>
      </c>
      <c r="G66" s="7">
        <f>ROUND(+ICU!G162,0)</f>
        <v>1538865</v>
      </c>
      <c r="H66" s="8">
        <f>ROUND(+ICU!E162,2)</f>
        <v>20.4</v>
      </c>
      <c r="I66" s="8">
        <f t="shared" si="1"/>
        <v>75434.56</v>
      </c>
      <c r="J66" s="8"/>
      <c r="K66" s="9">
        <f t="shared" si="2"/>
        <v>0.0132</v>
      </c>
    </row>
    <row r="67" spans="2:11" ht="12">
      <c r="B67">
        <f>+ICU!A62</f>
        <v>153</v>
      </c>
      <c r="C67" t="str">
        <f>+ICU!B62</f>
        <v>WHITMAN HOSPITAL AND MEDICAL CENTER</v>
      </c>
      <c r="D67" s="7">
        <f>ROUND(+ICU!G62,0)</f>
        <v>0</v>
      </c>
      <c r="E67" s="8">
        <f>ROUND(+ICU!E62,2)</f>
        <v>0</v>
      </c>
      <c r="F67" s="8">
        <f t="shared" si="0"/>
      </c>
      <c r="G67" s="7">
        <f>ROUND(+ICU!G163,0)</f>
        <v>0</v>
      </c>
      <c r="H67" s="8">
        <f>ROUND(+ICU!E163,2)</f>
        <v>0</v>
      </c>
      <c r="I67" s="8">
        <f t="shared" si="1"/>
      </c>
      <c r="J67" s="8"/>
      <c r="K67" s="9">
        <f t="shared" si="2"/>
      </c>
    </row>
    <row r="68" spans="2:11" ht="12">
      <c r="B68">
        <f>+ICU!A63</f>
        <v>155</v>
      </c>
      <c r="C68" t="str">
        <f>+ICU!B63</f>
        <v>VALLEY MEDICAL CENTER</v>
      </c>
      <c r="D68" s="7">
        <f>ROUND(+ICU!G63,0)</f>
        <v>4791917</v>
      </c>
      <c r="E68" s="8">
        <f>ROUND(+ICU!E63,2)</f>
        <v>51.21</v>
      </c>
      <c r="F68" s="8">
        <f t="shared" si="0"/>
        <v>93573.85</v>
      </c>
      <c r="G68" s="7">
        <f>ROUND(+ICU!G164,0)</f>
        <v>4170071</v>
      </c>
      <c r="H68" s="8">
        <f>ROUND(+ICU!E164,2)</f>
        <v>53.11</v>
      </c>
      <c r="I68" s="8">
        <f t="shared" si="1"/>
        <v>78517.62</v>
      </c>
      <c r="J68" s="8"/>
      <c r="K68" s="9">
        <f t="shared" si="2"/>
        <v>-0.1609</v>
      </c>
    </row>
    <row r="69" spans="2:11" ht="12">
      <c r="B69">
        <f>+ICU!A64</f>
        <v>156</v>
      </c>
      <c r="C69" t="str">
        <f>+ICU!B64</f>
        <v>WHIDBEY GENERAL HOSPITAL</v>
      </c>
      <c r="D69" s="7">
        <f>ROUND(+ICU!G64,0)</f>
        <v>972718</v>
      </c>
      <c r="E69" s="8">
        <f>ROUND(+ICU!E64,2)</f>
        <v>12.79</v>
      </c>
      <c r="F69" s="8">
        <f t="shared" si="0"/>
        <v>76053.01</v>
      </c>
      <c r="G69" s="7">
        <f>ROUND(+ICU!G165,0)</f>
        <v>953798</v>
      </c>
      <c r="H69" s="8">
        <f>ROUND(+ICU!E165,2)</f>
        <v>12.26</v>
      </c>
      <c r="I69" s="8">
        <f t="shared" si="1"/>
        <v>77797.55</v>
      </c>
      <c r="J69" s="8"/>
      <c r="K69" s="9">
        <f t="shared" si="2"/>
        <v>0.0229</v>
      </c>
    </row>
    <row r="70" spans="2:11" ht="12">
      <c r="B70">
        <f>+ICU!A65</f>
        <v>157</v>
      </c>
      <c r="C70" t="str">
        <f>+ICU!B65</f>
        <v>SAINT LUKES REHABILIATION INSTITUTE</v>
      </c>
      <c r="D70" s="7">
        <f>ROUND(+ICU!G65,0)</f>
        <v>0</v>
      </c>
      <c r="E70" s="8">
        <f>ROUND(+ICU!E65,2)</f>
        <v>0</v>
      </c>
      <c r="F70" s="8">
        <f t="shared" si="0"/>
      </c>
      <c r="G70" s="7">
        <f>ROUND(+ICU!G166,0)</f>
        <v>0</v>
      </c>
      <c r="H70" s="8">
        <f>ROUND(+ICU!E166,2)</f>
        <v>0</v>
      </c>
      <c r="I70" s="8">
        <f t="shared" si="1"/>
      </c>
      <c r="J70" s="8"/>
      <c r="K70" s="9">
        <f t="shared" si="2"/>
      </c>
    </row>
    <row r="71" spans="2:11" ht="12">
      <c r="B71">
        <f>+ICU!A66</f>
        <v>158</v>
      </c>
      <c r="C71" t="str">
        <f>+ICU!B66</f>
        <v>CASCADE MEDICAL CENTER</v>
      </c>
      <c r="D71" s="7">
        <f>ROUND(+ICU!G66,0)</f>
        <v>0</v>
      </c>
      <c r="E71" s="8">
        <f>ROUND(+ICU!E66,2)</f>
        <v>0</v>
      </c>
      <c r="F71" s="8">
        <f t="shared" si="0"/>
      </c>
      <c r="G71" s="7">
        <f>ROUND(+ICU!G167,0)</f>
        <v>0</v>
      </c>
      <c r="H71" s="8">
        <f>ROUND(+ICU!E167,2)</f>
        <v>0</v>
      </c>
      <c r="I71" s="8">
        <f t="shared" si="1"/>
      </c>
      <c r="J71" s="8"/>
      <c r="K71" s="9">
        <f t="shared" si="2"/>
      </c>
    </row>
    <row r="72" spans="2:11" ht="12">
      <c r="B72">
        <f>+ICU!A67</f>
        <v>159</v>
      </c>
      <c r="C72" t="str">
        <f>+ICU!B67</f>
        <v>PROVIDENCE SAINT PETER HOSPITAL</v>
      </c>
      <c r="D72" s="7">
        <f>ROUND(+ICU!G67,0)</f>
        <v>5352512</v>
      </c>
      <c r="E72" s="8">
        <f>ROUND(+ICU!E67,2)</f>
        <v>64</v>
      </c>
      <c r="F72" s="8">
        <f t="shared" si="0"/>
        <v>83633</v>
      </c>
      <c r="G72" s="7">
        <f>ROUND(+ICU!G168,0)</f>
        <v>5689594</v>
      </c>
      <c r="H72" s="8">
        <f>ROUND(+ICU!E168,2)</f>
        <v>68</v>
      </c>
      <c r="I72" s="8">
        <f t="shared" si="1"/>
        <v>83670.5</v>
      </c>
      <c r="J72" s="8"/>
      <c r="K72" s="9">
        <f t="shared" si="2"/>
        <v>0.0004</v>
      </c>
    </row>
    <row r="73" spans="2:11" ht="12">
      <c r="B73">
        <f>+ICU!A68</f>
        <v>161</v>
      </c>
      <c r="C73" t="str">
        <f>+ICU!B68</f>
        <v>KADLEC REGIONAL MEDICAL CENTER</v>
      </c>
      <c r="D73" s="7">
        <f>ROUND(+ICU!G68,0)</f>
        <v>5876533</v>
      </c>
      <c r="E73" s="8">
        <f>ROUND(+ICU!E68,2)</f>
        <v>78</v>
      </c>
      <c r="F73" s="8">
        <f t="shared" si="0"/>
        <v>75340.17</v>
      </c>
      <c r="G73" s="7">
        <f>ROUND(+ICU!G169,0)</f>
        <v>6985286</v>
      </c>
      <c r="H73" s="8">
        <f>ROUND(+ICU!E169,2)</f>
        <v>89.12</v>
      </c>
      <c r="I73" s="8">
        <f t="shared" si="1"/>
        <v>78380.68</v>
      </c>
      <c r="J73" s="8"/>
      <c r="K73" s="9">
        <f t="shared" si="2"/>
        <v>0.0404</v>
      </c>
    </row>
    <row r="74" spans="2:11" ht="12">
      <c r="B74">
        <f>+ICU!A69</f>
        <v>162</v>
      </c>
      <c r="C74" t="str">
        <f>+ICU!B69</f>
        <v>PROVIDENCE SACRED HEART MEDICAL CENTER</v>
      </c>
      <c r="D74" s="7">
        <f>ROUND(+ICU!G69,0)</f>
        <v>28147611</v>
      </c>
      <c r="E74" s="8">
        <f>ROUND(+ICU!E69,2)</f>
        <v>371</v>
      </c>
      <c r="F74" s="8">
        <f t="shared" si="0"/>
        <v>75869.57</v>
      </c>
      <c r="G74" s="7">
        <f>ROUND(+ICU!G170,0)</f>
        <v>28638840</v>
      </c>
      <c r="H74" s="8">
        <f>ROUND(+ICU!E170,2)</f>
        <v>370.42</v>
      </c>
      <c r="I74" s="8">
        <f t="shared" si="1"/>
        <v>77314.51</v>
      </c>
      <c r="J74" s="8"/>
      <c r="K74" s="9">
        <f t="shared" si="2"/>
        <v>0.019</v>
      </c>
    </row>
    <row r="75" spans="2:11" ht="12">
      <c r="B75">
        <f>+ICU!A70</f>
        <v>164</v>
      </c>
      <c r="C75" t="str">
        <f>+ICU!B70</f>
        <v>EVERGREEN HOSPITAL MEDICAL CENTER</v>
      </c>
      <c r="D75" s="7">
        <f>ROUND(+ICU!G70,0)</f>
        <v>8653016</v>
      </c>
      <c r="E75" s="8">
        <f>ROUND(+ICU!E70,2)</f>
        <v>117.66</v>
      </c>
      <c r="F75" s="8">
        <f aca="true" t="shared" si="3" ref="F75:F106">IF(D75=0,"",IF(E75=0,"",ROUND(D75/E75,2)))</f>
        <v>73542.55</v>
      </c>
      <c r="G75" s="7">
        <f>ROUND(+ICU!G171,0)</f>
        <v>9159616</v>
      </c>
      <c r="H75" s="8">
        <f>ROUND(+ICU!E171,2)</f>
        <v>117.91</v>
      </c>
      <c r="I75" s="8">
        <f aca="true" t="shared" si="4" ref="I75:I106">IF(G75=0,"",IF(H75=0,"",ROUND(G75/H75,2)))</f>
        <v>77683.11</v>
      </c>
      <c r="J75" s="8"/>
      <c r="K75" s="9">
        <f aca="true" t="shared" si="5" ref="K75:K106">IF(D75=0,"",IF(E75=0,"",IF(G75=0,"",IF(H75=0,"",ROUND(I75/F75-1,4)))))</f>
        <v>0.0563</v>
      </c>
    </row>
    <row r="76" spans="2:11" ht="12">
      <c r="B76">
        <f>+ICU!A71</f>
        <v>165</v>
      </c>
      <c r="C76" t="str">
        <f>+ICU!B71</f>
        <v>LAKE CHELAN COMMUNITY HOSPITAL</v>
      </c>
      <c r="D76" s="7">
        <f>ROUND(+ICU!G71,0)</f>
        <v>0</v>
      </c>
      <c r="E76" s="8">
        <f>ROUND(+ICU!E71,2)</f>
        <v>0</v>
      </c>
      <c r="F76" s="8">
        <f t="shared" si="3"/>
      </c>
      <c r="G76" s="7">
        <f>ROUND(+ICU!G172,0)</f>
        <v>0</v>
      </c>
      <c r="H76" s="8">
        <f>ROUND(+ICU!E172,2)</f>
        <v>0</v>
      </c>
      <c r="I76" s="8">
        <f t="shared" si="4"/>
      </c>
      <c r="J76" s="8"/>
      <c r="K76" s="9">
        <f t="shared" si="5"/>
      </c>
    </row>
    <row r="77" spans="2:11" ht="12">
      <c r="B77">
        <f>+ICU!A72</f>
        <v>167</v>
      </c>
      <c r="C77" t="str">
        <f>+ICU!B72</f>
        <v>FERRY COUNTY MEMORIAL HOSPITAL</v>
      </c>
      <c r="D77" s="7">
        <f>ROUND(+ICU!G72,0)</f>
        <v>0</v>
      </c>
      <c r="E77" s="8">
        <f>ROUND(+ICU!E72,2)</f>
        <v>0</v>
      </c>
      <c r="F77" s="8">
        <f t="shared" si="3"/>
      </c>
      <c r="G77" s="7">
        <f>ROUND(+ICU!G173,0)</f>
        <v>0</v>
      </c>
      <c r="H77" s="8">
        <f>ROUND(+ICU!E173,2)</f>
        <v>0</v>
      </c>
      <c r="I77" s="8">
        <f t="shared" si="4"/>
      </c>
      <c r="J77" s="8"/>
      <c r="K77" s="9">
        <f t="shared" si="5"/>
      </c>
    </row>
    <row r="78" spans="2:11" ht="12">
      <c r="B78">
        <f>+ICU!A73</f>
        <v>168</v>
      </c>
      <c r="C78" t="str">
        <f>+ICU!B73</f>
        <v>CENTRAL WASHINGTON HOSPITAL</v>
      </c>
      <c r="D78" s="7">
        <f>ROUND(+ICU!G73,0)</f>
        <v>3716094</v>
      </c>
      <c r="E78" s="8">
        <f>ROUND(+ICU!E73,2)</f>
        <v>48.28</v>
      </c>
      <c r="F78" s="8">
        <f t="shared" si="3"/>
        <v>76969.64</v>
      </c>
      <c r="G78" s="7">
        <f>ROUND(+ICU!G174,0)</f>
        <v>3998925</v>
      </c>
      <c r="H78" s="8">
        <f>ROUND(+ICU!E174,2)</f>
        <v>50.82</v>
      </c>
      <c r="I78" s="8">
        <f t="shared" si="4"/>
        <v>78688.02</v>
      </c>
      <c r="J78" s="8"/>
      <c r="K78" s="9">
        <f t="shared" si="5"/>
        <v>0.0223</v>
      </c>
    </row>
    <row r="79" spans="2:11" ht="12">
      <c r="B79">
        <f>+ICU!A74</f>
        <v>169</v>
      </c>
      <c r="C79" t="str">
        <f>+ICU!B74</f>
        <v>GROUP HEALTH EASTSIDE</v>
      </c>
      <c r="D79" s="7">
        <f>ROUND(+ICU!G74,0)</f>
        <v>825692</v>
      </c>
      <c r="E79" s="8">
        <f>ROUND(+ICU!E74,2)</f>
        <v>18.84</v>
      </c>
      <c r="F79" s="8">
        <f t="shared" si="3"/>
        <v>43826.54</v>
      </c>
      <c r="G79" s="7">
        <f>ROUND(+ICU!G175,0)</f>
        <v>0</v>
      </c>
      <c r="H79" s="8">
        <f>ROUND(+ICU!E175,2)</f>
        <v>0</v>
      </c>
      <c r="I79" s="8">
        <f t="shared" si="4"/>
      </c>
      <c r="J79" s="8"/>
      <c r="K79" s="9">
        <f t="shared" si="5"/>
      </c>
    </row>
    <row r="80" spans="2:11" ht="12">
      <c r="B80">
        <f>+ICU!A75</f>
        <v>170</v>
      </c>
      <c r="C80" t="str">
        <f>+ICU!B75</f>
        <v>SOUTHWEST WASHINGTON MEDICAL CENTER</v>
      </c>
      <c r="D80" s="7">
        <f>ROUND(+ICU!G75,0)</f>
        <v>12426847</v>
      </c>
      <c r="E80" s="8">
        <f>ROUND(+ICU!E75,2)</f>
        <v>153.71</v>
      </c>
      <c r="F80" s="8">
        <f t="shared" si="3"/>
        <v>80846.05</v>
      </c>
      <c r="G80" s="7">
        <f>ROUND(+ICU!G176,0)</f>
        <v>13441801</v>
      </c>
      <c r="H80" s="8">
        <f>ROUND(+ICU!E176,2)</f>
        <v>166.21</v>
      </c>
      <c r="I80" s="8">
        <f t="shared" si="4"/>
        <v>80872.4</v>
      </c>
      <c r="J80" s="8"/>
      <c r="K80" s="9">
        <f t="shared" si="5"/>
        <v>0.0003</v>
      </c>
    </row>
    <row r="81" spans="2:11" ht="12">
      <c r="B81">
        <f>+ICU!A76</f>
        <v>172</v>
      </c>
      <c r="C81" t="str">
        <f>+ICU!B76</f>
        <v>PULLMAN REGIONAL HOSPITAL</v>
      </c>
      <c r="D81" s="7">
        <f>ROUND(+ICU!G76,0)</f>
        <v>899888</v>
      </c>
      <c r="E81" s="8">
        <f>ROUND(+ICU!E76,2)</f>
        <v>12.56</v>
      </c>
      <c r="F81" s="8">
        <f t="shared" si="3"/>
        <v>71647.13</v>
      </c>
      <c r="G81" s="7">
        <f>ROUND(+ICU!G177,0)</f>
        <v>969515</v>
      </c>
      <c r="H81" s="8">
        <f>ROUND(+ICU!E177,2)</f>
        <v>13.57</v>
      </c>
      <c r="I81" s="8">
        <f t="shared" si="4"/>
        <v>71445.47</v>
      </c>
      <c r="J81" s="8"/>
      <c r="K81" s="9">
        <f t="shared" si="5"/>
        <v>-0.0028</v>
      </c>
    </row>
    <row r="82" spans="2:11" ht="12">
      <c r="B82">
        <f>+ICU!A77</f>
        <v>173</v>
      </c>
      <c r="C82" t="str">
        <f>+ICU!B77</f>
        <v>MORTON GENERAL HOSPITAL</v>
      </c>
      <c r="D82" s="7">
        <f>ROUND(+ICU!G77,0)</f>
        <v>0</v>
      </c>
      <c r="E82" s="8">
        <f>ROUND(+ICU!E77,2)</f>
        <v>0</v>
      </c>
      <c r="F82" s="8">
        <f t="shared" si="3"/>
      </c>
      <c r="G82" s="7">
        <f>ROUND(+ICU!G178,0)</f>
        <v>0</v>
      </c>
      <c r="H82" s="8">
        <f>ROUND(+ICU!E178,2)</f>
        <v>0</v>
      </c>
      <c r="I82" s="8">
        <f t="shared" si="4"/>
      </c>
      <c r="J82" s="8"/>
      <c r="K82" s="9">
        <f t="shared" si="5"/>
      </c>
    </row>
    <row r="83" spans="2:11" ht="12">
      <c r="B83">
        <f>+ICU!A78</f>
        <v>175</v>
      </c>
      <c r="C83" t="str">
        <f>+ICU!B78</f>
        <v>MARY BRIDGE CHILDRENS HEALTH CENTER</v>
      </c>
      <c r="D83" s="7">
        <f>ROUND(+ICU!G78,0)</f>
        <v>3586071</v>
      </c>
      <c r="E83" s="8">
        <f>ROUND(+ICU!E78,2)</f>
        <v>41.77</v>
      </c>
      <c r="F83" s="8">
        <f t="shared" si="3"/>
        <v>85852.79</v>
      </c>
      <c r="G83" s="7">
        <f>ROUND(+ICU!G179,0)</f>
        <v>3951743</v>
      </c>
      <c r="H83" s="8">
        <f>ROUND(+ICU!E179,2)</f>
        <v>44.65</v>
      </c>
      <c r="I83" s="8">
        <f t="shared" si="4"/>
        <v>88504.88</v>
      </c>
      <c r="J83" s="8"/>
      <c r="K83" s="9">
        <f t="shared" si="5"/>
        <v>0.0309</v>
      </c>
    </row>
    <row r="84" spans="2:11" ht="12">
      <c r="B84">
        <f>+ICU!A79</f>
        <v>176</v>
      </c>
      <c r="C84" t="str">
        <f>+ICU!B79</f>
        <v>TACOMA GENERAL ALLENMORE HOSPITAL</v>
      </c>
      <c r="D84" s="7">
        <f>ROUND(+ICU!G79,0)</f>
        <v>29241210</v>
      </c>
      <c r="E84" s="8">
        <f>ROUND(+ICU!E79,2)</f>
        <v>381.17</v>
      </c>
      <c r="F84" s="8">
        <f t="shared" si="3"/>
        <v>76714.35</v>
      </c>
      <c r="G84" s="7">
        <f>ROUND(+ICU!G180,0)</f>
        <v>29962514</v>
      </c>
      <c r="H84" s="8">
        <f>ROUND(+ICU!E180,2)</f>
        <v>393.6</v>
      </c>
      <c r="I84" s="8">
        <f t="shared" si="4"/>
        <v>76124.27</v>
      </c>
      <c r="J84" s="8"/>
      <c r="K84" s="9">
        <f t="shared" si="5"/>
        <v>-0.0077</v>
      </c>
    </row>
    <row r="85" spans="2:11" ht="12">
      <c r="B85">
        <f>+ICU!A80</f>
        <v>178</v>
      </c>
      <c r="C85" t="str">
        <f>+ICU!B80</f>
        <v>DEER PARK HOSPITAL</v>
      </c>
      <c r="D85" s="7">
        <f>ROUND(+ICU!G80,0)</f>
        <v>0</v>
      </c>
      <c r="E85" s="8">
        <f>ROUND(+ICU!E80,2)</f>
        <v>0</v>
      </c>
      <c r="F85" s="8">
        <f t="shared" si="3"/>
      </c>
      <c r="G85" s="7">
        <f>ROUND(+ICU!G181,0)</f>
        <v>0</v>
      </c>
      <c r="H85" s="8">
        <f>ROUND(+ICU!E181,2)</f>
        <v>0</v>
      </c>
      <c r="I85" s="8">
        <f t="shared" si="4"/>
      </c>
      <c r="J85" s="8"/>
      <c r="K85" s="9">
        <f t="shared" si="5"/>
      </c>
    </row>
    <row r="86" spans="2:11" ht="12">
      <c r="B86">
        <f>+ICU!A81</f>
        <v>180</v>
      </c>
      <c r="C86" t="str">
        <f>+ICU!B81</f>
        <v>VALLEY HOSPITAL AND MEDICAL CENTER</v>
      </c>
      <c r="D86" s="7">
        <f>ROUND(+ICU!G81,0)</f>
        <v>1008378</v>
      </c>
      <c r="E86" s="8">
        <f>ROUND(+ICU!E81,2)</f>
        <v>17.99</v>
      </c>
      <c r="F86" s="8">
        <f t="shared" si="3"/>
        <v>56052.14</v>
      </c>
      <c r="G86" s="7">
        <f>ROUND(+ICU!G182,0)</f>
        <v>1636844</v>
      </c>
      <c r="H86" s="8">
        <f>ROUND(+ICU!E182,2)</f>
        <v>20.09</v>
      </c>
      <c r="I86" s="8">
        <f t="shared" si="4"/>
        <v>81475.56</v>
      </c>
      <c r="J86" s="8"/>
      <c r="K86" s="9">
        <f t="shared" si="5"/>
        <v>0.4536</v>
      </c>
    </row>
    <row r="87" spans="2:11" ht="12">
      <c r="B87">
        <f>+ICU!A82</f>
        <v>183</v>
      </c>
      <c r="C87" t="str">
        <f>+ICU!B82</f>
        <v>AUBURN REGIONAL MEDICAL CENTER</v>
      </c>
      <c r="D87" s="7">
        <f>ROUND(+ICU!G82,0)</f>
        <v>2705075</v>
      </c>
      <c r="E87" s="8">
        <f>ROUND(+ICU!E82,2)</f>
        <v>26.78</v>
      </c>
      <c r="F87" s="8">
        <f t="shared" si="3"/>
        <v>101011.02</v>
      </c>
      <c r="G87" s="7">
        <f>ROUND(+ICU!G183,0)</f>
        <v>3042601</v>
      </c>
      <c r="H87" s="8">
        <f>ROUND(+ICU!E183,2)</f>
        <v>30.03</v>
      </c>
      <c r="I87" s="8">
        <f t="shared" si="4"/>
        <v>101318.71</v>
      </c>
      <c r="J87" s="8"/>
      <c r="K87" s="9">
        <f t="shared" si="5"/>
        <v>0.003</v>
      </c>
    </row>
    <row r="88" spans="2:11" ht="12">
      <c r="B88">
        <f>+ICU!A83</f>
        <v>186</v>
      </c>
      <c r="C88" t="str">
        <f>+ICU!B83</f>
        <v>MARK REED HOSPITAL</v>
      </c>
      <c r="D88" s="7">
        <f>ROUND(+ICU!G83,0)</f>
        <v>0</v>
      </c>
      <c r="E88" s="8">
        <f>ROUND(+ICU!E83,2)</f>
        <v>0</v>
      </c>
      <c r="F88" s="8">
        <f t="shared" si="3"/>
      </c>
      <c r="G88" s="7">
        <f>ROUND(+ICU!G184,0)</f>
        <v>0</v>
      </c>
      <c r="H88" s="8">
        <f>ROUND(+ICU!E184,2)</f>
        <v>0</v>
      </c>
      <c r="I88" s="8">
        <f t="shared" si="4"/>
      </c>
      <c r="J88" s="8"/>
      <c r="K88" s="9">
        <f t="shared" si="5"/>
      </c>
    </row>
    <row r="89" spans="2:11" ht="12">
      <c r="B89">
        <f>+ICU!A84</f>
        <v>191</v>
      </c>
      <c r="C89" t="str">
        <f>+ICU!B84</f>
        <v>PROVIDENCE CENTRALIA HOSPITAL</v>
      </c>
      <c r="D89" s="7">
        <f>ROUND(+ICU!G84,0)</f>
        <v>2870011</v>
      </c>
      <c r="E89" s="8">
        <f>ROUND(+ICU!E84,2)</f>
        <v>35.3</v>
      </c>
      <c r="F89" s="8">
        <f t="shared" si="3"/>
        <v>81303.43</v>
      </c>
      <c r="G89" s="7">
        <f>ROUND(+ICU!G185,0)</f>
        <v>3098537</v>
      </c>
      <c r="H89" s="8">
        <f>ROUND(+ICU!E185,2)</f>
        <v>39.87</v>
      </c>
      <c r="I89" s="8">
        <f t="shared" si="4"/>
        <v>77716</v>
      </c>
      <c r="J89" s="8"/>
      <c r="K89" s="9">
        <f t="shared" si="5"/>
        <v>-0.0441</v>
      </c>
    </row>
    <row r="90" spans="2:11" ht="12">
      <c r="B90">
        <f>+ICU!A85</f>
        <v>193</v>
      </c>
      <c r="C90" t="str">
        <f>+ICU!B85</f>
        <v>PROVIDENCE MOUNT CARMEL HOSPITAL</v>
      </c>
      <c r="D90" s="7">
        <f>ROUND(+ICU!G85,0)</f>
        <v>465456</v>
      </c>
      <c r="E90" s="8">
        <f>ROUND(+ICU!E85,2)</f>
        <v>5.78</v>
      </c>
      <c r="F90" s="8">
        <f t="shared" si="3"/>
        <v>80528.72</v>
      </c>
      <c r="G90" s="7">
        <f>ROUND(+ICU!G186,0)</f>
        <v>460697</v>
      </c>
      <c r="H90" s="8">
        <f>ROUND(+ICU!E186,2)</f>
        <v>5.55</v>
      </c>
      <c r="I90" s="8">
        <f t="shared" si="4"/>
        <v>83008.47</v>
      </c>
      <c r="J90" s="8"/>
      <c r="K90" s="9">
        <f t="shared" si="5"/>
        <v>0.0308</v>
      </c>
    </row>
    <row r="91" spans="2:11" ht="12">
      <c r="B91">
        <f>+ICU!A86</f>
        <v>194</v>
      </c>
      <c r="C91" t="str">
        <f>+ICU!B86</f>
        <v>PROVIDENCE SAINT JOSEPHS HOSPITAL</v>
      </c>
      <c r="D91" s="7">
        <f>ROUND(+ICU!G86,0)</f>
        <v>0</v>
      </c>
      <c r="E91" s="8">
        <f>ROUND(+ICU!E86,2)</f>
        <v>0</v>
      </c>
      <c r="F91" s="8">
        <f t="shared" si="3"/>
      </c>
      <c r="G91" s="7">
        <f>ROUND(+ICU!G187,0)</f>
        <v>0</v>
      </c>
      <c r="H91" s="8">
        <f>ROUND(+ICU!E187,2)</f>
        <v>18.51</v>
      </c>
      <c r="I91" s="8">
        <f t="shared" si="4"/>
      </c>
      <c r="J91" s="8"/>
      <c r="K91" s="9">
        <f t="shared" si="5"/>
      </c>
    </row>
    <row r="92" spans="2:11" ht="12">
      <c r="B92">
        <f>+ICU!A87</f>
        <v>195</v>
      </c>
      <c r="C92" t="str">
        <f>+ICU!B87</f>
        <v>SNOQUALMIE VALLEY HOSPITAL</v>
      </c>
      <c r="D92" s="7">
        <f>ROUND(+ICU!G87,0)</f>
        <v>0</v>
      </c>
      <c r="E92" s="8">
        <f>ROUND(+ICU!E87,2)</f>
        <v>0</v>
      </c>
      <c r="F92" s="8">
        <f t="shared" si="3"/>
      </c>
      <c r="G92" s="7">
        <f>ROUND(+ICU!G188,0)</f>
        <v>0</v>
      </c>
      <c r="H92" s="8">
        <f>ROUND(+ICU!E188,2)</f>
        <v>0</v>
      </c>
      <c r="I92" s="8">
        <f t="shared" si="4"/>
      </c>
      <c r="J92" s="8"/>
      <c r="K92" s="9">
        <f t="shared" si="5"/>
      </c>
    </row>
    <row r="93" spans="2:11" ht="12">
      <c r="B93">
        <f>+ICU!A88</f>
        <v>197</v>
      </c>
      <c r="C93" t="str">
        <f>+ICU!B88</f>
        <v>CAPITAL MEDICAL CENTER</v>
      </c>
      <c r="D93" s="7">
        <f>ROUND(+ICU!G88,0)</f>
        <v>2383343</v>
      </c>
      <c r="E93" s="8">
        <f>ROUND(+ICU!E88,2)</f>
        <v>30.41</v>
      </c>
      <c r="F93" s="8">
        <f t="shared" si="3"/>
        <v>78373.66</v>
      </c>
      <c r="G93" s="7">
        <f>ROUND(+ICU!G189,0)</f>
        <v>2556188</v>
      </c>
      <c r="H93" s="8">
        <f>ROUND(+ICU!E189,2)</f>
        <v>30.22</v>
      </c>
      <c r="I93" s="8">
        <f t="shared" si="4"/>
        <v>84585.97</v>
      </c>
      <c r="J93" s="8"/>
      <c r="K93" s="9">
        <f t="shared" si="5"/>
        <v>0.0793</v>
      </c>
    </row>
    <row r="94" spans="2:11" ht="12">
      <c r="B94">
        <f>+ICU!A89</f>
        <v>198</v>
      </c>
      <c r="C94" t="str">
        <f>+ICU!B89</f>
        <v>SUNNYSIDE COMMUNITY HOSPITAL</v>
      </c>
      <c r="D94" s="7">
        <f>ROUND(+ICU!G89,0)</f>
        <v>994312</v>
      </c>
      <c r="E94" s="8">
        <f>ROUND(+ICU!E89,2)</f>
        <v>13.57</v>
      </c>
      <c r="F94" s="8">
        <f t="shared" si="3"/>
        <v>73272.81</v>
      </c>
      <c r="G94" s="7">
        <f>ROUND(+ICU!G190,0)</f>
        <v>1070325</v>
      </c>
      <c r="H94" s="8">
        <f>ROUND(+ICU!E190,2)</f>
        <v>14.05</v>
      </c>
      <c r="I94" s="8">
        <f t="shared" si="4"/>
        <v>76179.72</v>
      </c>
      <c r="J94" s="8"/>
      <c r="K94" s="9">
        <f t="shared" si="5"/>
        <v>0.0397</v>
      </c>
    </row>
    <row r="95" spans="2:11" ht="12">
      <c r="B95">
        <f>+ICU!A90</f>
        <v>199</v>
      </c>
      <c r="C95" t="str">
        <f>+ICU!B90</f>
        <v>TOPPENISH COMMUNITY HOSPITAL</v>
      </c>
      <c r="D95" s="7">
        <f>ROUND(+ICU!G90,0)</f>
        <v>839998</v>
      </c>
      <c r="E95" s="8">
        <f>ROUND(+ICU!E90,2)</f>
        <v>12.7</v>
      </c>
      <c r="F95" s="8">
        <f t="shared" si="3"/>
        <v>66141.57</v>
      </c>
      <c r="G95" s="7">
        <f>ROUND(+ICU!G191,0)</f>
        <v>929359</v>
      </c>
      <c r="H95" s="8">
        <f>ROUND(+ICU!E191,2)</f>
        <v>14</v>
      </c>
      <c r="I95" s="8">
        <f t="shared" si="4"/>
        <v>66382.79</v>
      </c>
      <c r="J95" s="8"/>
      <c r="K95" s="9">
        <f t="shared" si="5"/>
        <v>0.0036</v>
      </c>
    </row>
    <row r="96" spans="2:11" ht="12">
      <c r="B96">
        <f>+ICU!A91</f>
        <v>201</v>
      </c>
      <c r="C96" t="str">
        <f>+ICU!B91</f>
        <v>SAINT FRANCIS COMMUNITY HOSPITAL</v>
      </c>
      <c r="D96" s="7">
        <f>ROUND(+ICU!G91,0)</f>
        <v>2974078</v>
      </c>
      <c r="E96" s="8">
        <f>ROUND(+ICU!E91,2)</f>
        <v>34.95</v>
      </c>
      <c r="F96" s="8">
        <f t="shared" si="3"/>
        <v>85095.22</v>
      </c>
      <c r="G96" s="7">
        <f>ROUND(+ICU!G192,0)</f>
        <v>3338216</v>
      </c>
      <c r="H96" s="8">
        <f>ROUND(+ICU!E192,2)</f>
        <v>38.11</v>
      </c>
      <c r="I96" s="8">
        <f t="shared" si="4"/>
        <v>87594.23</v>
      </c>
      <c r="J96" s="8"/>
      <c r="K96" s="9">
        <f t="shared" si="5"/>
        <v>0.0294</v>
      </c>
    </row>
    <row r="97" spans="2:11" ht="12">
      <c r="B97">
        <f>+ICU!A92</f>
        <v>202</v>
      </c>
      <c r="C97" t="str">
        <f>+ICU!B92</f>
        <v>REGIONAL HOSP. FOR RESP. &amp; COMPLEX CARE</v>
      </c>
      <c r="D97" s="7">
        <f>ROUND(+ICU!G92,0)</f>
        <v>0</v>
      </c>
      <c r="E97" s="8">
        <f>ROUND(+ICU!E92,2)</f>
        <v>0</v>
      </c>
      <c r="F97" s="8">
        <f t="shared" si="3"/>
      </c>
      <c r="G97" s="7">
        <f>ROUND(+ICU!G193,0)</f>
        <v>0</v>
      </c>
      <c r="H97" s="8">
        <f>ROUND(+ICU!E193,2)</f>
        <v>0</v>
      </c>
      <c r="I97" s="8">
        <f t="shared" si="4"/>
      </c>
      <c r="J97" s="8"/>
      <c r="K97" s="9">
        <f t="shared" si="5"/>
      </c>
    </row>
    <row r="98" spans="2:11" ht="12">
      <c r="B98">
        <f>+ICU!A93</f>
        <v>204</v>
      </c>
      <c r="C98" t="str">
        <f>+ICU!B93</f>
        <v>SEATTLE CANCER CARE ALLIANCE</v>
      </c>
      <c r="D98" s="7">
        <f>ROUND(+ICU!G93,0)</f>
        <v>617616</v>
      </c>
      <c r="E98" s="8">
        <f>ROUND(+ICU!E93,2)</f>
        <v>0</v>
      </c>
      <c r="F98" s="8">
        <f t="shared" si="3"/>
      </c>
      <c r="G98" s="7">
        <f>ROUND(+ICU!G194,0)</f>
        <v>643272</v>
      </c>
      <c r="H98" s="8">
        <f>ROUND(+ICU!E194,2)</f>
        <v>0</v>
      </c>
      <c r="I98" s="8">
        <f t="shared" si="4"/>
      </c>
      <c r="J98" s="8"/>
      <c r="K98" s="9">
        <f t="shared" si="5"/>
      </c>
    </row>
    <row r="99" spans="2:11" ht="12">
      <c r="B99">
        <f>+ICU!A94</f>
        <v>205</v>
      </c>
      <c r="C99" t="str">
        <f>+ICU!B94</f>
        <v>WENATCHEE VALLEY MEDICAL CENTER</v>
      </c>
      <c r="D99" s="7">
        <f>ROUND(+ICU!G94,0)</f>
        <v>0</v>
      </c>
      <c r="E99" s="8">
        <f>ROUND(+ICU!E94,2)</f>
        <v>0</v>
      </c>
      <c r="F99" s="8">
        <f t="shared" si="3"/>
      </c>
      <c r="G99" s="7">
        <f>ROUND(+ICU!G195,0)</f>
        <v>0</v>
      </c>
      <c r="H99" s="8">
        <f>ROUND(+ICU!E195,2)</f>
        <v>0</v>
      </c>
      <c r="I99" s="8">
        <f t="shared" si="4"/>
      </c>
      <c r="J99" s="8"/>
      <c r="K99" s="9">
        <f t="shared" si="5"/>
      </c>
    </row>
    <row r="100" spans="2:11" ht="12">
      <c r="B100">
        <f>+ICU!A95</f>
        <v>206</v>
      </c>
      <c r="C100" t="str">
        <f>+ICU!B95</f>
        <v>UNITED GENERAL HOSPITAL</v>
      </c>
      <c r="D100" s="7">
        <f>ROUND(+ICU!G95,0)</f>
        <v>424963</v>
      </c>
      <c r="E100" s="8">
        <f>ROUND(+ICU!E95,2)</f>
        <v>5.24</v>
      </c>
      <c r="F100" s="8">
        <f t="shared" si="3"/>
        <v>81099.81</v>
      </c>
      <c r="G100" s="7">
        <f>ROUND(+ICU!G196,0)</f>
        <v>560427</v>
      </c>
      <c r="H100" s="8">
        <f>ROUND(+ICU!E196,2)</f>
        <v>6.45</v>
      </c>
      <c r="I100" s="8">
        <f t="shared" si="4"/>
        <v>86887.91</v>
      </c>
      <c r="J100" s="8"/>
      <c r="K100" s="9">
        <f t="shared" si="5"/>
        <v>0.0714</v>
      </c>
    </row>
    <row r="101" spans="2:11" ht="12">
      <c r="B101">
        <f>+ICU!A96</f>
        <v>207</v>
      </c>
      <c r="C101" t="str">
        <f>+ICU!B96</f>
        <v>SKAGIT VALLEY HOSPITAL</v>
      </c>
      <c r="D101" s="7">
        <f>ROUND(+ICU!G96,0)</f>
        <v>2542883</v>
      </c>
      <c r="E101" s="8">
        <f>ROUND(+ICU!E96,2)</f>
        <v>40.63</v>
      </c>
      <c r="F101" s="8">
        <f t="shared" si="3"/>
        <v>62586.34</v>
      </c>
      <c r="G101" s="7">
        <f>ROUND(+ICU!G197,0)</f>
        <v>2451771</v>
      </c>
      <c r="H101" s="8">
        <f>ROUND(+ICU!E197,2)</f>
        <v>28.73</v>
      </c>
      <c r="I101" s="8">
        <f t="shared" si="4"/>
        <v>85338.36</v>
      </c>
      <c r="J101" s="8"/>
      <c r="K101" s="9">
        <f t="shared" si="5"/>
        <v>0.3635</v>
      </c>
    </row>
    <row r="102" spans="2:11" ht="12">
      <c r="B102">
        <f>+ICU!A97</f>
        <v>208</v>
      </c>
      <c r="C102" t="str">
        <f>+ICU!B97</f>
        <v>LEGACY SALMON CREEK HOSPITAL</v>
      </c>
      <c r="D102" s="7">
        <f>ROUND(+ICU!G97,0)</f>
        <v>5123327</v>
      </c>
      <c r="E102" s="8">
        <f>ROUND(+ICU!E97,2)</f>
        <v>59.33</v>
      </c>
      <c r="F102" s="8">
        <f t="shared" si="3"/>
        <v>86353.06</v>
      </c>
      <c r="G102" s="7">
        <f>ROUND(+ICU!G198,0)</f>
        <v>6607398</v>
      </c>
      <c r="H102" s="8">
        <f>ROUND(+ICU!E198,2)</f>
        <v>72.1</v>
      </c>
      <c r="I102" s="8">
        <f t="shared" si="4"/>
        <v>91642.14</v>
      </c>
      <c r="J102" s="8"/>
      <c r="K102" s="9">
        <f t="shared" si="5"/>
        <v>0.0612</v>
      </c>
    </row>
    <row r="103" spans="2:11" ht="12">
      <c r="B103">
        <f>+ICU!A98</f>
        <v>209</v>
      </c>
      <c r="C103" t="str">
        <f>+ICU!B98</f>
        <v>SAINT ANTHONY HOSPITAL</v>
      </c>
      <c r="D103" s="7">
        <f>ROUND(+ICU!G98,0)</f>
        <v>0</v>
      </c>
      <c r="E103" s="8">
        <f>ROUND(+ICU!E98,2)</f>
        <v>0</v>
      </c>
      <c r="F103" s="8">
        <f t="shared" si="3"/>
      </c>
      <c r="G103" s="7">
        <f>ROUND(+ICU!G199,0)</f>
        <v>2213108</v>
      </c>
      <c r="H103" s="8">
        <f>ROUND(+ICU!E199,2)</f>
        <v>21.56</v>
      </c>
      <c r="I103" s="8">
        <f t="shared" si="4"/>
        <v>102648.79</v>
      </c>
      <c r="J103" s="8"/>
      <c r="K103" s="9">
        <f t="shared" si="5"/>
      </c>
    </row>
    <row r="104" spans="2:11" ht="12">
      <c r="B104">
        <f>+ICU!A99</f>
        <v>904</v>
      </c>
      <c r="C104" t="str">
        <f>+ICU!B99</f>
        <v>BHC FAIRFAX HOSPITAL</v>
      </c>
      <c r="D104" s="7">
        <f>ROUND(+ICU!G99,0)</f>
        <v>0</v>
      </c>
      <c r="E104" s="8">
        <f>ROUND(+ICU!E99,2)</f>
        <v>0</v>
      </c>
      <c r="F104" s="8">
        <f t="shared" si="3"/>
      </c>
      <c r="G104" s="7">
        <f>ROUND(+ICU!G200,0)</f>
        <v>0</v>
      </c>
      <c r="H104" s="8">
        <f>ROUND(+ICU!E200,2)</f>
        <v>0</v>
      </c>
      <c r="I104" s="8">
        <f t="shared" si="4"/>
      </c>
      <c r="J104" s="8"/>
      <c r="K104" s="9">
        <f t="shared" si="5"/>
      </c>
    </row>
    <row r="105" spans="2:11" ht="12">
      <c r="B105">
        <f>+ICU!A100</f>
        <v>915</v>
      </c>
      <c r="C105" t="str">
        <f>+ICU!B100</f>
        <v>LOURDES COUNSELING CENTER</v>
      </c>
      <c r="D105" s="7">
        <f>ROUND(+ICU!G100,0)</f>
        <v>0</v>
      </c>
      <c r="E105" s="8">
        <f>ROUND(+ICU!E100,2)</f>
        <v>0</v>
      </c>
      <c r="F105" s="8">
        <f t="shared" si="3"/>
      </c>
      <c r="G105" s="7">
        <f>ROUND(+ICU!G201,0)</f>
        <v>0</v>
      </c>
      <c r="H105" s="8">
        <f>ROUND(+ICU!E201,2)</f>
        <v>0</v>
      </c>
      <c r="I105" s="8">
        <f t="shared" si="4"/>
      </c>
      <c r="J105" s="8"/>
      <c r="K105" s="9">
        <f t="shared" si="5"/>
      </c>
    </row>
    <row r="106" spans="2:11" ht="12">
      <c r="B106">
        <f>+ICU!A101</f>
        <v>919</v>
      </c>
      <c r="C106" t="str">
        <f>+ICU!B101</f>
        <v>NAVOS</v>
      </c>
      <c r="D106" s="7">
        <f>ROUND(+ICU!G101,0)</f>
        <v>0</v>
      </c>
      <c r="E106" s="8">
        <f>ROUND(+ICU!E101,2)</f>
        <v>0</v>
      </c>
      <c r="F106" s="8">
        <f t="shared" si="3"/>
      </c>
      <c r="G106" s="7">
        <f>ROUND(+ICU!G202,0)</f>
        <v>0</v>
      </c>
      <c r="H106" s="8">
        <f>ROUND(+ICU!E202,2)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K16" sqref="K1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7.875" style="0" bestFit="1" customWidth="1"/>
    <col min="6" max="6" width="9.875" style="0" bestFit="1" customWidth="1"/>
    <col min="7" max="7" width="10.12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56</v>
      </c>
    </row>
    <row r="4" spans="1:10" ht="1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48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7">
        <f>ROUND(+ICU!D5,0)</f>
        <v>2008</v>
      </c>
      <c r="F7" s="17">
        <f>E7</f>
        <v>2008</v>
      </c>
      <c r="G7" s="3"/>
      <c r="H7" s="2">
        <f>+F7+1</f>
        <v>2009</v>
      </c>
      <c r="I7" s="3">
        <f>+H7</f>
        <v>2009</v>
      </c>
    </row>
    <row r="8" spans="1:11" ht="12">
      <c r="A8" s="3"/>
      <c r="B8" s="3"/>
      <c r="C8" s="3"/>
      <c r="D8" s="2" t="s">
        <v>10</v>
      </c>
      <c r="F8" s="2" t="s">
        <v>1</v>
      </c>
      <c r="G8" s="2" t="s">
        <v>10</v>
      </c>
      <c r="I8" s="2" t="s">
        <v>1</v>
      </c>
      <c r="J8" s="2"/>
      <c r="K8" s="3" t="s">
        <v>75</v>
      </c>
    </row>
    <row r="9" spans="1:11" ht="12">
      <c r="A9" s="3"/>
      <c r="B9" s="3" t="s">
        <v>36</v>
      </c>
      <c r="C9" s="3" t="s">
        <v>37</v>
      </c>
      <c r="D9" s="2" t="s">
        <v>11</v>
      </c>
      <c r="E9" s="2" t="s">
        <v>26</v>
      </c>
      <c r="F9" s="2" t="s">
        <v>27</v>
      </c>
      <c r="G9" s="2" t="s">
        <v>11</v>
      </c>
      <c r="H9" s="2" t="s">
        <v>26</v>
      </c>
      <c r="I9" s="2" t="s">
        <v>27</v>
      </c>
      <c r="J9" s="2"/>
      <c r="K9" s="3" t="s">
        <v>77</v>
      </c>
    </row>
    <row r="10" spans="2:11" ht="12">
      <c r="B10">
        <f>+ICU!A5</f>
        <v>1</v>
      </c>
      <c r="C10" t="str">
        <f>+ICU!B5</f>
        <v>SWEDISH HEALTH SERVICES</v>
      </c>
      <c r="D10" s="7">
        <f>ROUND(+ICU!H5,0)</f>
        <v>7893185</v>
      </c>
      <c r="E10" s="8">
        <f>ROUND(+ICU!E5,2)</f>
        <v>290</v>
      </c>
      <c r="F10" s="8">
        <f>IF(D10=0,"",IF(E10=0,"",ROUND(D10/E10,2)))</f>
        <v>27217.88</v>
      </c>
      <c r="G10" s="7">
        <f>ROUND(+ICU!H106,0)</f>
        <v>9802611</v>
      </c>
      <c r="H10" s="8">
        <f>ROUND(+ICU!E106,2)</f>
        <v>288</v>
      </c>
      <c r="I10" s="8">
        <f>IF(G10=0,"",IF(H10=0,"",ROUND(G10/H10,2)))</f>
        <v>34036.84</v>
      </c>
      <c r="J10" s="8"/>
      <c r="K10" s="9">
        <f>IF(D10=0,"",IF(E10=0,"",IF(G10=0,"",IF(H10=0,"",ROUND(I10/F10-1,4)))))</f>
        <v>0.2505</v>
      </c>
    </row>
    <row r="11" spans="2:11" ht="12">
      <c r="B11">
        <f>+ICU!A6</f>
        <v>3</v>
      </c>
      <c r="C11" t="str">
        <f>+ICU!B6</f>
        <v>SWEDISH MEDICAL CENTER CHERRY HILL</v>
      </c>
      <c r="D11" s="7">
        <f>ROUND(+ICU!H6,0)</f>
        <v>2349727</v>
      </c>
      <c r="E11" s="8">
        <f>ROUND(+ICU!E6,2)</f>
        <v>86</v>
      </c>
      <c r="F11" s="8">
        <f aca="true" t="shared" si="0" ref="F11:F74">IF(D11=0,"",IF(E11=0,"",ROUND(D11/E11,2)))</f>
        <v>27322.41</v>
      </c>
      <c r="G11" s="7">
        <f>ROUND(+ICU!H107,0)</f>
        <v>3004931</v>
      </c>
      <c r="H11" s="8">
        <f>ROUND(+ICU!E107,2)</f>
        <v>87</v>
      </c>
      <c r="I11" s="8">
        <f aca="true" t="shared" si="1" ref="I11:I74">IF(G11=0,"",IF(H11=0,"",ROUND(G11/H11,2)))</f>
        <v>34539.44</v>
      </c>
      <c r="J11" s="8"/>
      <c r="K11" s="9">
        <f aca="true" t="shared" si="2" ref="K11:K74">IF(D11=0,"",IF(E11=0,"",IF(G11=0,"",IF(H11=0,"",ROUND(I11/F11-1,4)))))</f>
        <v>0.2641</v>
      </c>
    </row>
    <row r="12" spans="2:11" ht="12">
      <c r="B12">
        <f>+ICU!A7</f>
        <v>8</v>
      </c>
      <c r="C12" t="str">
        <f>+ICU!B7</f>
        <v>KLICKITAT VALLEY HOSPITAL</v>
      </c>
      <c r="D12" s="7">
        <f>ROUND(+ICU!H7,0)</f>
        <v>0</v>
      </c>
      <c r="E12" s="8">
        <f>ROUND(+ICU!E7,2)</f>
        <v>0</v>
      </c>
      <c r="F12" s="8">
        <f t="shared" si="0"/>
      </c>
      <c r="G12" s="7">
        <f>ROUND(+ICU!H108,0)</f>
        <v>0</v>
      </c>
      <c r="H12" s="8">
        <f>ROUND(+ICU!E108,2)</f>
        <v>0</v>
      </c>
      <c r="I12" s="8">
        <f t="shared" si="1"/>
      </c>
      <c r="J12" s="8"/>
      <c r="K12" s="9">
        <f t="shared" si="2"/>
      </c>
    </row>
    <row r="13" spans="2:11" ht="12">
      <c r="B13">
        <f>+ICU!A8</f>
        <v>10</v>
      </c>
      <c r="C13" t="str">
        <f>+ICU!B8</f>
        <v>VIRGINIA MASON MEDICAL CENTER</v>
      </c>
      <c r="D13" s="7">
        <f>ROUND(+ICU!H8,0)</f>
        <v>1196906</v>
      </c>
      <c r="E13" s="8">
        <f>ROUND(+ICU!E8,2)</f>
        <v>68.39</v>
      </c>
      <c r="F13" s="8">
        <f t="shared" si="0"/>
        <v>17501.18</v>
      </c>
      <c r="G13" s="7">
        <f>ROUND(+ICU!H109,0)</f>
        <v>1340518</v>
      </c>
      <c r="H13" s="8">
        <f>ROUND(+ICU!E109,2)</f>
        <v>76.23</v>
      </c>
      <c r="I13" s="8">
        <f t="shared" si="1"/>
        <v>17585.18</v>
      </c>
      <c r="J13" s="8"/>
      <c r="K13" s="9">
        <f t="shared" si="2"/>
        <v>0.0048</v>
      </c>
    </row>
    <row r="14" spans="2:11" ht="12">
      <c r="B14">
        <f>+ICU!A9</f>
        <v>14</v>
      </c>
      <c r="C14" t="str">
        <f>+ICU!B9</f>
        <v>SEATTLE CHILDRENS HOSPITAL</v>
      </c>
      <c r="D14" s="7">
        <f>ROUND(+ICU!H9,0)</f>
        <v>3514579</v>
      </c>
      <c r="E14" s="8">
        <f>ROUND(+ICU!E9,2)</f>
        <v>174.54</v>
      </c>
      <c r="F14" s="8">
        <f t="shared" si="0"/>
        <v>20136.24</v>
      </c>
      <c r="G14" s="7">
        <f>ROUND(+ICU!H110,0)</f>
        <v>3764709</v>
      </c>
      <c r="H14" s="8">
        <f>ROUND(+ICU!E110,2)</f>
        <v>183.68</v>
      </c>
      <c r="I14" s="8">
        <f t="shared" si="1"/>
        <v>20496.02</v>
      </c>
      <c r="J14" s="8"/>
      <c r="K14" s="9">
        <f t="shared" si="2"/>
        <v>0.0179</v>
      </c>
    </row>
    <row r="15" spans="2:11" ht="12">
      <c r="B15">
        <f>+ICU!A10</f>
        <v>20</v>
      </c>
      <c r="C15" t="str">
        <f>+ICU!B10</f>
        <v>GROUP HEALTH CENTRAL</v>
      </c>
      <c r="D15" s="7">
        <f>ROUND(+ICU!H10,0)</f>
        <v>228301</v>
      </c>
      <c r="E15" s="8">
        <f>ROUND(+ICU!E10,2)</f>
        <v>12.21</v>
      </c>
      <c r="F15" s="8">
        <f t="shared" si="0"/>
        <v>18697.87</v>
      </c>
      <c r="G15" s="7">
        <f>ROUND(+ICU!H111,0)</f>
        <v>489086</v>
      </c>
      <c r="H15" s="8">
        <f>ROUND(+ICU!E111,2)</f>
        <v>14.87</v>
      </c>
      <c r="I15" s="8">
        <f t="shared" si="1"/>
        <v>32890.79</v>
      </c>
      <c r="J15" s="8"/>
      <c r="K15" s="9">
        <f t="shared" si="2"/>
        <v>0.7591</v>
      </c>
    </row>
    <row r="16" spans="2:11" ht="12">
      <c r="B16">
        <f>+ICU!A11</f>
        <v>21</v>
      </c>
      <c r="C16" t="str">
        <f>+ICU!B11</f>
        <v>NEWPORT COMMUNITY HOSPITAL</v>
      </c>
      <c r="D16" s="7">
        <f>ROUND(+ICU!H11,0)</f>
        <v>0</v>
      </c>
      <c r="E16" s="8">
        <f>ROUND(+ICU!E11,2)</f>
        <v>0</v>
      </c>
      <c r="F16" s="8">
        <f t="shared" si="0"/>
      </c>
      <c r="G16" s="7">
        <f>ROUND(+ICU!H112,0)</f>
        <v>0</v>
      </c>
      <c r="H16" s="8">
        <f>ROUND(+ICU!E112,2)</f>
        <v>0</v>
      </c>
      <c r="I16" s="8">
        <f t="shared" si="1"/>
      </c>
      <c r="J16" s="8"/>
      <c r="K16" s="9">
        <f t="shared" si="2"/>
      </c>
    </row>
    <row r="17" spans="2:11" ht="12">
      <c r="B17">
        <f>+ICU!A12</f>
        <v>22</v>
      </c>
      <c r="C17" t="str">
        <f>+ICU!B12</f>
        <v>LOURDES MEDICAL CENTER</v>
      </c>
      <c r="D17" s="7">
        <f>ROUND(+ICU!H12,0)</f>
        <v>0</v>
      </c>
      <c r="E17" s="8">
        <f>ROUND(+ICU!E12,2)</f>
        <v>0</v>
      </c>
      <c r="F17" s="8">
        <f t="shared" si="0"/>
      </c>
      <c r="G17" s="7">
        <f>ROUND(+ICU!H113,0)</f>
        <v>0</v>
      </c>
      <c r="H17" s="8">
        <f>ROUND(+ICU!E113,2)</f>
        <v>0</v>
      </c>
      <c r="I17" s="8">
        <f t="shared" si="1"/>
      </c>
      <c r="J17" s="8"/>
      <c r="K17" s="9">
        <f t="shared" si="2"/>
      </c>
    </row>
    <row r="18" spans="2:11" ht="12">
      <c r="B18">
        <f>+ICU!A13</f>
        <v>23</v>
      </c>
      <c r="C18" t="str">
        <f>+ICU!B13</f>
        <v>OKANOGAN-DOUGLAS DISTRICT HOSPITAL</v>
      </c>
      <c r="D18" s="7">
        <f>ROUND(+ICU!H13,0)</f>
        <v>2802</v>
      </c>
      <c r="E18" s="8">
        <f>ROUND(+ICU!E13,2)</f>
        <v>0.19</v>
      </c>
      <c r="F18" s="8">
        <f t="shared" si="0"/>
        <v>14747.37</v>
      </c>
      <c r="G18" s="7">
        <f>ROUND(+ICU!H114,0)</f>
        <v>1520</v>
      </c>
      <c r="H18" s="8">
        <f>ROUND(+ICU!E114,2)</f>
        <v>0.08</v>
      </c>
      <c r="I18" s="8">
        <f t="shared" si="1"/>
        <v>19000</v>
      </c>
      <c r="J18" s="8"/>
      <c r="K18" s="9">
        <f t="shared" si="2"/>
        <v>0.2884</v>
      </c>
    </row>
    <row r="19" spans="2:11" ht="12">
      <c r="B19">
        <f>+ICU!A14</f>
        <v>26</v>
      </c>
      <c r="C19" t="str">
        <f>+ICU!B14</f>
        <v>PEACEHEALTH SAINT JOHN MEDICAL CENTER</v>
      </c>
      <c r="D19" s="7">
        <f>ROUND(+ICU!H14,0)</f>
        <v>1623549</v>
      </c>
      <c r="E19" s="8">
        <f>ROUND(+ICU!E14,2)</f>
        <v>96.46</v>
      </c>
      <c r="F19" s="8">
        <f t="shared" si="0"/>
        <v>16831.32</v>
      </c>
      <c r="G19" s="7">
        <f>ROUND(+ICU!H115,0)</f>
        <v>1727998</v>
      </c>
      <c r="H19" s="8">
        <f>ROUND(+ICU!E115,2)</f>
        <v>93.48</v>
      </c>
      <c r="I19" s="8">
        <f t="shared" si="1"/>
        <v>18485.22</v>
      </c>
      <c r="J19" s="8"/>
      <c r="K19" s="9">
        <f t="shared" si="2"/>
        <v>0.0983</v>
      </c>
    </row>
    <row r="20" spans="2:11" ht="12">
      <c r="B20">
        <f>+ICU!A15</f>
        <v>29</v>
      </c>
      <c r="C20" t="str">
        <f>+ICU!B15</f>
        <v>HARBORVIEW MEDICAL CENTER</v>
      </c>
      <c r="D20" s="7">
        <f>ROUND(+ICU!H15,0)</f>
        <v>6384231</v>
      </c>
      <c r="E20" s="8">
        <f>ROUND(+ICU!E15,2)</f>
        <v>307.5</v>
      </c>
      <c r="F20" s="8">
        <f t="shared" si="0"/>
        <v>20761.73</v>
      </c>
      <c r="G20" s="7">
        <f>ROUND(+ICU!H116,0)</f>
        <v>6882253</v>
      </c>
      <c r="H20" s="8">
        <f>ROUND(+ICU!E116,2)</f>
        <v>345.17</v>
      </c>
      <c r="I20" s="8">
        <f t="shared" si="1"/>
        <v>19938.73</v>
      </c>
      <c r="J20" s="8"/>
      <c r="K20" s="9">
        <f t="shared" si="2"/>
        <v>-0.0396</v>
      </c>
    </row>
    <row r="21" spans="2:11" ht="12">
      <c r="B21">
        <f>+ICU!A16</f>
        <v>32</v>
      </c>
      <c r="C21" t="str">
        <f>+ICU!B16</f>
        <v>SAINT JOSEPH MEDICAL CENTER</v>
      </c>
      <c r="D21" s="7">
        <f>ROUND(+ICU!H16,0)</f>
        <v>2895897</v>
      </c>
      <c r="E21" s="8">
        <f>ROUND(+ICU!E16,2)</f>
        <v>174</v>
      </c>
      <c r="F21" s="8">
        <f t="shared" si="0"/>
        <v>16643.09</v>
      </c>
      <c r="G21" s="7">
        <f>ROUND(+ICU!H117,0)</f>
        <v>2974735</v>
      </c>
      <c r="H21" s="8">
        <f>ROUND(+ICU!E117,2)</f>
        <v>190</v>
      </c>
      <c r="I21" s="8">
        <f t="shared" si="1"/>
        <v>15656.5</v>
      </c>
      <c r="J21" s="8"/>
      <c r="K21" s="9">
        <f t="shared" si="2"/>
        <v>-0.0593</v>
      </c>
    </row>
    <row r="22" spans="2:11" ht="12">
      <c r="B22">
        <f>+ICU!A17</f>
        <v>35</v>
      </c>
      <c r="C22" t="str">
        <f>+ICU!B17</f>
        <v>ENUMCLAW REGIONAL HOSPITAL</v>
      </c>
      <c r="D22" s="7">
        <f>ROUND(+ICU!H17,0)</f>
        <v>19441</v>
      </c>
      <c r="E22" s="8">
        <f>ROUND(+ICU!E17,2)</f>
        <v>1.09</v>
      </c>
      <c r="F22" s="8">
        <f t="shared" si="0"/>
        <v>17835.78</v>
      </c>
      <c r="G22" s="7">
        <f>ROUND(+ICU!H118,0)</f>
        <v>41982</v>
      </c>
      <c r="H22" s="8">
        <f>ROUND(+ICU!E118,2)</f>
        <v>3.21</v>
      </c>
      <c r="I22" s="8">
        <f t="shared" si="1"/>
        <v>13078.5</v>
      </c>
      <c r="J22" s="8"/>
      <c r="K22" s="9">
        <f t="shared" si="2"/>
        <v>-0.2667</v>
      </c>
    </row>
    <row r="23" spans="2:11" ht="12">
      <c r="B23">
        <f>+ICU!A18</f>
        <v>37</v>
      </c>
      <c r="C23" t="str">
        <f>+ICU!B18</f>
        <v>DEACONESS MEDICAL CENTER</v>
      </c>
      <c r="D23" s="7">
        <f>ROUND(+ICU!H18,0)</f>
        <v>2067284</v>
      </c>
      <c r="E23" s="8">
        <f>ROUND(+ICU!E18,2)</f>
        <v>138.16</v>
      </c>
      <c r="F23" s="8">
        <f t="shared" si="0"/>
        <v>14962.97</v>
      </c>
      <c r="G23" s="7">
        <f>ROUND(+ICU!H119,0)</f>
        <v>2616028</v>
      </c>
      <c r="H23" s="8">
        <f>ROUND(+ICU!E119,2)</f>
        <v>131.17</v>
      </c>
      <c r="I23" s="8">
        <f t="shared" si="1"/>
        <v>19943.8</v>
      </c>
      <c r="J23" s="8"/>
      <c r="K23" s="9">
        <f t="shared" si="2"/>
        <v>0.3329</v>
      </c>
    </row>
    <row r="24" spans="2:11" ht="12">
      <c r="B24">
        <f>+ICU!A19</f>
        <v>38</v>
      </c>
      <c r="C24" t="str">
        <f>+ICU!B19</f>
        <v>OLYMPIC MEDICAL CENTER</v>
      </c>
      <c r="D24" s="7">
        <f>ROUND(+ICU!H19,0)</f>
        <v>909162</v>
      </c>
      <c r="E24" s="8">
        <f>ROUND(+ICU!E19,2)</f>
        <v>41.36</v>
      </c>
      <c r="F24" s="8">
        <f t="shared" si="0"/>
        <v>21981.67</v>
      </c>
      <c r="G24" s="7">
        <f>ROUND(+ICU!H120,0)</f>
        <v>896954</v>
      </c>
      <c r="H24" s="8">
        <f>ROUND(+ICU!E120,2)</f>
        <v>41.4</v>
      </c>
      <c r="I24" s="8">
        <f t="shared" si="1"/>
        <v>21665.56</v>
      </c>
      <c r="J24" s="8"/>
      <c r="K24" s="9">
        <f t="shared" si="2"/>
        <v>-0.0144</v>
      </c>
    </row>
    <row r="25" spans="2:11" ht="12">
      <c r="B25">
        <f>+ICU!A20</f>
        <v>39</v>
      </c>
      <c r="C25" t="str">
        <f>+ICU!B20</f>
        <v>KENNEWICK GENERAL HOSPITAL</v>
      </c>
      <c r="D25" s="7">
        <f>ROUND(+ICU!H20,0)</f>
        <v>276570</v>
      </c>
      <c r="E25" s="8">
        <f>ROUND(+ICU!E20,2)</f>
        <v>15.3</v>
      </c>
      <c r="F25" s="8">
        <f t="shared" si="0"/>
        <v>18076.47</v>
      </c>
      <c r="G25" s="7">
        <f>ROUND(+ICU!H121,0)</f>
        <v>207322</v>
      </c>
      <c r="H25" s="8">
        <f>ROUND(+ICU!E121,2)</f>
        <v>15.5</v>
      </c>
      <c r="I25" s="8">
        <f t="shared" si="1"/>
        <v>13375.61</v>
      </c>
      <c r="J25" s="8"/>
      <c r="K25" s="9">
        <f t="shared" si="2"/>
        <v>-0.2601</v>
      </c>
    </row>
    <row r="26" spans="2:11" ht="12">
      <c r="B26">
        <f>+ICU!A21</f>
        <v>43</v>
      </c>
      <c r="C26" t="str">
        <f>+ICU!B21</f>
        <v>WALLA WALLA GENERAL HOSPITAL</v>
      </c>
      <c r="D26" s="7">
        <f>ROUND(+ICU!H21,0)</f>
        <v>138178</v>
      </c>
      <c r="E26" s="8">
        <f>ROUND(+ICU!E21,2)</f>
        <v>8.36</v>
      </c>
      <c r="F26" s="8">
        <f t="shared" si="0"/>
        <v>16528.47</v>
      </c>
      <c r="G26" s="7">
        <f>ROUND(+ICU!H122,0)</f>
        <v>214575</v>
      </c>
      <c r="H26" s="8">
        <f>ROUND(+ICU!E122,2)</f>
        <v>8.96</v>
      </c>
      <c r="I26" s="8">
        <f t="shared" si="1"/>
        <v>23948.1</v>
      </c>
      <c r="J26" s="8"/>
      <c r="K26" s="9">
        <f t="shared" si="2"/>
        <v>0.4489</v>
      </c>
    </row>
    <row r="27" spans="2:11" ht="12">
      <c r="B27">
        <f>+ICU!A22</f>
        <v>45</v>
      </c>
      <c r="C27" t="str">
        <f>+ICU!B22</f>
        <v>COLUMBIA BASIN HOSPITAL</v>
      </c>
      <c r="D27" s="7">
        <f>ROUND(+ICU!H22,0)</f>
        <v>0</v>
      </c>
      <c r="E27" s="8">
        <f>ROUND(+ICU!E22,2)</f>
        <v>0</v>
      </c>
      <c r="F27" s="8">
        <f t="shared" si="0"/>
      </c>
      <c r="G27" s="7">
        <f>ROUND(+ICU!H123,0)</f>
        <v>0</v>
      </c>
      <c r="H27" s="8">
        <f>ROUND(+ICU!E123,2)</f>
        <v>0</v>
      </c>
      <c r="I27" s="8">
        <f t="shared" si="1"/>
      </c>
      <c r="J27" s="8"/>
      <c r="K27" s="9">
        <f t="shared" si="2"/>
      </c>
    </row>
    <row r="28" spans="2:11" ht="12">
      <c r="B28">
        <f>+ICU!A23</f>
        <v>46</v>
      </c>
      <c r="C28" t="str">
        <f>+ICU!B23</f>
        <v>PROSSER MEMORIAL HOSPITAL</v>
      </c>
      <c r="D28" s="7">
        <f>ROUND(+ICU!H23,0)</f>
        <v>0</v>
      </c>
      <c r="E28" s="8">
        <f>ROUND(+ICU!E23,2)</f>
        <v>0</v>
      </c>
      <c r="F28" s="8">
        <f t="shared" si="0"/>
      </c>
      <c r="G28" s="7">
        <f>ROUND(+ICU!H124,0)</f>
        <v>0</v>
      </c>
      <c r="H28" s="8">
        <f>ROUND(+ICU!E124,2)</f>
        <v>0</v>
      </c>
      <c r="I28" s="8">
        <f t="shared" si="1"/>
      </c>
      <c r="J28" s="8"/>
      <c r="K28" s="9">
        <f t="shared" si="2"/>
      </c>
    </row>
    <row r="29" spans="2:11" ht="12">
      <c r="B29">
        <f>+ICU!A24</f>
        <v>50</v>
      </c>
      <c r="C29" t="str">
        <f>+ICU!B24</f>
        <v>PROVIDENCE SAINT MARY MEDICAL CENTER</v>
      </c>
      <c r="D29" s="7">
        <f>ROUND(+ICU!H24,0)</f>
        <v>553126</v>
      </c>
      <c r="E29" s="8">
        <f>ROUND(+ICU!E24,2)</f>
        <v>33.47</v>
      </c>
      <c r="F29" s="8">
        <f t="shared" si="0"/>
        <v>16526.02</v>
      </c>
      <c r="G29" s="7">
        <f>ROUND(+ICU!H125,0)</f>
        <v>71364</v>
      </c>
      <c r="H29" s="8">
        <f>ROUND(+ICU!E125,2)</f>
        <v>30.39</v>
      </c>
      <c r="I29" s="8">
        <f t="shared" si="1"/>
        <v>2348.27</v>
      </c>
      <c r="J29" s="8"/>
      <c r="K29" s="9">
        <f t="shared" si="2"/>
        <v>-0.8579</v>
      </c>
    </row>
    <row r="30" spans="2:11" ht="12">
      <c r="B30">
        <f>+ICU!A25</f>
        <v>54</v>
      </c>
      <c r="C30" t="str">
        <f>+ICU!B25</f>
        <v>FORKS COMMUNITY HOSPITAL</v>
      </c>
      <c r="D30" s="7">
        <f>ROUND(+ICU!H25,0)</f>
        <v>0</v>
      </c>
      <c r="E30" s="8">
        <f>ROUND(+ICU!E25,2)</f>
        <v>0</v>
      </c>
      <c r="F30" s="8">
        <f t="shared" si="0"/>
      </c>
      <c r="G30" s="7">
        <f>ROUND(+ICU!H126,0)</f>
        <v>0</v>
      </c>
      <c r="H30" s="8">
        <f>ROUND(+ICU!E126,2)</f>
        <v>0</v>
      </c>
      <c r="I30" s="8">
        <f t="shared" si="1"/>
      </c>
      <c r="J30" s="8"/>
      <c r="K30" s="9">
        <f t="shared" si="2"/>
      </c>
    </row>
    <row r="31" spans="2:11" ht="12">
      <c r="B31">
        <f>+ICU!A26</f>
        <v>56</v>
      </c>
      <c r="C31" t="str">
        <f>+ICU!B26</f>
        <v>WILLAPA HARBOR HOSPITAL</v>
      </c>
      <c r="D31" s="7">
        <f>ROUND(+ICU!H26,0)</f>
        <v>0</v>
      </c>
      <c r="E31" s="8">
        <f>ROUND(+ICU!E26,2)</f>
        <v>0</v>
      </c>
      <c r="F31" s="8">
        <f t="shared" si="0"/>
      </c>
      <c r="G31" s="7">
        <f>ROUND(+ICU!H127,0)</f>
        <v>0</v>
      </c>
      <c r="H31" s="8">
        <f>ROUND(+ICU!E127,2)</f>
        <v>0</v>
      </c>
      <c r="I31" s="8">
        <f t="shared" si="1"/>
      </c>
      <c r="J31" s="8"/>
      <c r="K31" s="9">
        <f t="shared" si="2"/>
      </c>
    </row>
    <row r="32" spans="2:11" ht="12">
      <c r="B32">
        <f>+ICU!A27</f>
        <v>58</v>
      </c>
      <c r="C32" t="str">
        <f>+ICU!B27</f>
        <v>YAKIMA VALLEY MEMORIAL HOSPITAL</v>
      </c>
      <c r="D32" s="7">
        <f>ROUND(+ICU!H27,0)</f>
        <v>816813</v>
      </c>
      <c r="E32" s="8">
        <f>ROUND(+ICU!E27,2)</f>
        <v>42.38</v>
      </c>
      <c r="F32" s="8">
        <f t="shared" si="0"/>
        <v>19273.55</v>
      </c>
      <c r="G32" s="7">
        <f>ROUND(+ICU!H128,0)</f>
        <v>979777</v>
      </c>
      <c r="H32" s="8">
        <f>ROUND(+ICU!E128,2)</f>
        <v>48.19</v>
      </c>
      <c r="I32" s="8">
        <f t="shared" si="1"/>
        <v>20331.54</v>
      </c>
      <c r="J32" s="8"/>
      <c r="K32" s="9">
        <f t="shared" si="2"/>
        <v>0.0549</v>
      </c>
    </row>
    <row r="33" spans="2:11" ht="12">
      <c r="B33">
        <f>+ICU!A28</f>
        <v>63</v>
      </c>
      <c r="C33" t="str">
        <f>+ICU!B28</f>
        <v>GRAYS HARBOR COMMUNITY HOSPITAL</v>
      </c>
      <c r="D33" s="7">
        <f>ROUND(+ICU!H28,0)</f>
        <v>575998</v>
      </c>
      <c r="E33" s="8">
        <f>ROUND(+ICU!E28,2)</f>
        <v>19.91</v>
      </c>
      <c r="F33" s="8">
        <f t="shared" si="0"/>
        <v>28930.09</v>
      </c>
      <c r="G33" s="7">
        <f>ROUND(+ICU!H129,0)</f>
        <v>560020</v>
      </c>
      <c r="H33" s="8">
        <f>ROUND(+ICU!E129,2)</f>
        <v>20.01</v>
      </c>
      <c r="I33" s="8">
        <f t="shared" si="1"/>
        <v>27987.01</v>
      </c>
      <c r="J33" s="8"/>
      <c r="K33" s="9">
        <f t="shared" si="2"/>
        <v>-0.0326</v>
      </c>
    </row>
    <row r="34" spans="2:11" ht="12">
      <c r="B34">
        <f>+ICU!A29</f>
        <v>78</v>
      </c>
      <c r="C34" t="str">
        <f>+ICU!B29</f>
        <v>SAMARITAN HOSPITAL</v>
      </c>
      <c r="D34" s="7">
        <f>ROUND(+ICU!H29,0)</f>
        <v>354557</v>
      </c>
      <c r="E34" s="8">
        <f>ROUND(+ICU!E29,2)</f>
        <v>17.77</v>
      </c>
      <c r="F34" s="8">
        <f t="shared" si="0"/>
        <v>19952.56</v>
      </c>
      <c r="G34" s="7">
        <f>ROUND(+ICU!H130,0)</f>
        <v>399888</v>
      </c>
      <c r="H34" s="8">
        <f>ROUND(+ICU!E130,2)</f>
        <v>18.58</v>
      </c>
      <c r="I34" s="8">
        <f t="shared" si="1"/>
        <v>21522.5</v>
      </c>
      <c r="J34" s="8"/>
      <c r="K34" s="9">
        <f t="shared" si="2"/>
        <v>0.0787</v>
      </c>
    </row>
    <row r="35" spans="2:11" ht="12">
      <c r="B35">
        <f>+ICU!A30</f>
        <v>79</v>
      </c>
      <c r="C35" t="str">
        <f>+ICU!B30</f>
        <v>OCEAN BEACH HOSPITAL</v>
      </c>
      <c r="D35" s="7">
        <f>ROUND(+ICU!H30,0)</f>
        <v>0</v>
      </c>
      <c r="E35" s="8">
        <f>ROUND(+ICU!E30,2)</f>
        <v>0</v>
      </c>
      <c r="F35" s="8">
        <f t="shared" si="0"/>
      </c>
      <c r="G35" s="7">
        <f>ROUND(+ICU!H131,0)</f>
        <v>0</v>
      </c>
      <c r="H35" s="8">
        <f>ROUND(+ICU!E131,2)</f>
        <v>0</v>
      </c>
      <c r="I35" s="8">
        <f t="shared" si="1"/>
      </c>
      <c r="J35" s="8"/>
      <c r="K35" s="9">
        <f t="shared" si="2"/>
      </c>
    </row>
    <row r="36" spans="2:11" ht="12">
      <c r="B36">
        <f>+ICU!A31</f>
        <v>80</v>
      </c>
      <c r="C36" t="str">
        <f>+ICU!B31</f>
        <v>ODESSA MEMORIAL HOSPITAL</v>
      </c>
      <c r="D36" s="7">
        <f>ROUND(+ICU!H31,0)</f>
        <v>0</v>
      </c>
      <c r="E36" s="8">
        <f>ROUND(+ICU!E31,2)</f>
        <v>0</v>
      </c>
      <c r="F36" s="8">
        <f t="shared" si="0"/>
      </c>
      <c r="G36" s="7">
        <f>ROUND(+ICU!H132,0)</f>
        <v>0</v>
      </c>
      <c r="H36" s="8">
        <f>ROUND(+ICU!E132,2)</f>
        <v>0</v>
      </c>
      <c r="I36" s="8">
        <f t="shared" si="1"/>
      </c>
      <c r="J36" s="8"/>
      <c r="K36" s="9">
        <f t="shared" si="2"/>
      </c>
    </row>
    <row r="37" spans="2:11" ht="12">
      <c r="B37">
        <f>+ICU!A32</f>
        <v>81</v>
      </c>
      <c r="C37" t="str">
        <f>+ICU!B32</f>
        <v>GOOD SAMARITAN HOSPITAL</v>
      </c>
      <c r="D37" s="7">
        <f>ROUND(+ICU!H32,0)</f>
        <v>586967</v>
      </c>
      <c r="E37" s="8">
        <f>ROUND(+ICU!E32,2)</f>
        <v>36.6</v>
      </c>
      <c r="F37" s="8">
        <f t="shared" si="0"/>
        <v>16037.35</v>
      </c>
      <c r="G37" s="7">
        <f>ROUND(+ICU!H133,0)</f>
        <v>2098183</v>
      </c>
      <c r="H37" s="8">
        <f>ROUND(+ICU!E133,2)</f>
        <v>138.7</v>
      </c>
      <c r="I37" s="8">
        <f t="shared" si="1"/>
        <v>15127.49</v>
      </c>
      <c r="J37" s="8"/>
      <c r="K37" s="9">
        <f t="shared" si="2"/>
        <v>-0.0567</v>
      </c>
    </row>
    <row r="38" spans="2:11" ht="12">
      <c r="B38">
        <f>+ICU!A33</f>
        <v>82</v>
      </c>
      <c r="C38" t="str">
        <f>+ICU!B33</f>
        <v>GARFIELD COUNTY MEMORIAL HOSPITAL</v>
      </c>
      <c r="D38" s="7">
        <f>ROUND(+ICU!H33,0)</f>
        <v>0</v>
      </c>
      <c r="E38" s="8">
        <f>ROUND(+ICU!E33,2)</f>
        <v>0</v>
      </c>
      <c r="F38" s="8">
        <f t="shared" si="0"/>
      </c>
      <c r="G38" s="7">
        <f>ROUND(+ICU!H134,0)</f>
        <v>0</v>
      </c>
      <c r="H38" s="8">
        <f>ROUND(+ICU!E134,2)</f>
        <v>0</v>
      </c>
      <c r="I38" s="8">
        <f t="shared" si="1"/>
      </c>
      <c r="J38" s="8"/>
      <c r="K38" s="9">
        <f t="shared" si="2"/>
      </c>
    </row>
    <row r="39" spans="2:11" ht="12">
      <c r="B39">
        <f>+ICU!A34</f>
        <v>84</v>
      </c>
      <c r="C39" t="str">
        <f>+ICU!B34</f>
        <v>PROVIDENCE REGIONAL MEDICAL CENTER EVERETT</v>
      </c>
      <c r="D39" s="7">
        <f>ROUND(+ICU!H34,0)</f>
        <v>3036900</v>
      </c>
      <c r="E39" s="8">
        <f>ROUND(+ICU!E34,2)</f>
        <v>107.26</v>
      </c>
      <c r="F39" s="8">
        <f t="shared" si="0"/>
        <v>28313.44</v>
      </c>
      <c r="G39" s="7">
        <f>ROUND(+ICU!H135,0)</f>
        <v>4118940</v>
      </c>
      <c r="H39" s="8">
        <f>ROUND(+ICU!E135,2)</f>
        <v>167.11</v>
      </c>
      <c r="I39" s="8">
        <f t="shared" si="1"/>
        <v>24648.08</v>
      </c>
      <c r="J39" s="8"/>
      <c r="K39" s="9">
        <f t="shared" si="2"/>
        <v>-0.1295</v>
      </c>
    </row>
    <row r="40" spans="2:11" ht="12">
      <c r="B40">
        <f>+ICU!A35</f>
        <v>85</v>
      </c>
      <c r="C40" t="str">
        <f>+ICU!B35</f>
        <v>JEFFERSON HEALTHCARE HOSPITAL</v>
      </c>
      <c r="D40" s="7">
        <f>ROUND(+ICU!H35,0)</f>
        <v>203842</v>
      </c>
      <c r="E40" s="8">
        <f>ROUND(+ICU!E35,2)</f>
        <v>9.84</v>
      </c>
      <c r="F40" s="8">
        <f t="shared" si="0"/>
        <v>20715.65</v>
      </c>
      <c r="G40" s="7">
        <f>ROUND(+ICU!H136,0)</f>
        <v>236898</v>
      </c>
      <c r="H40" s="8">
        <f>ROUND(+ICU!E136,2)</f>
        <v>10.09</v>
      </c>
      <c r="I40" s="8">
        <f t="shared" si="1"/>
        <v>23478.49</v>
      </c>
      <c r="J40" s="8"/>
      <c r="K40" s="9">
        <f t="shared" si="2"/>
        <v>0.1334</v>
      </c>
    </row>
    <row r="41" spans="2:11" ht="12">
      <c r="B41">
        <f>+ICU!A36</f>
        <v>96</v>
      </c>
      <c r="C41" t="str">
        <f>+ICU!B36</f>
        <v>SKYLINE HOSPITAL</v>
      </c>
      <c r="D41" s="7">
        <f>ROUND(+ICU!H36,0)</f>
        <v>8658</v>
      </c>
      <c r="E41" s="8">
        <f>ROUND(+ICU!E36,2)</f>
        <v>0.37</v>
      </c>
      <c r="F41" s="8">
        <f t="shared" si="0"/>
        <v>23400</v>
      </c>
      <c r="G41" s="7">
        <f>ROUND(+ICU!H137,0)</f>
        <v>8106</v>
      </c>
      <c r="H41" s="8">
        <f>ROUND(+ICU!E137,2)</f>
        <v>0.36</v>
      </c>
      <c r="I41" s="8">
        <f t="shared" si="1"/>
        <v>22516.67</v>
      </c>
      <c r="J41" s="8"/>
      <c r="K41" s="9">
        <f t="shared" si="2"/>
        <v>-0.0377</v>
      </c>
    </row>
    <row r="42" spans="2:11" ht="12">
      <c r="B42">
        <f>+ICU!A37</f>
        <v>102</v>
      </c>
      <c r="C42" t="str">
        <f>+ICU!B37</f>
        <v>YAKIMA REGIONAL MEDICAL AND CARDIAC CENTER</v>
      </c>
      <c r="D42" s="7">
        <f>ROUND(+ICU!H37,0)</f>
        <v>861537</v>
      </c>
      <c r="E42" s="8">
        <f>ROUND(+ICU!E37,2)</f>
        <v>39.43</v>
      </c>
      <c r="F42" s="8">
        <f t="shared" si="0"/>
        <v>21849.78</v>
      </c>
      <c r="G42" s="7">
        <f>ROUND(+ICU!H138,0)</f>
        <v>845491</v>
      </c>
      <c r="H42" s="8">
        <f>ROUND(+ICU!E138,2)</f>
        <v>38.57</v>
      </c>
      <c r="I42" s="8">
        <f t="shared" si="1"/>
        <v>21920.95</v>
      </c>
      <c r="J42" s="8"/>
      <c r="K42" s="9">
        <f t="shared" si="2"/>
        <v>0.0033</v>
      </c>
    </row>
    <row r="43" spans="2:11" ht="12">
      <c r="B43">
        <f>+ICU!A38</f>
        <v>104</v>
      </c>
      <c r="C43" t="str">
        <f>+ICU!B38</f>
        <v>VALLEY GENERAL HOSPITAL</v>
      </c>
      <c r="D43" s="7">
        <f>ROUND(+ICU!H38,0)</f>
        <v>116925</v>
      </c>
      <c r="E43" s="8">
        <f>ROUND(+ICU!E38,2)</f>
        <v>4.74</v>
      </c>
      <c r="F43" s="8">
        <f t="shared" si="0"/>
        <v>24667.72</v>
      </c>
      <c r="G43" s="7">
        <f>ROUND(+ICU!H139,0)</f>
        <v>110272</v>
      </c>
      <c r="H43" s="8">
        <f>ROUND(+ICU!E139,2)</f>
        <v>4.66</v>
      </c>
      <c r="I43" s="8">
        <f t="shared" si="1"/>
        <v>23663.52</v>
      </c>
      <c r="J43" s="8"/>
      <c r="K43" s="9">
        <f t="shared" si="2"/>
        <v>-0.0407</v>
      </c>
    </row>
    <row r="44" spans="2:11" ht="12">
      <c r="B44">
        <f>+ICU!A39</f>
        <v>106</v>
      </c>
      <c r="C44" t="str">
        <f>+ICU!B39</f>
        <v>CASCADE VALLEY HOSPITAL</v>
      </c>
      <c r="D44" s="7">
        <f>ROUND(+ICU!H39,0)</f>
        <v>78197</v>
      </c>
      <c r="E44" s="8">
        <f>ROUND(+ICU!E39,2)</f>
        <v>4.17</v>
      </c>
      <c r="F44" s="8">
        <f t="shared" si="0"/>
        <v>18752.28</v>
      </c>
      <c r="G44" s="7">
        <f>ROUND(+ICU!H140,0)</f>
        <v>88500</v>
      </c>
      <c r="H44" s="8">
        <f>ROUND(+ICU!E140,2)</f>
        <v>4.94</v>
      </c>
      <c r="I44" s="8">
        <f t="shared" si="1"/>
        <v>17914.98</v>
      </c>
      <c r="J44" s="8"/>
      <c r="K44" s="9">
        <f t="shared" si="2"/>
        <v>-0.0447</v>
      </c>
    </row>
    <row r="45" spans="2:11" ht="12">
      <c r="B45">
        <f>+ICU!A40</f>
        <v>107</v>
      </c>
      <c r="C45" t="str">
        <f>+ICU!B40</f>
        <v>NORTH VALLEY HOSPITAL</v>
      </c>
      <c r="D45" s="7">
        <f>ROUND(+ICU!H40,0)</f>
        <v>4771</v>
      </c>
      <c r="E45" s="8">
        <f>ROUND(+ICU!E40,2)</f>
        <v>0.21</v>
      </c>
      <c r="F45" s="8">
        <f t="shared" si="0"/>
        <v>22719.05</v>
      </c>
      <c r="G45" s="7">
        <f>ROUND(+ICU!H141,0)</f>
        <v>4487</v>
      </c>
      <c r="H45" s="8">
        <f>ROUND(+ICU!E141,2)</f>
        <v>0.35</v>
      </c>
      <c r="I45" s="8">
        <f t="shared" si="1"/>
        <v>12820</v>
      </c>
      <c r="J45" s="8"/>
      <c r="K45" s="9">
        <f t="shared" si="2"/>
        <v>-0.4357</v>
      </c>
    </row>
    <row r="46" spans="2:11" ht="12">
      <c r="B46">
        <f>+ICU!A41</f>
        <v>108</v>
      </c>
      <c r="C46" t="str">
        <f>+ICU!B41</f>
        <v>TRI-STATE MEMORIAL HOSPITAL</v>
      </c>
      <c r="D46" s="7">
        <f>ROUND(+ICU!H41,0)</f>
        <v>215929</v>
      </c>
      <c r="E46" s="8">
        <f>ROUND(+ICU!E41,2)</f>
        <v>15.1</v>
      </c>
      <c r="F46" s="8">
        <f t="shared" si="0"/>
        <v>14299.93</v>
      </c>
      <c r="G46" s="7">
        <f>ROUND(+ICU!H142,0)</f>
        <v>0</v>
      </c>
      <c r="H46" s="8">
        <f>ROUND(+ICU!E142,2)</f>
        <v>0</v>
      </c>
      <c r="I46" s="8">
        <f t="shared" si="1"/>
      </c>
      <c r="J46" s="8"/>
      <c r="K46" s="9">
        <f t="shared" si="2"/>
      </c>
    </row>
    <row r="47" spans="2:11" ht="12">
      <c r="B47">
        <f>+ICU!A42</f>
        <v>111</v>
      </c>
      <c r="C47" t="str">
        <f>+ICU!B42</f>
        <v>EAST ADAMS RURAL HOSPITAL</v>
      </c>
      <c r="D47" s="7">
        <f>ROUND(+ICU!H42,0)</f>
        <v>0</v>
      </c>
      <c r="E47" s="8">
        <f>ROUND(+ICU!E42,2)</f>
        <v>0</v>
      </c>
      <c r="F47" s="8">
        <f t="shared" si="0"/>
      </c>
      <c r="G47" s="7">
        <f>ROUND(+ICU!H143,0)</f>
        <v>0</v>
      </c>
      <c r="H47" s="8">
        <f>ROUND(+ICU!E143,2)</f>
        <v>0</v>
      </c>
      <c r="I47" s="8">
        <f t="shared" si="1"/>
      </c>
      <c r="J47" s="8"/>
      <c r="K47" s="9">
        <f t="shared" si="2"/>
      </c>
    </row>
    <row r="48" spans="2:11" ht="12">
      <c r="B48">
        <f>+ICU!A43</f>
        <v>125</v>
      </c>
      <c r="C48" t="str">
        <f>+ICU!B43</f>
        <v>OTHELLO COMMUNITY HOSPITAL</v>
      </c>
      <c r="D48" s="7">
        <f>ROUND(+ICU!H43,0)</f>
        <v>0</v>
      </c>
      <c r="E48" s="8">
        <f>ROUND(+ICU!E43,2)</f>
        <v>0</v>
      </c>
      <c r="F48" s="8">
        <f t="shared" si="0"/>
      </c>
      <c r="G48" s="7">
        <f>ROUND(+ICU!H144,0)</f>
        <v>0</v>
      </c>
      <c r="H48" s="8">
        <f>ROUND(+ICU!E144,2)</f>
        <v>0</v>
      </c>
      <c r="I48" s="8">
        <f t="shared" si="1"/>
      </c>
      <c r="J48" s="8"/>
      <c r="K48" s="9">
        <f t="shared" si="2"/>
      </c>
    </row>
    <row r="49" spans="2:11" ht="12">
      <c r="B49">
        <f>+ICU!A44</f>
        <v>126</v>
      </c>
      <c r="C49" t="str">
        <f>+ICU!B44</f>
        <v>HIGHLINE MEDICAL CENTER</v>
      </c>
      <c r="D49" s="7">
        <f>ROUND(+ICU!H44,0)</f>
        <v>1402167</v>
      </c>
      <c r="E49" s="8">
        <f>ROUND(+ICU!E44,2)</f>
        <v>70.6</v>
      </c>
      <c r="F49" s="8">
        <f t="shared" si="0"/>
        <v>19860.72</v>
      </c>
      <c r="G49" s="7">
        <f>ROUND(+ICU!H145,0)</f>
        <v>1813964</v>
      </c>
      <c r="H49" s="8">
        <f>ROUND(+ICU!E145,2)</f>
        <v>83.25</v>
      </c>
      <c r="I49" s="8">
        <f t="shared" si="1"/>
        <v>21789.36</v>
      </c>
      <c r="J49" s="8"/>
      <c r="K49" s="9">
        <f t="shared" si="2"/>
        <v>0.0971</v>
      </c>
    </row>
    <row r="50" spans="2:11" ht="12">
      <c r="B50">
        <f>+ICU!A45</f>
        <v>128</v>
      </c>
      <c r="C50" t="str">
        <f>+ICU!B45</f>
        <v>UNIVERSITY OF WASHINGTON MEDICAL CENTER</v>
      </c>
      <c r="D50" s="7">
        <f>ROUND(+ICU!H45,0)</f>
        <v>7706049</v>
      </c>
      <c r="E50" s="8">
        <f>ROUND(+ICU!E45,2)</f>
        <v>393.1</v>
      </c>
      <c r="F50" s="8">
        <f t="shared" si="0"/>
        <v>19603.28</v>
      </c>
      <c r="G50" s="7">
        <f>ROUND(+ICU!H146,0)</f>
        <v>7534718</v>
      </c>
      <c r="H50" s="8">
        <f>ROUND(+ICU!E146,2)</f>
        <v>391.68</v>
      </c>
      <c r="I50" s="8">
        <f t="shared" si="1"/>
        <v>19236.92</v>
      </c>
      <c r="J50" s="8"/>
      <c r="K50" s="9">
        <f t="shared" si="2"/>
        <v>-0.0187</v>
      </c>
    </row>
    <row r="51" spans="2:11" ht="12">
      <c r="B51">
        <f>+ICU!A46</f>
        <v>129</v>
      </c>
      <c r="C51" t="str">
        <f>+ICU!B46</f>
        <v>QUINCY VALLEY MEDICAL CENTER</v>
      </c>
      <c r="D51" s="7">
        <f>ROUND(+ICU!H46,0)</f>
        <v>0</v>
      </c>
      <c r="E51" s="8">
        <f>ROUND(+ICU!E46,2)</f>
        <v>0</v>
      </c>
      <c r="F51" s="8">
        <f t="shared" si="0"/>
      </c>
      <c r="G51" s="7">
        <f>ROUND(+ICU!H147,0)</f>
        <v>0</v>
      </c>
      <c r="H51" s="8">
        <f>ROUND(+ICU!E147,2)</f>
        <v>0</v>
      </c>
      <c r="I51" s="8">
        <f t="shared" si="1"/>
      </c>
      <c r="J51" s="8"/>
      <c r="K51" s="9">
        <f t="shared" si="2"/>
      </c>
    </row>
    <row r="52" spans="2:11" ht="12">
      <c r="B52">
        <f>+ICU!A47</f>
        <v>130</v>
      </c>
      <c r="C52" t="str">
        <f>+ICU!B47</f>
        <v>NORTHWEST HOSPITAL &amp; MEDICAL CENTER</v>
      </c>
      <c r="D52" s="7">
        <f>ROUND(+ICU!H47,0)</f>
        <v>720689</v>
      </c>
      <c r="E52" s="8">
        <f>ROUND(+ICU!E47,2)</f>
        <v>48.18</v>
      </c>
      <c r="F52" s="8">
        <f t="shared" si="0"/>
        <v>14958.26</v>
      </c>
      <c r="G52" s="7">
        <f>ROUND(+ICU!H148,0)</f>
        <v>1030547</v>
      </c>
      <c r="H52" s="8">
        <f>ROUND(+ICU!E148,2)</f>
        <v>48.77</v>
      </c>
      <c r="I52" s="8">
        <f t="shared" si="1"/>
        <v>21130.76</v>
      </c>
      <c r="J52" s="8"/>
      <c r="K52" s="9">
        <f t="shared" si="2"/>
        <v>0.4126</v>
      </c>
    </row>
    <row r="53" spans="2:11" ht="12">
      <c r="B53">
        <f>+ICU!A48</f>
        <v>131</v>
      </c>
      <c r="C53" t="str">
        <f>+ICU!B48</f>
        <v>OVERLAKE HOSPITAL MEDICAL CENTER</v>
      </c>
      <c r="D53" s="7">
        <f>ROUND(+ICU!H48,0)</f>
        <v>1409245</v>
      </c>
      <c r="E53" s="8">
        <f>ROUND(+ICU!E48,2)</f>
        <v>81.54</v>
      </c>
      <c r="F53" s="8">
        <f t="shared" si="0"/>
        <v>17282.87</v>
      </c>
      <c r="G53" s="7">
        <f>ROUND(+ICU!H149,0)</f>
        <v>1836696</v>
      </c>
      <c r="H53" s="8">
        <f>ROUND(+ICU!E149,2)</f>
        <v>98.93</v>
      </c>
      <c r="I53" s="8">
        <f t="shared" si="1"/>
        <v>18565.61</v>
      </c>
      <c r="J53" s="8"/>
      <c r="K53" s="9">
        <f t="shared" si="2"/>
        <v>0.0742</v>
      </c>
    </row>
    <row r="54" spans="2:11" ht="12">
      <c r="B54">
        <f>+ICU!A49</f>
        <v>132</v>
      </c>
      <c r="C54" t="str">
        <f>+ICU!B49</f>
        <v>SAINT CLARE HOSPITAL</v>
      </c>
      <c r="D54" s="7">
        <f>ROUND(+ICU!H49,0)</f>
        <v>464533</v>
      </c>
      <c r="E54" s="8">
        <f>ROUND(+ICU!E49,2)</f>
        <v>28.66</v>
      </c>
      <c r="F54" s="8">
        <f t="shared" si="0"/>
        <v>16208.41</v>
      </c>
      <c r="G54" s="7">
        <f>ROUND(+ICU!H150,0)</f>
        <v>405708</v>
      </c>
      <c r="H54" s="8">
        <f>ROUND(+ICU!E150,2)</f>
        <v>28.7</v>
      </c>
      <c r="I54" s="8">
        <f t="shared" si="1"/>
        <v>14136.17</v>
      </c>
      <c r="J54" s="8"/>
      <c r="K54" s="9">
        <f t="shared" si="2"/>
        <v>-0.1278</v>
      </c>
    </row>
    <row r="55" spans="2:11" ht="12">
      <c r="B55">
        <f>+ICU!A50</f>
        <v>134</v>
      </c>
      <c r="C55" t="str">
        <f>+ICU!B50</f>
        <v>ISLAND HOSPITAL</v>
      </c>
      <c r="D55" s="7">
        <f>ROUND(+ICU!H50,0)</f>
        <v>237605</v>
      </c>
      <c r="E55" s="8">
        <f>ROUND(+ICU!E50,2)</f>
        <v>14.66</v>
      </c>
      <c r="F55" s="8">
        <f t="shared" si="0"/>
        <v>16207.71</v>
      </c>
      <c r="G55" s="7">
        <f>ROUND(+ICU!H151,0)</f>
        <v>280945</v>
      </c>
      <c r="H55" s="8">
        <f>ROUND(+ICU!E151,2)</f>
        <v>16.63</v>
      </c>
      <c r="I55" s="8">
        <f t="shared" si="1"/>
        <v>16893.87</v>
      </c>
      <c r="J55" s="8"/>
      <c r="K55" s="9">
        <f t="shared" si="2"/>
        <v>0.0423</v>
      </c>
    </row>
    <row r="56" spans="2:11" ht="12">
      <c r="B56">
        <f>+ICU!A51</f>
        <v>137</v>
      </c>
      <c r="C56" t="str">
        <f>+ICU!B51</f>
        <v>LINCOLN HOSPITAL</v>
      </c>
      <c r="D56" s="7">
        <f>ROUND(+ICU!H51,0)</f>
        <v>0</v>
      </c>
      <c r="E56" s="8">
        <f>ROUND(+ICU!E51,2)</f>
        <v>0</v>
      </c>
      <c r="F56" s="8">
        <f t="shared" si="0"/>
      </c>
      <c r="G56" s="7">
        <f>ROUND(+ICU!H152,0)</f>
        <v>0</v>
      </c>
      <c r="H56" s="8">
        <f>ROUND(+ICU!E152,2)</f>
        <v>0</v>
      </c>
      <c r="I56" s="8">
        <f t="shared" si="1"/>
      </c>
      <c r="J56" s="8"/>
      <c r="K56" s="9">
        <f t="shared" si="2"/>
      </c>
    </row>
    <row r="57" spans="2:11" ht="12">
      <c r="B57">
        <f>+ICU!A52</f>
        <v>138</v>
      </c>
      <c r="C57" t="str">
        <f>+ICU!B52</f>
        <v>SWEDISH EDMONDS</v>
      </c>
      <c r="D57" s="7">
        <f>ROUND(+ICU!H52,0)</f>
        <v>665156</v>
      </c>
      <c r="E57" s="8">
        <f>ROUND(+ICU!E52,2)</f>
        <v>43.04</v>
      </c>
      <c r="F57" s="8">
        <f t="shared" si="0"/>
        <v>15454.37</v>
      </c>
      <c r="G57" s="7">
        <f>ROUND(+ICU!H153,0)</f>
        <v>746739</v>
      </c>
      <c r="H57" s="8">
        <f>ROUND(+ICU!E153,2)</f>
        <v>45.06</v>
      </c>
      <c r="I57" s="8">
        <f t="shared" si="1"/>
        <v>16572.1</v>
      </c>
      <c r="J57" s="8"/>
      <c r="K57" s="9">
        <f t="shared" si="2"/>
        <v>0.0723</v>
      </c>
    </row>
    <row r="58" spans="2:11" ht="12">
      <c r="B58">
        <f>+ICU!A53</f>
        <v>139</v>
      </c>
      <c r="C58" t="str">
        <f>+ICU!B53</f>
        <v>PROVIDENCE HOLY FAMILY HOSPITAL</v>
      </c>
      <c r="D58" s="7">
        <f>ROUND(+ICU!H53,0)</f>
        <v>735898</v>
      </c>
      <c r="E58" s="8">
        <f>ROUND(+ICU!E53,2)</f>
        <v>40.83</v>
      </c>
      <c r="F58" s="8">
        <f t="shared" si="0"/>
        <v>18023.46</v>
      </c>
      <c r="G58" s="7">
        <f>ROUND(+ICU!H154,0)</f>
        <v>739435</v>
      </c>
      <c r="H58" s="8">
        <f>ROUND(+ICU!E154,2)</f>
        <v>36.54</v>
      </c>
      <c r="I58" s="8">
        <f t="shared" si="1"/>
        <v>20236.32</v>
      </c>
      <c r="J58" s="8"/>
      <c r="K58" s="9">
        <f t="shared" si="2"/>
        <v>0.1228</v>
      </c>
    </row>
    <row r="59" spans="2:11" ht="12">
      <c r="B59">
        <f>+ICU!A54</f>
        <v>140</v>
      </c>
      <c r="C59" t="str">
        <f>+ICU!B54</f>
        <v>KITTITAS VALLEY HOSPITAL</v>
      </c>
      <c r="D59" s="7">
        <f>ROUND(+ICU!H54,0)</f>
        <v>200657</v>
      </c>
      <c r="E59" s="8">
        <f>ROUND(+ICU!E54,2)</f>
        <v>11.04</v>
      </c>
      <c r="F59" s="8">
        <f t="shared" si="0"/>
        <v>18175.45</v>
      </c>
      <c r="G59" s="7">
        <f>ROUND(+ICU!H155,0)</f>
        <v>189823</v>
      </c>
      <c r="H59" s="8">
        <f>ROUND(+ICU!E155,2)</f>
        <v>9.71</v>
      </c>
      <c r="I59" s="8">
        <f t="shared" si="1"/>
        <v>19549.23</v>
      </c>
      <c r="J59" s="8"/>
      <c r="K59" s="9">
        <f t="shared" si="2"/>
        <v>0.0756</v>
      </c>
    </row>
    <row r="60" spans="2:11" ht="12">
      <c r="B60">
        <f>+ICU!A55</f>
        <v>141</v>
      </c>
      <c r="C60" t="str">
        <f>+ICU!B55</f>
        <v>DAYTON GENERAL HOSPITAL</v>
      </c>
      <c r="D60" s="7">
        <f>ROUND(+ICU!H55,0)</f>
        <v>0</v>
      </c>
      <c r="E60" s="8">
        <f>ROUND(+ICU!E55,2)</f>
        <v>0</v>
      </c>
      <c r="F60" s="8">
        <f t="shared" si="0"/>
      </c>
      <c r="G60" s="7">
        <f>ROUND(+ICU!H156,0)</f>
        <v>0</v>
      </c>
      <c r="H60" s="8">
        <f>ROUND(+ICU!E156,2)</f>
        <v>0</v>
      </c>
      <c r="I60" s="8">
        <f t="shared" si="1"/>
      </c>
      <c r="J60" s="8"/>
      <c r="K60" s="9">
        <f t="shared" si="2"/>
      </c>
    </row>
    <row r="61" spans="2:11" ht="12">
      <c r="B61">
        <f>+ICU!A56</f>
        <v>142</v>
      </c>
      <c r="C61" t="str">
        <f>+ICU!B56</f>
        <v>HARRISON MEDICAL CENTER</v>
      </c>
      <c r="D61" s="7">
        <f>ROUND(+ICU!H56,0)</f>
        <v>1230833</v>
      </c>
      <c r="E61" s="8">
        <f>ROUND(+ICU!E56,2)</f>
        <v>67.49</v>
      </c>
      <c r="F61" s="8">
        <f t="shared" si="0"/>
        <v>18237.26</v>
      </c>
      <c r="G61" s="7">
        <f>ROUND(+ICU!H157,0)</f>
        <v>1440732</v>
      </c>
      <c r="H61" s="8">
        <f>ROUND(+ICU!E157,2)</f>
        <v>67.31</v>
      </c>
      <c r="I61" s="8">
        <f t="shared" si="1"/>
        <v>21404.43</v>
      </c>
      <c r="J61" s="8"/>
      <c r="K61" s="9">
        <f t="shared" si="2"/>
        <v>0.1737</v>
      </c>
    </row>
    <row r="62" spans="2:11" ht="12">
      <c r="B62">
        <f>+ICU!A57</f>
        <v>145</v>
      </c>
      <c r="C62" t="str">
        <f>+ICU!B57</f>
        <v>PEACEHEALTH SAINT JOSEPH HOSPITAL</v>
      </c>
      <c r="D62" s="7">
        <f>ROUND(+ICU!H57,0)</f>
        <v>1530337</v>
      </c>
      <c r="E62" s="8">
        <f>ROUND(+ICU!E57,2)</f>
        <v>70.76</v>
      </c>
      <c r="F62" s="8">
        <f t="shared" si="0"/>
        <v>21627.15</v>
      </c>
      <c r="G62" s="7">
        <f>ROUND(+ICU!H158,0)</f>
        <v>1690153</v>
      </c>
      <c r="H62" s="8">
        <f>ROUND(+ICU!E158,2)</f>
        <v>72.58</v>
      </c>
      <c r="I62" s="8">
        <f t="shared" si="1"/>
        <v>23286.76</v>
      </c>
      <c r="J62" s="8"/>
      <c r="K62" s="9">
        <f t="shared" si="2"/>
        <v>0.0767</v>
      </c>
    </row>
    <row r="63" spans="2:11" ht="12">
      <c r="B63">
        <f>+ICU!A58</f>
        <v>147</v>
      </c>
      <c r="C63" t="str">
        <f>+ICU!B58</f>
        <v>MID VALLEY HOSPITAL</v>
      </c>
      <c r="D63" s="7">
        <f>ROUND(+ICU!H58,0)</f>
        <v>60469</v>
      </c>
      <c r="E63" s="8">
        <f>ROUND(+ICU!E58,2)</f>
        <v>2.62</v>
      </c>
      <c r="F63" s="8">
        <f t="shared" si="0"/>
        <v>23079.77</v>
      </c>
      <c r="G63" s="7">
        <f>ROUND(+ICU!H159,0)</f>
        <v>71013</v>
      </c>
      <c r="H63" s="8">
        <f>ROUND(+ICU!E159,2)</f>
        <v>3.02</v>
      </c>
      <c r="I63" s="8">
        <f t="shared" si="1"/>
        <v>23514.24</v>
      </c>
      <c r="J63" s="8"/>
      <c r="K63" s="9">
        <f t="shared" si="2"/>
        <v>0.0188</v>
      </c>
    </row>
    <row r="64" spans="2:11" ht="12">
      <c r="B64">
        <f>+ICU!A59</f>
        <v>148</v>
      </c>
      <c r="C64" t="str">
        <f>+ICU!B59</f>
        <v>KINDRED HOSPITAL - SEATTLE</v>
      </c>
      <c r="D64" s="7">
        <f>ROUND(+ICU!H59,0)</f>
        <v>61330</v>
      </c>
      <c r="E64" s="8">
        <f>ROUND(+ICU!E59,2)</f>
        <v>3.8</v>
      </c>
      <c r="F64" s="8">
        <f t="shared" si="0"/>
        <v>16139.47</v>
      </c>
      <c r="G64" s="7">
        <f>ROUND(+ICU!H160,0)</f>
        <v>40013</v>
      </c>
      <c r="H64" s="8">
        <f>ROUND(+ICU!E160,2)</f>
        <v>3.8</v>
      </c>
      <c r="I64" s="8">
        <f t="shared" si="1"/>
        <v>10529.74</v>
      </c>
      <c r="J64" s="8"/>
      <c r="K64" s="9">
        <f t="shared" si="2"/>
        <v>-0.3476</v>
      </c>
    </row>
    <row r="65" spans="2:11" ht="12">
      <c r="B65">
        <f>+ICU!A60</f>
        <v>150</v>
      </c>
      <c r="C65" t="str">
        <f>+ICU!B60</f>
        <v>COULEE COMMUNITY HOSPITAL</v>
      </c>
      <c r="D65" s="7">
        <f>ROUND(+ICU!H60,0)</f>
        <v>0</v>
      </c>
      <c r="E65" s="8">
        <f>ROUND(+ICU!E60,2)</f>
        <v>0</v>
      </c>
      <c r="F65" s="8">
        <f t="shared" si="0"/>
      </c>
      <c r="G65" s="7">
        <f>ROUND(+ICU!H161,0)</f>
        <v>0</v>
      </c>
      <c r="H65" s="8">
        <f>ROUND(+ICU!E161,2)</f>
        <v>0</v>
      </c>
      <c r="I65" s="8">
        <f t="shared" si="1"/>
      </c>
      <c r="J65" s="8"/>
      <c r="K65" s="9">
        <f t="shared" si="2"/>
      </c>
    </row>
    <row r="66" spans="2:11" ht="12">
      <c r="B66">
        <f>+ICU!A61</f>
        <v>152</v>
      </c>
      <c r="C66" t="str">
        <f>+ICU!B61</f>
        <v>MASON GENERAL HOSPITAL</v>
      </c>
      <c r="D66" s="7">
        <f>ROUND(+ICU!H61,0)</f>
        <v>513827</v>
      </c>
      <c r="E66" s="8">
        <f>ROUND(+ICU!E61,2)</f>
        <v>22.82</v>
      </c>
      <c r="F66" s="8">
        <f t="shared" si="0"/>
        <v>22516.52</v>
      </c>
      <c r="G66" s="7">
        <f>ROUND(+ICU!H162,0)</f>
        <v>484783</v>
      </c>
      <c r="H66" s="8">
        <f>ROUND(+ICU!E162,2)</f>
        <v>20.4</v>
      </c>
      <c r="I66" s="8">
        <f t="shared" si="1"/>
        <v>23763.87</v>
      </c>
      <c r="J66" s="8"/>
      <c r="K66" s="9">
        <f t="shared" si="2"/>
        <v>0.0554</v>
      </c>
    </row>
    <row r="67" spans="2:11" ht="12">
      <c r="B67">
        <f>+ICU!A62</f>
        <v>153</v>
      </c>
      <c r="C67" t="str">
        <f>+ICU!B62</f>
        <v>WHITMAN HOSPITAL AND MEDICAL CENTER</v>
      </c>
      <c r="D67" s="7">
        <f>ROUND(+ICU!H62,0)</f>
        <v>0</v>
      </c>
      <c r="E67" s="8">
        <f>ROUND(+ICU!E62,2)</f>
        <v>0</v>
      </c>
      <c r="F67" s="8">
        <f t="shared" si="0"/>
      </c>
      <c r="G67" s="7">
        <f>ROUND(+ICU!H163,0)</f>
        <v>0</v>
      </c>
      <c r="H67" s="8">
        <f>ROUND(+ICU!E163,2)</f>
        <v>0</v>
      </c>
      <c r="I67" s="8">
        <f t="shared" si="1"/>
      </c>
      <c r="J67" s="8"/>
      <c r="K67" s="9">
        <f t="shared" si="2"/>
      </c>
    </row>
    <row r="68" spans="2:11" ht="12">
      <c r="B68">
        <f>+ICU!A63</f>
        <v>155</v>
      </c>
      <c r="C68" t="str">
        <f>+ICU!B63</f>
        <v>VALLEY MEDICAL CENTER</v>
      </c>
      <c r="D68" s="7">
        <f>ROUND(+ICU!H63,0)</f>
        <v>930906</v>
      </c>
      <c r="E68" s="8">
        <f>ROUND(+ICU!E63,2)</f>
        <v>51.21</v>
      </c>
      <c r="F68" s="8">
        <f t="shared" si="0"/>
        <v>18178.21</v>
      </c>
      <c r="G68" s="7">
        <f>ROUND(+ICU!H164,0)</f>
        <v>1097009</v>
      </c>
      <c r="H68" s="8">
        <f>ROUND(+ICU!E164,2)</f>
        <v>53.11</v>
      </c>
      <c r="I68" s="8">
        <f t="shared" si="1"/>
        <v>20655.41</v>
      </c>
      <c r="J68" s="8"/>
      <c r="K68" s="9">
        <f t="shared" si="2"/>
        <v>0.1363</v>
      </c>
    </row>
    <row r="69" spans="2:11" ht="12">
      <c r="B69">
        <f>+ICU!A64</f>
        <v>156</v>
      </c>
      <c r="C69" t="str">
        <f>+ICU!B64</f>
        <v>WHIDBEY GENERAL HOSPITAL</v>
      </c>
      <c r="D69" s="7">
        <f>ROUND(+ICU!H64,0)</f>
        <v>209999</v>
      </c>
      <c r="E69" s="8">
        <f>ROUND(+ICU!E64,2)</f>
        <v>12.79</v>
      </c>
      <c r="F69" s="8">
        <f t="shared" si="0"/>
        <v>16419</v>
      </c>
      <c r="G69" s="7">
        <f>ROUND(+ICU!H165,0)</f>
        <v>213822</v>
      </c>
      <c r="H69" s="8">
        <f>ROUND(+ICU!E165,2)</f>
        <v>12.26</v>
      </c>
      <c r="I69" s="8">
        <f t="shared" si="1"/>
        <v>17440.62</v>
      </c>
      <c r="J69" s="8"/>
      <c r="K69" s="9">
        <f t="shared" si="2"/>
        <v>0.0622</v>
      </c>
    </row>
    <row r="70" spans="2:11" ht="12">
      <c r="B70">
        <f>+ICU!A65</f>
        <v>157</v>
      </c>
      <c r="C70" t="str">
        <f>+ICU!B65</f>
        <v>SAINT LUKES REHABILIATION INSTITUTE</v>
      </c>
      <c r="D70" s="7">
        <f>ROUND(+ICU!H65,0)</f>
        <v>0</v>
      </c>
      <c r="E70" s="8">
        <f>ROUND(+ICU!E65,2)</f>
        <v>0</v>
      </c>
      <c r="F70" s="8">
        <f t="shared" si="0"/>
      </c>
      <c r="G70" s="7">
        <f>ROUND(+ICU!H166,0)</f>
        <v>0</v>
      </c>
      <c r="H70" s="8">
        <f>ROUND(+ICU!E166,2)</f>
        <v>0</v>
      </c>
      <c r="I70" s="8">
        <f t="shared" si="1"/>
      </c>
      <c r="J70" s="8"/>
      <c r="K70" s="9">
        <f t="shared" si="2"/>
      </c>
    </row>
    <row r="71" spans="2:11" ht="12">
      <c r="B71">
        <f>+ICU!A66</f>
        <v>158</v>
      </c>
      <c r="C71" t="str">
        <f>+ICU!B66</f>
        <v>CASCADE MEDICAL CENTER</v>
      </c>
      <c r="D71" s="7">
        <f>ROUND(+ICU!H66,0)</f>
        <v>0</v>
      </c>
      <c r="E71" s="8">
        <f>ROUND(+ICU!E66,2)</f>
        <v>0</v>
      </c>
      <c r="F71" s="8">
        <f t="shared" si="0"/>
      </c>
      <c r="G71" s="7">
        <f>ROUND(+ICU!H167,0)</f>
        <v>0</v>
      </c>
      <c r="H71" s="8">
        <f>ROUND(+ICU!E167,2)</f>
        <v>0</v>
      </c>
      <c r="I71" s="8">
        <f t="shared" si="1"/>
      </c>
      <c r="J71" s="8"/>
      <c r="K71" s="9">
        <f t="shared" si="2"/>
      </c>
    </row>
    <row r="72" spans="2:11" ht="12">
      <c r="B72">
        <f>+ICU!A67</f>
        <v>159</v>
      </c>
      <c r="C72" t="str">
        <f>+ICU!B67</f>
        <v>PROVIDENCE SAINT PETER HOSPITAL</v>
      </c>
      <c r="D72" s="7">
        <f>ROUND(+ICU!H67,0)</f>
        <v>2022206</v>
      </c>
      <c r="E72" s="8">
        <f>ROUND(+ICU!E67,2)</f>
        <v>64</v>
      </c>
      <c r="F72" s="8">
        <f t="shared" si="0"/>
        <v>31596.97</v>
      </c>
      <c r="G72" s="7">
        <f>ROUND(+ICU!H168,0)</f>
        <v>1678580</v>
      </c>
      <c r="H72" s="8">
        <f>ROUND(+ICU!E168,2)</f>
        <v>68</v>
      </c>
      <c r="I72" s="8">
        <f t="shared" si="1"/>
        <v>24685</v>
      </c>
      <c r="J72" s="8"/>
      <c r="K72" s="9">
        <f t="shared" si="2"/>
        <v>-0.2188</v>
      </c>
    </row>
    <row r="73" spans="2:11" ht="12">
      <c r="B73">
        <f>+ICU!A68</f>
        <v>161</v>
      </c>
      <c r="C73" t="str">
        <f>+ICU!B68</f>
        <v>KADLEC REGIONAL MEDICAL CENTER</v>
      </c>
      <c r="D73" s="7">
        <f>ROUND(+ICU!H68,0)</f>
        <v>1256216</v>
      </c>
      <c r="E73" s="8">
        <f>ROUND(+ICU!E68,2)</f>
        <v>78</v>
      </c>
      <c r="F73" s="8">
        <f t="shared" si="0"/>
        <v>16105.33</v>
      </c>
      <c r="G73" s="7">
        <f>ROUND(+ICU!H169,0)</f>
        <v>1573568</v>
      </c>
      <c r="H73" s="8">
        <f>ROUND(+ICU!E169,2)</f>
        <v>89.12</v>
      </c>
      <c r="I73" s="8">
        <f t="shared" si="1"/>
        <v>17656.73</v>
      </c>
      <c r="J73" s="8"/>
      <c r="K73" s="9">
        <f t="shared" si="2"/>
        <v>0.0963</v>
      </c>
    </row>
    <row r="74" spans="2:11" ht="12">
      <c r="B74">
        <f>+ICU!A69</f>
        <v>162</v>
      </c>
      <c r="C74" t="str">
        <f>+ICU!B69</f>
        <v>PROVIDENCE SACRED HEART MEDICAL CENTER</v>
      </c>
      <c r="D74" s="7">
        <f>ROUND(+ICU!H69,0)</f>
        <v>7862727</v>
      </c>
      <c r="E74" s="8">
        <f>ROUND(+ICU!E69,2)</f>
        <v>371</v>
      </c>
      <c r="F74" s="8">
        <f t="shared" si="0"/>
        <v>21193.33</v>
      </c>
      <c r="G74" s="7">
        <f>ROUND(+ICU!H170,0)</f>
        <v>8885170</v>
      </c>
      <c r="H74" s="8">
        <f>ROUND(+ICU!E170,2)</f>
        <v>370.42</v>
      </c>
      <c r="I74" s="8">
        <f t="shared" si="1"/>
        <v>23986.74</v>
      </c>
      <c r="J74" s="8"/>
      <c r="K74" s="9">
        <f t="shared" si="2"/>
        <v>0.1318</v>
      </c>
    </row>
    <row r="75" spans="2:11" ht="12">
      <c r="B75">
        <f>+ICU!A70</f>
        <v>164</v>
      </c>
      <c r="C75" t="str">
        <f>+ICU!B70</f>
        <v>EVERGREEN HOSPITAL MEDICAL CENTER</v>
      </c>
      <c r="D75" s="7">
        <f>ROUND(+ICU!H70,0)</f>
        <v>1849088</v>
      </c>
      <c r="E75" s="8">
        <f>ROUND(+ICU!E70,2)</f>
        <v>117.66</v>
      </c>
      <c r="F75" s="8">
        <f aca="true" t="shared" si="3" ref="F75:F106">IF(D75=0,"",IF(E75=0,"",ROUND(D75/E75,2)))</f>
        <v>15715.52</v>
      </c>
      <c r="G75" s="7">
        <f>ROUND(+ICU!H171,0)</f>
        <v>2042349</v>
      </c>
      <c r="H75" s="8">
        <f>ROUND(+ICU!E171,2)</f>
        <v>117.91</v>
      </c>
      <c r="I75" s="8">
        <f aca="true" t="shared" si="4" ref="I75:I106">IF(G75=0,"",IF(H75=0,"",ROUND(G75/H75,2)))</f>
        <v>17321.25</v>
      </c>
      <c r="J75" s="8"/>
      <c r="K75" s="9">
        <f aca="true" t="shared" si="5" ref="K75:K106">IF(D75=0,"",IF(E75=0,"",IF(G75=0,"",IF(H75=0,"",ROUND(I75/F75-1,4)))))</f>
        <v>0.1022</v>
      </c>
    </row>
    <row r="76" spans="2:11" ht="12">
      <c r="B76">
        <f>+ICU!A71</f>
        <v>165</v>
      </c>
      <c r="C76" t="str">
        <f>+ICU!B71</f>
        <v>LAKE CHELAN COMMUNITY HOSPITAL</v>
      </c>
      <c r="D76" s="7">
        <f>ROUND(+ICU!H71,0)</f>
        <v>0</v>
      </c>
      <c r="E76" s="8">
        <f>ROUND(+ICU!E71,2)</f>
        <v>0</v>
      </c>
      <c r="F76" s="8">
        <f t="shared" si="3"/>
      </c>
      <c r="G76" s="7">
        <f>ROUND(+ICU!H172,0)</f>
        <v>0</v>
      </c>
      <c r="H76" s="8">
        <f>ROUND(+ICU!E172,2)</f>
        <v>0</v>
      </c>
      <c r="I76" s="8">
        <f t="shared" si="4"/>
      </c>
      <c r="J76" s="8"/>
      <c r="K76" s="9">
        <f t="shared" si="5"/>
      </c>
    </row>
    <row r="77" spans="2:11" ht="12">
      <c r="B77">
        <f>+ICU!A72</f>
        <v>167</v>
      </c>
      <c r="C77" t="str">
        <f>+ICU!B72</f>
        <v>FERRY COUNTY MEMORIAL HOSPITAL</v>
      </c>
      <c r="D77" s="7">
        <f>ROUND(+ICU!H72,0)</f>
        <v>0</v>
      </c>
      <c r="E77" s="8">
        <f>ROUND(+ICU!E72,2)</f>
        <v>0</v>
      </c>
      <c r="F77" s="8">
        <f t="shared" si="3"/>
      </c>
      <c r="G77" s="7">
        <f>ROUND(+ICU!H173,0)</f>
        <v>0</v>
      </c>
      <c r="H77" s="8">
        <f>ROUND(+ICU!E173,2)</f>
        <v>0</v>
      </c>
      <c r="I77" s="8">
        <f t="shared" si="4"/>
      </c>
      <c r="J77" s="8"/>
      <c r="K77" s="9">
        <f t="shared" si="5"/>
      </c>
    </row>
    <row r="78" spans="2:11" ht="12">
      <c r="B78">
        <f>+ICU!A73</f>
        <v>168</v>
      </c>
      <c r="C78" t="str">
        <f>+ICU!B73</f>
        <v>CENTRAL WASHINGTON HOSPITAL</v>
      </c>
      <c r="D78" s="7">
        <f>ROUND(+ICU!H73,0)</f>
        <v>861511</v>
      </c>
      <c r="E78" s="8">
        <f>ROUND(+ICU!E73,2)</f>
        <v>48.28</v>
      </c>
      <c r="F78" s="8">
        <f t="shared" si="3"/>
        <v>17844.06</v>
      </c>
      <c r="G78" s="7">
        <f>ROUND(+ICU!H174,0)</f>
        <v>922293</v>
      </c>
      <c r="H78" s="8">
        <f>ROUND(+ICU!E174,2)</f>
        <v>50.82</v>
      </c>
      <c r="I78" s="8">
        <f t="shared" si="4"/>
        <v>18148.23</v>
      </c>
      <c r="J78" s="8"/>
      <c r="K78" s="9">
        <f t="shared" si="5"/>
        <v>0.017</v>
      </c>
    </row>
    <row r="79" spans="2:11" ht="12">
      <c r="B79">
        <f>+ICU!A74</f>
        <v>169</v>
      </c>
      <c r="C79" t="str">
        <f>+ICU!B74</f>
        <v>GROUP HEALTH EASTSIDE</v>
      </c>
      <c r="D79" s="7">
        <f>ROUND(+ICU!H74,0)</f>
        <v>110667</v>
      </c>
      <c r="E79" s="8">
        <f>ROUND(+ICU!E74,2)</f>
        <v>18.84</v>
      </c>
      <c r="F79" s="8">
        <f t="shared" si="3"/>
        <v>5874.04</v>
      </c>
      <c r="G79" s="7">
        <f>ROUND(+ICU!H175,0)</f>
        <v>0</v>
      </c>
      <c r="H79" s="8">
        <f>ROUND(+ICU!E175,2)</f>
        <v>0</v>
      </c>
      <c r="I79" s="8">
        <f t="shared" si="4"/>
      </c>
      <c r="J79" s="8"/>
      <c r="K79" s="9">
        <f t="shared" si="5"/>
      </c>
    </row>
    <row r="80" spans="2:11" ht="12">
      <c r="B80">
        <f>+ICU!A75</f>
        <v>170</v>
      </c>
      <c r="C80" t="str">
        <f>+ICU!B75</f>
        <v>SOUTHWEST WASHINGTON MEDICAL CENTER</v>
      </c>
      <c r="D80" s="7">
        <f>ROUND(+ICU!H75,0)</f>
        <v>3530812</v>
      </c>
      <c r="E80" s="8">
        <f>ROUND(+ICU!E75,2)</f>
        <v>153.71</v>
      </c>
      <c r="F80" s="8">
        <f t="shared" si="3"/>
        <v>22970.61</v>
      </c>
      <c r="G80" s="7">
        <f>ROUND(+ICU!H176,0)</f>
        <v>4058796</v>
      </c>
      <c r="H80" s="8">
        <f>ROUND(+ICU!E176,2)</f>
        <v>166.21</v>
      </c>
      <c r="I80" s="8">
        <f t="shared" si="4"/>
        <v>24419.69</v>
      </c>
      <c r="J80" s="8"/>
      <c r="K80" s="9">
        <f t="shared" si="5"/>
        <v>0.0631</v>
      </c>
    </row>
    <row r="81" spans="2:11" ht="12">
      <c r="B81">
        <f>+ICU!A76</f>
        <v>172</v>
      </c>
      <c r="C81" t="str">
        <f>+ICU!B76</f>
        <v>PULLMAN REGIONAL HOSPITAL</v>
      </c>
      <c r="D81" s="7">
        <f>ROUND(+ICU!H76,0)</f>
        <v>218668</v>
      </c>
      <c r="E81" s="8">
        <f>ROUND(+ICU!E76,2)</f>
        <v>12.56</v>
      </c>
      <c r="F81" s="8">
        <f t="shared" si="3"/>
        <v>17409.87</v>
      </c>
      <c r="G81" s="7">
        <f>ROUND(+ICU!H177,0)</f>
        <v>240094</v>
      </c>
      <c r="H81" s="8">
        <f>ROUND(+ICU!E177,2)</f>
        <v>13.57</v>
      </c>
      <c r="I81" s="8">
        <f t="shared" si="4"/>
        <v>17693</v>
      </c>
      <c r="J81" s="8"/>
      <c r="K81" s="9">
        <f t="shared" si="5"/>
        <v>0.0163</v>
      </c>
    </row>
    <row r="82" spans="2:11" ht="12">
      <c r="B82">
        <f>+ICU!A77</f>
        <v>173</v>
      </c>
      <c r="C82" t="str">
        <f>+ICU!B77</f>
        <v>MORTON GENERAL HOSPITAL</v>
      </c>
      <c r="D82" s="7">
        <f>ROUND(+ICU!H77,0)</f>
        <v>0</v>
      </c>
      <c r="E82" s="8">
        <f>ROUND(+ICU!E77,2)</f>
        <v>0</v>
      </c>
      <c r="F82" s="8">
        <f t="shared" si="3"/>
      </c>
      <c r="G82" s="7">
        <f>ROUND(+ICU!H178,0)</f>
        <v>0</v>
      </c>
      <c r="H82" s="8">
        <f>ROUND(+ICU!E178,2)</f>
        <v>0</v>
      </c>
      <c r="I82" s="8">
        <f t="shared" si="4"/>
      </c>
      <c r="J82" s="8"/>
      <c r="K82" s="9">
        <f t="shared" si="5"/>
      </c>
    </row>
    <row r="83" spans="2:11" ht="12">
      <c r="B83">
        <f>+ICU!A78</f>
        <v>175</v>
      </c>
      <c r="C83" t="str">
        <f>+ICU!B78</f>
        <v>MARY BRIDGE CHILDRENS HEALTH CENTER</v>
      </c>
      <c r="D83" s="7">
        <f>ROUND(+ICU!H78,0)</f>
        <v>824335</v>
      </c>
      <c r="E83" s="8">
        <f>ROUND(+ICU!E78,2)</f>
        <v>41.77</v>
      </c>
      <c r="F83" s="8">
        <f t="shared" si="3"/>
        <v>19735.1</v>
      </c>
      <c r="G83" s="7">
        <f>ROUND(+ICU!H179,0)</f>
        <v>1054172</v>
      </c>
      <c r="H83" s="8">
        <f>ROUND(+ICU!E179,2)</f>
        <v>44.65</v>
      </c>
      <c r="I83" s="8">
        <f t="shared" si="4"/>
        <v>23609.68</v>
      </c>
      <c r="J83" s="8"/>
      <c r="K83" s="9">
        <f t="shared" si="5"/>
        <v>0.1963</v>
      </c>
    </row>
    <row r="84" spans="2:11" ht="12">
      <c r="B84">
        <f>+ICU!A79</f>
        <v>176</v>
      </c>
      <c r="C84" t="str">
        <f>+ICU!B79</f>
        <v>TACOMA GENERAL ALLENMORE HOSPITAL</v>
      </c>
      <c r="D84" s="7">
        <f>ROUND(+ICU!H79,0)</f>
        <v>6971699</v>
      </c>
      <c r="E84" s="8">
        <f>ROUND(+ICU!E79,2)</f>
        <v>381.17</v>
      </c>
      <c r="F84" s="8">
        <f t="shared" si="3"/>
        <v>18290.26</v>
      </c>
      <c r="G84" s="7">
        <f>ROUND(+ICU!H180,0)</f>
        <v>8933910</v>
      </c>
      <c r="H84" s="8">
        <f>ROUND(+ICU!E180,2)</f>
        <v>393.6</v>
      </c>
      <c r="I84" s="8">
        <f t="shared" si="4"/>
        <v>22697.94</v>
      </c>
      <c r="J84" s="8"/>
      <c r="K84" s="9">
        <f t="shared" si="5"/>
        <v>0.241</v>
      </c>
    </row>
    <row r="85" spans="2:11" ht="12">
      <c r="B85">
        <f>+ICU!A80</f>
        <v>178</v>
      </c>
      <c r="C85" t="str">
        <f>+ICU!B80</f>
        <v>DEER PARK HOSPITAL</v>
      </c>
      <c r="D85" s="7">
        <f>ROUND(+ICU!H80,0)</f>
        <v>0</v>
      </c>
      <c r="E85" s="8">
        <f>ROUND(+ICU!E80,2)</f>
        <v>0</v>
      </c>
      <c r="F85" s="8">
        <f t="shared" si="3"/>
      </c>
      <c r="G85" s="7">
        <f>ROUND(+ICU!H181,0)</f>
        <v>0</v>
      </c>
      <c r="H85" s="8">
        <f>ROUND(+ICU!E181,2)</f>
        <v>0</v>
      </c>
      <c r="I85" s="8">
        <f t="shared" si="4"/>
      </c>
      <c r="J85" s="8"/>
      <c r="K85" s="9">
        <f t="shared" si="5"/>
      </c>
    </row>
    <row r="86" spans="2:11" ht="12">
      <c r="B86">
        <f>+ICU!A81</f>
        <v>180</v>
      </c>
      <c r="C86" t="str">
        <f>+ICU!B81</f>
        <v>VALLEY HOSPITAL AND MEDICAL CENTER</v>
      </c>
      <c r="D86" s="7">
        <f>ROUND(+ICU!H81,0)</f>
        <v>251422</v>
      </c>
      <c r="E86" s="8">
        <f>ROUND(+ICU!E81,2)</f>
        <v>17.99</v>
      </c>
      <c r="F86" s="8">
        <f t="shared" si="3"/>
        <v>13975.65</v>
      </c>
      <c r="G86" s="7">
        <f>ROUND(+ICU!H182,0)</f>
        <v>358977</v>
      </c>
      <c r="H86" s="8">
        <f>ROUND(+ICU!E182,2)</f>
        <v>20.09</v>
      </c>
      <c r="I86" s="8">
        <f t="shared" si="4"/>
        <v>17868.44</v>
      </c>
      <c r="J86" s="8"/>
      <c r="K86" s="9">
        <f t="shared" si="5"/>
        <v>0.2785</v>
      </c>
    </row>
    <row r="87" spans="2:11" ht="12">
      <c r="B87">
        <f>+ICU!A82</f>
        <v>183</v>
      </c>
      <c r="C87" t="str">
        <f>+ICU!B82</f>
        <v>AUBURN REGIONAL MEDICAL CENTER</v>
      </c>
      <c r="D87" s="7">
        <f>ROUND(+ICU!H82,0)</f>
        <v>547689</v>
      </c>
      <c r="E87" s="8">
        <f>ROUND(+ICU!E82,2)</f>
        <v>26.78</v>
      </c>
      <c r="F87" s="8">
        <f t="shared" si="3"/>
        <v>20451.42</v>
      </c>
      <c r="G87" s="7">
        <f>ROUND(+ICU!H183,0)</f>
        <v>618691</v>
      </c>
      <c r="H87" s="8">
        <f>ROUND(+ICU!E183,2)</f>
        <v>30.03</v>
      </c>
      <c r="I87" s="8">
        <f t="shared" si="4"/>
        <v>20602.43</v>
      </c>
      <c r="J87" s="8"/>
      <c r="K87" s="9">
        <f t="shared" si="5"/>
        <v>0.0074</v>
      </c>
    </row>
    <row r="88" spans="2:11" ht="12">
      <c r="B88">
        <f>+ICU!A83</f>
        <v>186</v>
      </c>
      <c r="C88" t="str">
        <f>+ICU!B83</f>
        <v>MARK REED HOSPITAL</v>
      </c>
      <c r="D88" s="7">
        <f>ROUND(+ICU!H83,0)</f>
        <v>0</v>
      </c>
      <c r="E88" s="8">
        <f>ROUND(+ICU!E83,2)</f>
        <v>0</v>
      </c>
      <c r="F88" s="8">
        <f t="shared" si="3"/>
      </c>
      <c r="G88" s="7">
        <f>ROUND(+ICU!H184,0)</f>
        <v>0</v>
      </c>
      <c r="H88" s="8">
        <f>ROUND(+ICU!E184,2)</f>
        <v>0</v>
      </c>
      <c r="I88" s="8">
        <f t="shared" si="4"/>
      </c>
      <c r="J88" s="8"/>
      <c r="K88" s="9">
        <f t="shared" si="5"/>
      </c>
    </row>
    <row r="89" spans="2:11" ht="12">
      <c r="B89">
        <f>+ICU!A84</f>
        <v>191</v>
      </c>
      <c r="C89" t="str">
        <f>+ICU!B84</f>
        <v>PROVIDENCE CENTRALIA HOSPITAL</v>
      </c>
      <c r="D89" s="7">
        <f>ROUND(+ICU!H84,0)</f>
        <v>982838</v>
      </c>
      <c r="E89" s="8">
        <f>ROUND(+ICU!E84,2)</f>
        <v>35.3</v>
      </c>
      <c r="F89" s="8">
        <f t="shared" si="3"/>
        <v>27842.44</v>
      </c>
      <c r="G89" s="7">
        <f>ROUND(+ICU!H185,0)</f>
        <v>817628</v>
      </c>
      <c r="H89" s="8">
        <f>ROUND(+ICU!E185,2)</f>
        <v>39.87</v>
      </c>
      <c r="I89" s="8">
        <f t="shared" si="4"/>
        <v>20507.35</v>
      </c>
      <c r="J89" s="8"/>
      <c r="K89" s="9">
        <f t="shared" si="5"/>
        <v>-0.2634</v>
      </c>
    </row>
    <row r="90" spans="2:11" ht="12">
      <c r="B90">
        <f>+ICU!A85</f>
        <v>193</v>
      </c>
      <c r="C90" t="str">
        <f>+ICU!B85</f>
        <v>PROVIDENCE MOUNT CARMEL HOSPITAL</v>
      </c>
      <c r="D90" s="7">
        <f>ROUND(+ICU!H85,0)</f>
        <v>120362</v>
      </c>
      <c r="E90" s="8">
        <f>ROUND(+ICU!E85,2)</f>
        <v>5.78</v>
      </c>
      <c r="F90" s="8">
        <f t="shared" si="3"/>
        <v>20823.88</v>
      </c>
      <c r="G90" s="7">
        <f>ROUND(+ICU!H186,0)</f>
        <v>120293</v>
      </c>
      <c r="H90" s="8">
        <f>ROUND(+ICU!E186,2)</f>
        <v>5.55</v>
      </c>
      <c r="I90" s="8">
        <f t="shared" si="4"/>
        <v>21674.41</v>
      </c>
      <c r="J90" s="8"/>
      <c r="K90" s="9">
        <f t="shared" si="5"/>
        <v>0.0408</v>
      </c>
    </row>
    <row r="91" spans="2:11" ht="12">
      <c r="B91">
        <f>+ICU!A86</f>
        <v>194</v>
      </c>
      <c r="C91" t="str">
        <f>+ICU!B86</f>
        <v>PROVIDENCE SAINT JOSEPHS HOSPITAL</v>
      </c>
      <c r="D91" s="7">
        <f>ROUND(+ICU!H86,0)</f>
        <v>0</v>
      </c>
      <c r="E91" s="8">
        <f>ROUND(+ICU!E86,2)</f>
        <v>0</v>
      </c>
      <c r="F91" s="8">
        <f t="shared" si="3"/>
      </c>
      <c r="G91" s="7">
        <f>ROUND(+ICU!H187,0)</f>
        <v>0</v>
      </c>
      <c r="H91" s="8">
        <f>ROUND(+ICU!E187,2)</f>
        <v>18.51</v>
      </c>
      <c r="I91" s="8">
        <f t="shared" si="4"/>
      </c>
      <c r="J91" s="8"/>
      <c r="K91" s="9">
        <f t="shared" si="5"/>
      </c>
    </row>
    <row r="92" spans="2:11" ht="12">
      <c r="B92">
        <f>+ICU!A87</f>
        <v>195</v>
      </c>
      <c r="C92" t="str">
        <f>+ICU!B87</f>
        <v>SNOQUALMIE VALLEY HOSPITAL</v>
      </c>
      <c r="D92" s="7">
        <f>ROUND(+ICU!H87,0)</f>
        <v>0</v>
      </c>
      <c r="E92" s="8">
        <f>ROUND(+ICU!E87,2)</f>
        <v>0</v>
      </c>
      <c r="F92" s="8">
        <f t="shared" si="3"/>
      </c>
      <c r="G92" s="7">
        <f>ROUND(+ICU!H188,0)</f>
        <v>0</v>
      </c>
      <c r="H92" s="8">
        <f>ROUND(+ICU!E188,2)</f>
        <v>0</v>
      </c>
      <c r="I92" s="8">
        <f t="shared" si="4"/>
      </c>
      <c r="J92" s="8"/>
      <c r="K92" s="9">
        <f t="shared" si="5"/>
      </c>
    </row>
    <row r="93" spans="2:11" ht="12">
      <c r="B93">
        <f>+ICU!A88</f>
        <v>197</v>
      </c>
      <c r="C93" t="str">
        <f>+ICU!B88</f>
        <v>CAPITAL MEDICAL CENTER</v>
      </c>
      <c r="D93" s="7">
        <f>ROUND(+ICU!H88,0)</f>
        <v>161487</v>
      </c>
      <c r="E93" s="8">
        <f>ROUND(+ICU!E88,2)</f>
        <v>30.41</v>
      </c>
      <c r="F93" s="8">
        <f t="shared" si="3"/>
        <v>5310.33</v>
      </c>
      <c r="G93" s="7">
        <f>ROUND(+ICU!H189,0)</f>
        <v>150102</v>
      </c>
      <c r="H93" s="8">
        <f>ROUND(+ICU!E189,2)</f>
        <v>30.22</v>
      </c>
      <c r="I93" s="8">
        <f t="shared" si="4"/>
        <v>4966.98</v>
      </c>
      <c r="J93" s="8"/>
      <c r="K93" s="9">
        <f t="shared" si="5"/>
        <v>-0.0647</v>
      </c>
    </row>
    <row r="94" spans="2:11" ht="12">
      <c r="B94">
        <f>+ICU!A89</f>
        <v>198</v>
      </c>
      <c r="C94" t="str">
        <f>+ICU!B89</f>
        <v>SUNNYSIDE COMMUNITY HOSPITAL</v>
      </c>
      <c r="D94" s="7">
        <f>ROUND(+ICU!H89,0)</f>
        <v>232571</v>
      </c>
      <c r="E94" s="8">
        <f>ROUND(+ICU!E89,2)</f>
        <v>13.57</v>
      </c>
      <c r="F94" s="8">
        <f t="shared" si="3"/>
        <v>17138.61</v>
      </c>
      <c r="G94" s="7">
        <f>ROUND(+ICU!H190,0)</f>
        <v>255534</v>
      </c>
      <c r="H94" s="8">
        <f>ROUND(+ICU!E190,2)</f>
        <v>14.05</v>
      </c>
      <c r="I94" s="8">
        <f t="shared" si="4"/>
        <v>18187.47</v>
      </c>
      <c r="J94" s="8"/>
      <c r="K94" s="9">
        <f t="shared" si="5"/>
        <v>0.0612</v>
      </c>
    </row>
    <row r="95" spans="2:11" ht="12">
      <c r="B95">
        <f>+ICU!A90</f>
        <v>199</v>
      </c>
      <c r="C95" t="str">
        <f>+ICU!B90</f>
        <v>TOPPENISH COMMUNITY HOSPITAL</v>
      </c>
      <c r="D95" s="7">
        <f>ROUND(+ICU!H90,0)</f>
        <v>179109</v>
      </c>
      <c r="E95" s="8">
        <f>ROUND(+ICU!E90,2)</f>
        <v>12.7</v>
      </c>
      <c r="F95" s="8">
        <f t="shared" si="3"/>
        <v>14103.07</v>
      </c>
      <c r="G95" s="7">
        <f>ROUND(+ICU!H191,0)</f>
        <v>218148</v>
      </c>
      <c r="H95" s="8">
        <f>ROUND(+ICU!E191,2)</f>
        <v>14</v>
      </c>
      <c r="I95" s="8">
        <f t="shared" si="4"/>
        <v>15582</v>
      </c>
      <c r="J95" s="8"/>
      <c r="K95" s="9">
        <f t="shared" si="5"/>
        <v>0.1049</v>
      </c>
    </row>
    <row r="96" spans="2:11" ht="12">
      <c r="B96">
        <f>+ICU!A91</f>
        <v>201</v>
      </c>
      <c r="C96" t="str">
        <f>+ICU!B91</f>
        <v>SAINT FRANCIS COMMUNITY HOSPITAL</v>
      </c>
      <c r="D96" s="7">
        <f>ROUND(+ICU!H91,0)</f>
        <v>589297</v>
      </c>
      <c r="E96" s="8">
        <f>ROUND(+ICU!E91,2)</f>
        <v>34.95</v>
      </c>
      <c r="F96" s="8">
        <f t="shared" si="3"/>
        <v>16861.14</v>
      </c>
      <c r="G96" s="7">
        <f>ROUND(+ICU!H192,0)</f>
        <v>634341</v>
      </c>
      <c r="H96" s="8">
        <f>ROUND(+ICU!E192,2)</f>
        <v>38.11</v>
      </c>
      <c r="I96" s="8">
        <f t="shared" si="4"/>
        <v>16645</v>
      </c>
      <c r="J96" s="8"/>
      <c r="K96" s="9">
        <f t="shared" si="5"/>
        <v>-0.0128</v>
      </c>
    </row>
    <row r="97" spans="2:11" ht="12">
      <c r="B97">
        <f>+ICU!A92</f>
        <v>202</v>
      </c>
      <c r="C97" t="str">
        <f>+ICU!B92</f>
        <v>REGIONAL HOSP. FOR RESP. &amp; COMPLEX CARE</v>
      </c>
      <c r="D97" s="7">
        <f>ROUND(+ICU!H92,0)</f>
        <v>0</v>
      </c>
      <c r="E97" s="8">
        <f>ROUND(+ICU!E92,2)</f>
        <v>0</v>
      </c>
      <c r="F97" s="8">
        <f t="shared" si="3"/>
      </c>
      <c r="G97" s="7">
        <f>ROUND(+ICU!H193,0)</f>
        <v>0</v>
      </c>
      <c r="H97" s="8">
        <f>ROUND(+ICU!E193,2)</f>
        <v>0</v>
      </c>
      <c r="I97" s="8">
        <f t="shared" si="4"/>
      </c>
      <c r="J97" s="8"/>
      <c r="K97" s="9">
        <f t="shared" si="5"/>
      </c>
    </row>
    <row r="98" spans="2:11" ht="12">
      <c r="B98">
        <f>+ICU!A93</f>
        <v>204</v>
      </c>
      <c r="C98" t="str">
        <f>+ICU!B93</f>
        <v>SEATTLE CANCER CARE ALLIANCE</v>
      </c>
      <c r="D98" s="7">
        <f>ROUND(+ICU!H93,0)</f>
        <v>188376</v>
      </c>
      <c r="E98" s="8">
        <f>ROUND(+ICU!E93,2)</f>
        <v>0</v>
      </c>
      <c r="F98" s="8">
        <f t="shared" si="3"/>
      </c>
      <c r="G98" s="7">
        <f>ROUND(+ICU!H194,0)</f>
        <v>205332</v>
      </c>
      <c r="H98" s="8">
        <f>ROUND(+ICU!E194,2)</f>
        <v>0</v>
      </c>
      <c r="I98" s="8">
        <f t="shared" si="4"/>
      </c>
      <c r="J98" s="8"/>
      <c r="K98" s="9">
        <f t="shared" si="5"/>
      </c>
    </row>
    <row r="99" spans="2:11" ht="12">
      <c r="B99">
        <f>+ICU!A94</f>
        <v>205</v>
      </c>
      <c r="C99" t="str">
        <f>+ICU!B94</f>
        <v>WENATCHEE VALLEY MEDICAL CENTER</v>
      </c>
      <c r="D99" s="7">
        <f>ROUND(+ICU!H94,0)</f>
        <v>0</v>
      </c>
      <c r="E99" s="8">
        <f>ROUND(+ICU!E94,2)</f>
        <v>0</v>
      </c>
      <c r="F99" s="8">
        <f t="shared" si="3"/>
      </c>
      <c r="G99" s="7">
        <f>ROUND(+ICU!H195,0)</f>
        <v>0</v>
      </c>
      <c r="H99" s="8">
        <f>ROUND(+ICU!E195,2)</f>
        <v>0</v>
      </c>
      <c r="I99" s="8">
        <f t="shared" si="4"/>
      </c>
      <c r="J99" s="8"/>
      <c r="K99" s="9">
        <f t="shared" si="5"/>
      </c>
    </row>
    <row r="100" spans="2:11" ht="12">
      <c r="B100">
        <f>+ICU!A95</f>
        <v>206</v>
      </c>
      <c r="C100" t="str">
        <f>+ICU!B95</f>
        <v>UNITED GENERAL HOSPITAL</v>
      </c>
      <c r="D100" s="7">
        <f>ROUND(+ICU!H95,0)</f>
        <v>103233</v>
      </c>
      <c r="E100" s="8">
        <f>ROUND(+ICU!E95,2)</f>
        <v>5.24</v>
      </c>
      <c r="F100" s="8">
        <f t="shared" si="3"/>
        <v>19700.95</v>
      </c>
      <c r="G100" s="7">
        <f>ROUND(+ICU!H196,0)</f>
        <v>136500</v>
      </c>
      <c r="H100" s="8">
        <f>ROUND(+ICU!E196,2)</f>
        <v>6.45</v>
      </c>
      <c r="I100" s="8">
        <f t="shared" si="4"/>
        <v>21162.79</v>
      </c>
      <c r="J100" s="8"/>
      <c r="K100" s="9">
        <f t="shared" si="5"/>
        <v>0.0742</v>
      </c>
    </row>
    <row r="101" spans="2:11" ht="12">
      <c r="B101">
        <f>+ICU!A96</f>
        <v>207</v>
      </c>
      <c r="C101" t="str">
        <f>+ICU!B96</f>
        <v>SKAGIT VALLEY HOSPITAL</v>
      </c>
      <c r="D101" s="7">
        <f>ROUND(+ICU!H96,0)</f>
        <v>603013</v>
      </c>
      <c r="E101" s="8">
        <f>ROUND(+ICU!E96,2)</f>
        <v>40.63</v>
      </c>
      <c r="F101" s="8">
        <f t="shared" si="3"/>
        <v>14841.57</v>
      </c>
      <c r="G101" s="7">
        <f>ROUND(+ICU!H197,0)</f>
        <v>628755</v>
      </c>
      <c r="H101" s="8">
        <f>ROUND(+ICU!E197,2)</f>
        <v>28.73</v>
      </c>
      <c r="I101" s="8">
        <f t="shared" si="4"/>
        <v>21884.96</v>
      </c>
      <c r="J101" s="8"/>
      <c r="K101" s="9">
        <f t="shared" si="5"/>
        <v>0.4746</v>
      </c>
    </row>
    <row r="102" spans="2:11" ht="12">
      <c r="B102">
        <f>+ICU!A97</f>
        <v>208</v>
      </c>
      <c r="C102" t="str">
        <f>+ICU!B97</f>
        <v>LEGACY SALMON CREEK HOSPITAL</v>
      </c>
      <c r="D102" s="7">
        <f>ROUND(+ICU!H97,0)</f>
        <v>1124709</v>
      </c>
      <c r="E102" s="8">
        <f>ROUND(+ICU!E97,2)</f>
        <v>59.33</v>
      </c>
      <c r="F102" s="8">
        <f t="shared" si="3"/>
        <v>18956.83</v>
      </c>
      <c r="G102" s="7">
        <f>ROUND(+ICU!H198,0)</f>
        <v>1360565</v>
      </c>
      <c r="H102" s="8">
        <f>ROUND(+ICU!E198,2)</f>
        <v>72.1</v>
      </c>
      <c r="I102" s="8">
        <f t="shared" si="4"/>
        <v>18870.53</v>
      </c>
      <c r="J102" s="8"/>
      <c r="K102" s="9">
        <f t="shared" si="5"/>
        <v>-0.0046</v>
      </c>
    </row>
    <row r="103" spans="2:11" ht="12">
      <c r="B103">
        <f>+ICU!A98</f>
        <v>209</v>
      </c>
      <c r="C103" t="str">
        <f>+ICU!B98</f>
        <v>SAINT ANTHONY HOSPITAL</v>
      </c>
      <c r="D103" s="7">
        <f>ROUND(+ICU!H98,0)</f>
        <v>0</v>
      </c>
      <c r="E103" s="8">
        <f>ROUND(+ICU!E98,2)</f>
        <v>0</v>
      </c>
      <c r="F103" s="8">
        <f t="shared" si="3"/>
      </c>
      <c r="G103" s="7">
        <f>ROUND(+ICU!H199,0)</f>
        <v>198591</v>
      </c>
      <c r="H103" s="8">
        <f>ROUND(+ICU!E199,2)</f>
        <v>21.56</v>
      </c>
      <c r="I103" s="8">
        <f t="shared" si="4"/>
        <v>9211.09</v>
      </c>
      <c r="J103" s="8"/>
      <c r="K103" s="9">
        <f t="shared" si="5"/>
      </c>
    </row>
    <row r="104" spans="2:11" ht="12">
      <c r="B104">
        <f>+ICU!A99</f>
        <v>904</v>
      </c>
      <c r="C104" t="str">
        <f>+ICU!B99</f>
        <v>BHC FAIRFAX HOSPITAL</v>
      </c>
      <c r="D104" s="7">
        <f>ROUND(+ICU!H99,0)</f>
        <v>0</v>
      </c>
      <c r="E104" s="8">
        <f>ROUND(+ICU!E99,2)</f>
        <v>0</v>
      </c>
      <c r="F104" s="8">
        <f t="shared" si="3"/>
      </c>
      <c r="G104" s="7">
        <f>ROUND(+ICU!H200,0)</f>
        <v>0</v>
      </c>
      <c r="H104" s="8">
        <f>ROUND(+ICU!E200,2)</f>
        <v>0</v>
      </c>
      <c r="I104" s="8">
        <f t="shared" si="4"/>
      </c>
      <c r="J104" s="8"/>
      <c r="K104" s="9">
        <f t="shared" si="5"/>
      </c>
    </row>
    <row r="105" spans="2:11" ht="12">
      <c r="B105">
        <f>+ICU!A100</f>
        <v>915</v>
      </c>
      <c r="C105" t="str">
        <f>+ICU!B100</f>
        <v>LOURDES COUNSELING CENTER</v>
      </c>
      <c r="D105" s="7">
        <f>ROUND(+ICU!H100,0)</f>
        <v>0</v>
      </c>
      <c r="E105" s="8">
        <f>ROUND(+ICU!E100,2)</f>
        <v>0</v>
      </c>
      <c r="F105" s="8">
        <f t="shared" si="3"/>
      </c>
      <c r="G105" s="7">
        <f>ROUND(+ICU!H201,0)</f>
        <v>0</v>
      </c>
      <c r="H105" s="8">
        <f>ROUND(+ICU!E201,2)</f>
        <v>0</v>
      </c>
      <c r="I105" s="8">
        <f t="shared" si="4"/>
      </c>
      <c r="J105" s="8"/>
      <c r="K105" s="9">
        <f t="shared" si="5"/>
      </c>
    </row>
    <row r="106" spans="2:11" ht="12">
      <c r="B106">
        <f>+ICU!A101</f>
        <v>919</v>
      </c>
      <c r="C106" t="str">
        <f>+ICU!B101</f>
        <v>NAVOS</v>
      </c>
      <c r="D106" s="7">
        <f>ROUND(+ICU!H101,0)</f>
        <v>0</v>
      </c>
      <c r="E106" s="8">
        <f>ROUND(+ICU!E101,2)</f>
        <v>0</v>
      </c>
      <c r="F106" s="8">
        <f t="shared" si="3"/>
      </c>
      <c r="G106" s="7">
        <f>ROUND(+ICU!H202,0)</f>
        <v>0</v>
      </c>
      <c r="H106" s="8">
        <f>ROUND(+ICU!E202,2)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I21" sqref="I21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6.875" style="0" bestFit="1" customWidth="1"/>
    <col min="6" max="6" width="5.875" style="0" bestFit="1" customWidth="1"/>
    <col min="7" max="7" width="10.875" style="0" bestFit="1" customWidth="1"/>
    <col min="8" max="8" width="6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58</v>
      </c>
    </row>
    <row r="4" spans="1:10" ht="1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49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7">
        <f>ROUND(+ICU!D5,0)</f>
        <v>2008</v>
      </c>
      <c r="F7" s="17">
        <f>E7</f>
        <v>2008</v>
      </c>
      <c r="G7" s="3"/>
      <c r="H7" s="2">
        <f>+F7+1</f>
        <v>2009</v>
      </c>
      <c r="I7" s="3">
        <f>+H7</f>
        <v>2009</v>
      </c>
    </row>
    <row r="8" spans="1:11" ht="12">
      <c r="A8" s="3"/>
      <c r="B8" s="3"/>
      <c r="C8" s="3"/>
      <c r="D8" s="2" t="s">
        <v>30</v>
      </c>
      <c r="F8" s="2" t="s">
        <v>1</v>
      </c>
      <c r="G8" s="2" t="s">
        <v>30</v>
      </c>
      <c r="I8" s="2" t="s">
        <v>1</v>
      </c>
      <c r="J8" s="2"/>
      <c r="K8" s="3" t="s">
        <v>75</v>
      </c>
    </row>
    <row r="9" spans="1:11" ht="12">
      <c r="A9" s="3"/>
      <c r="B9" s="3" t="s">
        <v>36</v>
      </c>
      <c r="C9" s="3" t="s">
        <v>37</v>
      </c>
      <c r="D9" s="2" t="s">
        <v>31</v>
      </c>
      <c r="E9" s="2" t="s">
        <v>3</v>
      </c>
      <c r="F9" s="2" t="s">
        <v>3</v>
      </c>
      <c r="G9" s="2" t="s">
        <v>31</v>
      </c>
      <c r="H9" s="2" t="s">
        <v>3</v>
      </c>
      <c r="I9" s="2" t="s">
        <v>3</v>
      </c>
      <c r="J9" s="2"/>
      <c r="K9" s="3" t="s">
        <v>77</v>
      </c>
    </row>
    <row r="10" spans="2:11" ht="12">
      <c r="B10">
        <f>+ICU!A5</f>
        <v>1</v>
      </c>
      <c r="C10" t="str">
        <f>+ICU!B5</f>
        <v>SWEDISH HEALTH SERVICES</v>
      </c>
      <c r="D10" s="8">
        <f>ROUND(+ICU!E5*2080,0)</f>
        <v>603200</v>
      </c>
      <c r="E10" s="7">
        <f>ROUND(+ICU!F5,0)</f>
        <v>51309</v>
      </c>
      <c r="F10" s="8">
        <f>IF(D10=0,"",IF(E10=0,"",ROUND(D10/E10,2)))</f>
        <v>11.76</v>
      </c>
      <c r="G10" s="8">
        <f>ROUND(+ICU!E106*2080,0)</f>
        <v>599040</v>
      </c>
      <c r="H10" s="7">
        <f>ROUND(+ICU!F106,0)</f>
        <v>31715</v>
      </c>
      <c r="I10" s="8">
        <f>IF(G10=0,"",IF(H10=0,"",ROUND(G10/H10,2)))</f>
        <v>18.89</v>
      </c>
      <c r="J10" s="8"/>
      <c r="K10" s="9">
        <f>IF(D10=0,"",IF(E10=0,"",IF(G10=0,"",IF(H10=0,"",ROUND(I10/F10-1,4)))))</f>
        <v>0.6063</v>
      </c>
    </row>
    <row r="11" spans="2:11" ht="12">
      <c r="B11">
        <f>+ICU!A6</f>
        <v>3</v>
      </c>
      <c r="C11" t="str">
        <f>+ICU!B6</f>
        <v>SWEDISH MEDICAL CENTER CHERRY HILL</v>
      </c>
      <c r="D11" s="8">
        <f>ROUND(+ICU!E6*2080,0)</f>
        <v>178880</v>
      </c>
      <c r="E11" s="7">
        <f>ROUND(+ICU!F6,0)</f>
        <v>7418</v>
      </c>
      <c r="F11" s="8">
        <f aca="true" t="shared" si="0" ref="F11:F74">IF(D11=0,"",IF(E11=0,"",ROUND(D11/E11,2)))</f>
        <v>24.11</v>
      </c>
      <c r="G11" s="8">
        <f>ROUND(+ICU!E107*2080,0)</f>
        <v>180960</v>
      </c>
      <c r="H11" s="7">
        <f>ROUND(+ICU!F107,0)</f>
        <v>7588</v>
      </c>
      <c r="I11" s="8">
        <f aca="true" t="shared" si="1" ref="I11:I74">IF(G11=0,"",IF(H11=0,"",ROUND(G11/H11,2)))</f>
        <v>23.85</v>
      </c>
      <c r="J11" s="8"/>
      <c r="K11" s="9">
        <f aca="true" t="shared" si="2" ref="K11:K74">IF(D11=0,"",IF(E11=0,"",IF(G11=0,"",IF(H11=0,"",ROUND(I11/F11-1,4)))))</f>
        <v>-0.0108</v>
      </c>
    </row>
    <row r="12" spans="2:11" ht="12">
      <c r="B12">
        <f>+ICU!A7</f>
        <v>8</v>
      </c>
      <c r="C12" t="str">
        <f>+ICU!B7</f>
        <v>KLICKITAT VALLEY HOSPITAL</v>
      </c>
      <c r="D12" s="8">
        <f>ROUND(+ICU!E7*2080,0)</f>
        <v>0</v>
      </c>
      <c r="E12" s="7">
        <f>ROUND(+ICU!F7,0)</f>
        <v>0</v>
      </c>
      <c r="F12" s="8">
        <f t="shared" si="0"/>
      </c>
      <c r="G12" s="8">
        <f>ROUND(+ICU!E108*2080,0)</f>
        <v>0</v>
      </c>
      <c r="H12" s="7">
        <f>ROUND(+ICU!F108,0)</f>
        <v>0</v>
      </c>
      <c r="I12" s="8">
        <f t="shared" si="1"/>
      </c>
      <c r="J12" s="8"/>
      <c r="K12" s="9">
        <f t="shared" si="2"/>
      </c>
    </row>
    <row r="13" spans="2:11" ht="12">
      <c r="B13">
        <f>+ICU!A8</f>
        <v>10</v>
      </c>
      <c r="C13" t="str">
        <f>+ICU!B8</f>
        <v>VIRGINIA MASON MEDICAL CENTER</v>
      </c>
      <c r="D13" s="8">
        <f>ROUND(+ICU!E8*2080,0)</f>
        <v>142251</v>
      </c>
      <c r="E13" s="7">
        <f>ROUND(+ICU!F8,0)</f>
        <v>6247</v>
      </c>
      <c r="F13" s="8">
        <f t="shared" si="0"/>
        <v>22.77</v>
      </c>
      <c r="G13" s="8">
        <f>ROUND(+ICU!E109*2080,0)</f>
        <v>158558</v>
      </c>
      <c r="H13" s="7">
        <f>ROUND(+ICU!F109,0)</f>
        <v>6007</v>
      </c>
      <c r="I13" s="8">
        <f t="shared" si="1"/>
        <v>26.4</v>
      </c>
      <c r="J13" s="8"/>
      <c r="K13" s="9">
        <f t="shared" si="2"/>
        <v>0.1594</v>
      </c>
    </row>
    <row r="14" spans="2:11" ht="12">
      <c r="B14">
        <f>+ICU!A9</f>
        <v>14</v>
      </c>
      <c r="C14" t="str">
        <f>+ICU!B9</f>
        <v>SEATTLE CHILDRENS HOSPITAL</v>
      </c>
      <c r="D14" s="8">
        <f>ROUND(+ICU!E9*2080,0)</f>
        <v>363043</v>
      </c>
      <c r="E14" s="7">
        <f>ROUND(+ICU!F9,0)</f>
        <v>13348</v>
      </c>
      <c r="F14" s="8">
        <f t="shared" si="0"/>
        <v>27.2</v>
      </c>
      <c r="G14" s="8">
        <f>ROUND(+ICU!E110*2080,0)</f>
        <v>382054</v>
      </c>
      <c r="H14" s="7">
        <f>ROUND(+ICU!F110,0)</f>
        <v>13480</v>
      </c>
      <c r="I14" s="8">
        <f t="shared" si="1"/>
        <v>28.34</v>
      </c>
      <c r="J14" s="8"/>
      <c r="K14" s="9">
        <f t="shared" si="2"/>
        <v>0.0419</v>
      </c>
    </row>
    <row r="15" spans="2:11" ht="12">
      <c r="B15">
        <f>+ICU!A10</f>
        <v>20</v>
      </c>
      <c r="C15" t="str">
        <f>+ICU!B10</f>
        <v>GROUP HEALTH CENTRAL</v>
      </c>
      <c r="D15" s="8">
        <f>ROUND(+ICU!E10*2080,0)</f>
        <v>25397</v>
      </c>
      <c r="E15" s="7">
        <f>ROUND(+ICU!F10,0)</f>
        <v>1592</v>
      </c>
      <c r="F15" s="8">
        <f t="shared" si="0"/>
        <v>15.95</v>
      </c>
      <c r="G15" s="8">
        <f>ROUND(+ICU!E111*2080,0)</f>
        <v>30930</v>
      </c>
      <c r="H15" s="7">
        <f>ROUND(+ICU!F111,0)</f>
        <v>1386</v>
      </c>
      <c r="I15" s="8">
        <f t="shared" si="1"/>
        <v>22.32</v>
      </c>
      <c r="J15" s="8"/>
      <c r="K15" s="9">
        <f t="shared" si="2"/>
        <v>0.3994</v>
      </c>
    </row>
    <row r="16" spans="2:11" ht="12">
      <c r="B16">
        <f>+ICU!A11</f>
        <v>21</v>
      </c>
      <c r="C16" t="str">
        <f>+ICU!B11</f>
        <v>NEWPORT COMMUNITY HOSPITAL</v>
      </c>
      <c r="D16" s="8">
        <f>ROUND(+ICU!E11*2080,0)</f>
        <v>0</v>
      </c>
      <c r="E16" s="7">
        <f>ROUND(+ICU!F11,0)</f>
        <v>0</v>
      </c>
      <c r="F16" s="8">
        <f t="shared" si="0"/>
      </c>
      <c r="G16" s="8">
        <f>ROUND(+ICU!E112*2080,0)</f>
        <v>0</v>
      </c>
      <c r="H16" s="7">
        <f>ROUND(+ICU!F112,0)</f>
        <v>0</v>
      </c>
      <c r="I16" s="8">
        <f t="shared" si="1"/>
      </c>
      <c r="J16" s="8"/>
      <c r="K16" s="9">
        <f t="shared" si="2"/>
      </c>
    </row>
    <row r="17" spans="2:11" ht="12">
      <c r="B17">
        <f>+ICU!A12</f>
        <v>22</v>
      </c>
      <c r="C17" t="str">
        <f>+ICU!B12</f>
        <v>LOURDES MEDICAL CENTER</v>
      </c>
      <c r="D17" s="8">
        <f>ROUND(+ICU!E12*2080,0)</f>
        <v>0</v>
      </c>
      <c r="E17" s="7">
        <f>ROUND(+ICU!F12,0)</f>
        <v>0</v>
      </c>
      <c r="F17" s="8">
        <f t="shared" si="0"/>
      </c>
      <c r="G17" s="8">
        <f>ROUND(+ICU!E113*2080,0)</f>
        <v>0</v>
      </c>
      <c r="H17" s="7">
        <f>ROUND(+ICU!F113,0)</f>
        <v>0</v>
      </c>
      <c r="I17" s="8">
        <f t="shared" si="1"/>
      </c>
      <c r="J17" s="8"/>
      <c r="K17" s="9">
        <f t="shared" si="2"/>
      </c>
    </row>
    <row r="18" spans="2:11" ht="12">
      <c r="B18">
        <f>+ICU!A13</f>
        <v>23</v>
      </c>
      <c r="C18" t="str">
        <f>+ICU!B13</f>
        <v>OKANOGAN-DOUGLAS DISTRICT HOSPITAL</v>
      </c>
      <c r="D18" s="8">
        <f>ROUND(+ICU!E13*2080,0)</f>
        <v>395</v>
      </c>
      <c r="E18" s="7">
        <f>ROUND(+ICU!F13,0)</f>
        <v>11</v>
      </c>
      <c r="F18" s="8">
        <f t="shared" si="0"/>
        <v>35.91</v>
      </c>
      <c r="G18" s="8">
        <f>ROUND(+ICU!E114*2080,0)</f>
        <v>166</v>
      </c>
      <c r="H18" s="7">
        <f>ROUND(+ICU!F114,0)</f>
        <v>8</v>
      </c>
      <c r="I18" s="8">
        <f t="shared" si="1"/>
        <v>20.75</v>
      </c>
      <c r="J18" s="8"/>
      <c r="K18" s="9">
        <f t="shared" si="2"/>
        <v>-0.4222</v>
      </c>
    </row>
    <row r="19" spans="2:11" ht="12">
      <c r="B19">
        <f>+ICU!A14</f>
        <v>26</v>
      </c>
      <c r="C19" t="str">
        <f>+ICU!B14</f>
        <v>PEACEHEALTH SAINT JOHN MEDICAL CENTER</v>
      </c>
      <c r="D19" s="8">
        <f>ROUND(+ICU!E14*2080,0)</f>
        <v>200637</v>
      </c>
      <c r="E19" s="7">
        <f>ROUND(+ICU!F14,0)</f>
        <v>10677</v>
      </c>
      <c r="F19" s="8">
        <f t="shared" si="0"/>
        <v>18.79</v>
      </c>
      <c r="G19" s="8">
        <f>ROUND(+ICU!E115*2080,0)</f>
        <v>194438</v>
      </c>
      <c r="H19" s="7">
        <f>ROUND(+ICU!F115,0)</f>
        <v>10054</v>
      </c>
      <c r="I19" s="8">
        <f t="shared" si="1"/>
        <v>19.34</v>
      </c>
      <c r="J19" s="8"/>
      <c r="K19" s="9">
        <f t="shared" si="2"/>
        <v>0.0293</v>
      </c>
    </row>
    <row r="20" spans="2:11" ht="12">
      <c r="B20">
        <f>+ICU!A15</f>
        <v>29</v>
      </c>
      <c r="C20" t="str">
        <f>+ICU!B15</f>
        <v>HARBORVIEW MEDICAL CENTER</v>
      </c>
      <c r="D20" s="8">
        <f>ROUND(+ICU!E15*2080,0)</f>
        <v>639600</v>
      </c>
      <c r="E20" s="7">
        <f>ROUND(+ICU!F15,0)</f>
        <v>22687</v>
      </c>
      <c r="F20" s="8">
        <f t="shared" si="0"/>
        <v>28.19</v>
      </c>
      <c r="G20" s="8">
        <f>ROUND(+ICU!E116*2080,0)</f>
        <v>717954</v>
      </c>
      <c r="H20" s="7">
        <f>ROUND(+ICU!F116,0)</f>
        <v>25733</v>
      </c>
      <c r="I20" s="8">
        <f t="shared" si="1"/>
        <v>27.9</v>
      </c>
      <c r="J20" s="8"/>
      <c r="K20" s="9">
        <f t="shared" si="2"/>
        <v>-0.0103</v>
      </c>
    </row>
    <row r="21" spans="2:11" ht="12">
      <c r="B21">
        <f>+ICU!A16</f>
        <v>32</v>
      </c>
      <c r="C21" t="str">
        <f>+ICU!B16</f>
        <v>SAINT JOSEPH MEDICAL CENTER</v>
      </c>
      <c r="D21" s="8">
        <f>ROUND(+ICU!E16*2080,0)</f>
        <v>361920</v>
      </c>
      <c r="E21" s="7">
        <f>ROUND(+ICU!F16,0)</f>
        <v>18623</v>
      </c>
      <c r="F21" s="8">
        <f t="shared" si="0"/>
        <v>19.43</v>
      </c>
      <c r="G21" s="8">
        <f>ROUND(+ICU!E117*2080,0)</f>
        <v>395200</v>
      </c>
      <c r="H21" s="7">
        <f>ROUND(+ICU!F117,0)</f>
        <v>18623</v>
      </c>
      <c r="I21" s="8">
        <f t="shared" si="1"/>
        <v>21.22</v>
      </c>
      <c r="J21" s="8"/>
      <c r="K21" s="9">
        <f t="shared" si="2"/>
        <v>0.0921</v>
      </c>
    </row>
    <row r="22" spans="2:11" ht="12">
      <c r="B22">
        <f>+ICU!A17</f>
        <v>35</v>
      </c>
      <c r="C22" t="str">
        <f>+ICU!B17</f>
        <v>ENUMCLAW REGIONAL HOSPITAL</v>
      </c>
      <c r="D22" s="8">
        <f>ROUND(+ICU!E17*2080,0)</f>
        <v>2267</v>
      </c>
      <c r="E22" s="7">
        <f>ROUND(+ICU!F17,0)</f>
        <v>129</v>
      </c>
      <c r="F22" s="8">
        <f t="shared" si="0"/>
        <v>17.57</v>
      </c>
      <c r="G22" s="8">
        <f>ROUND(+ICU!E118*2080,0)</f>
        <v>6677</v>
      </c>
      <c r="H22" s="7">
        <f>ROUND(+ICU!F118,0)</f>
        <v>284</v>
      </c>
      <c r="I22" s="8">
        <f t="shared" si="1"/>
        <v>23.51</v>
      </c>
      <c r="J22" s="8"/>
      <c r="K22" s="9">
        <f t="shared" si="2"/>
        <v>0.3381</v>
      </c>
    </row>
    <row r="23" spans="2:11" ht="12">
      <c r="B23">
        <f>+ICU!A18</f>
        <v>37</v>
      </c>
      <c r="C23" t="str">
        <f>+ICU!B18</f>
        <v>DEACONESS MEDICAL CENTER</v>
      </c>
      <c r="D23" s="8">
        <f>ROUND(+ICU!E18*2080,0)</f>
        <v>287373</v>
      </c>
      <c r="E23" s="7">
        <f>ROUND(+ICU!F18,0)</f>
        <v>13022</v>
      </c>
      <c r="F23" s="8">
        <f t="shared" si="0"/>
        <v>22.07</v>
      </c>
      <c r="G23" s="8">
        <f>ROUND(+ICU!E119*2080,0)</f>
        <v>272834</v>
      </c>
      <c r="H23" s="7">
        <f>ROUND(+ICU!F119,0)</f>
        <v>15528</v>
      </c>
      <c r="I23" s="8">
        <f t="shared" si="1"/>
        <v>17.57</v>
      </c>
      <c r="J23" s="8"/>
      <c r="K23" s="9">
        <f t="shared" si="2"/>
        <v>-0.2039</v>
      </c>
    </row>
    <row r="24" spans="2:11" ht="12">
      <c r="B24">
        <f>+ICU!A19</f>
        <v>38</v>
      </c>
      <c r="C24" t="str">
        <f>+ICU!B19</f>
        <v>OLYMPIC MEDICAL CENTER</v>
      </c>
      <c r="D24" s="8">
        <f>ROUND(+ICU!E19*2080,0)</f>
        <v>86029</v>
      </c>
      <c r="E24" s="7">
        <f>ROUND(+ICU!F19,0)</f>
        <v>4487</v>
      </c>
      <c r="F24" s="8">
        <f t="shared" si="0"/>
        <v>19.17</v>
      </c>
      <c r="G24" s="8">
        <f>ROUND(+ICU!E120*2080,0)</f>
        <v>86112</v>
      </c>
      <c r="H24" s="7">
        <f>ROUND(+ICU!F120,0)</f>
        <v>4126</v>
      </c>
      <c r="I24" s="8">
        <f t="shared" si="1"/>
        <v>20.87</v>
      </c>
      <c r="J24" s="8"/>
      <c r="K24" s="9">
        <f t="shared" si="2"/>
        <v>0.0887</v>
      </c>
    </row>
    <row r="25" spans="2:11" ht="12">
      <c r="B25">
        <f>+ICU!A20</f>
        <v>39</v>
      </c>
      <c r="C25" t="str">
        <f>+ICU!B20</f>
        <v>KENNEWICK GENERAL HOSPITAL</v>
      </c>
      <c r="D25" s="8">
        <f>ROUND(+ICU!E20*2080,0)</f>
        <v>31824</v>
      </c>
      <c r="E25" s="7">
        <f>ROUND(+ICU!F20,0)</f>
        <v>1579</v>
      </c>
      <c r="F25" s="8">
        <f t="shared" si="0"/>
        <v>20.15</v>
      </c>
      <c r="G25" s="8">
        <f>ROUND(+ICU!E121*2080,0)</f>
        <v>32240</v>
      </c>
      <c r="H25" s="7">
        <f>ROUND(+ICU!F121,0)</f>
        <v>1625</v>
      </c>
      <c r="I25" s="8">
        <f t="shared" si="1"/>
        <v>19.84</v>
      </c>
      <c r="J25" s="8"/>
      <c r="K25" s="9">
        <f t="shared" si="2"/>
        <v>-0.0154</v>
      </c>
    </row>
    <row r="26" spans="2:11" ht="12">
      <c r="B26">
        <f>+ICU!A21</f>
        <v>43</v>
      </c>
      <c r="C26" t="str">
        <f>+ICU!B21</f>
        <v>WALLA WALLA GENERAL HOSPITAL</v>
      </c>
      <c r="D26" s="8">
        <f>ROUND(+ICU!E21*2080,0)</f>
        <v>17389</v>
      </c>
      <c r="E26" s="7">
        <f>ROUND(+ICU!F21,0)</f>
        <v>683</v>
      </c>
      <c r="F26" s="8">
        <f t="shared" si="0"/>
        <v>25.46</v>
      </c>
      <c r="G26" s="8">
        <f>ROUND(+ICU!E122*2080,0)</f>
        <v>18637</v>
      </c>
      <c r="H26" s="7">
        <f>ROUND(+ICU!F122,0)</f>
        <v>868</v>
      </c>
      <c r="I26" s="8">
        <f t="shared" si="1"/>
        <v>21.47</v>
      </c>
      <c r="J26" s="8"/>
      <c r="K26" s="9">
        <f t="shared" si="2"/>
        <v>-0.1567</v>
      </c>
    </row>
    <row r="27" spans="2:11" ht="12">
      <c r="B27">
        <f>+ICU!A22</f>
        <v>45</v>
      </c>
      <c r="C27" t="str">
        <f>+ICU!B22</f>
        <v>COLUMBIA BASIN HOSPITAL</v>
      </c>
      <c r="D27" s="8">
        <f>ROUND(+ICU!E22*2080,0)</f>
        <v>0</v>
      </c>
      <c r="E27" s="7">
        <f>ROUND(+ICU!F22,0)</f>
        <v>0</v>
      </c>
      <c r="F27" s="8">
        <f t="shared" si="0"/>
      </c>
      <c r="G27" s="8">
        <f>ROUND(+ICU!E123*2080,0)</f>
        <v>0</v>
      </c>
      <c r="H27" s="7">
        <f>ROUND(+ICU!F123,0)</f>
        <v>0</v>
      </c>
      <c r="I27" s="8">
        <f t="shared" si="1"/>
      </c>
      <c r="J27" s="8"/>
      <c r="K27" s="9">
        <f t="shared" si="2"/>
      </c>
    </row>
    <row r="28" spans="2:11" ht="12">
      <c r="B28">
        <f>+ICU!A23</f>
        <v>46</v>
      </c>
      <c r="C28" t="str">
        <f>+ICU!B23</f>
        <v>PROSSER MEMORIAL HOSPITAL</v>
      </c>
      <c r="D28" s="8">
        <f>ROUND(+ICU!E23*2080,0)</f>
        <v>0</v>
      </c>
      <c r="E28" s="7">
        <f>ROUND(+ICU!F23,0)</f>
        <v>0</v>
      </c>
      <c r="F28" s="8">
        <f t="shared" si="0"/>
      </c>
      <c r="G28" s="8">
        <f>ROUND(+ICU!E124*2080,0)</f>
        <v>0</v>
      </c>
      <c r="H28" s="7">
        <f>ROUND(+ICU!F124,0)</f>
        <v>0</v>
      </c>
      <c r="I28" s="8">
        <f t="shared" si="1"/>
      </c>
      <c r="J28" s="8"/>
      <c r="K28" s="9">
        <f t="shared" si="2"/>
      </c>
    </row>
    <row r="29" spans="2:11" ht="12">
      <c r="B29">
        <f>+ICU!A24</f>
        <v>50</v>
      </c>
      <c r="C29" t="str">
        <f>+ICU!B24</f>
        <v>PROVIDENCE SAINT MARY MEDICAL CENTER</v>
      </c>
      <c r="D29" s="8">
        <f>ROUND(+ICU!E24*2080,0)</f>
        <v>69618</v>
      </c>
      <c r="E29" s="7">
        <f>ROUND(+ICU!F24,0)</f>
        <v>3381</v>
      </c>
      <c r="F29" s="8">
        <f t="shared" si="0"/>
        <v>20.59</v>
      </c>
      <c r="G29" s="8">
        <f>ROUND(+ICU!E125*2080,0)</f>
        <v>63211</v>
      </c>
      <c r="H29" s="7">
        <f>ROUND(+ICU!F125,0)</f>
        <v>3191</v>
      </c>
      <c r="I29" s="8">
        <f t="shared" si="1"/>
        <v>19.81</v>
      </c>
      <c r="J29" s="8"/>
      <c r="K29" s="9">
        <f t="shared" si="2"/>
        <v>-0.0379</v>
      </c>
    </row>
    <row r="30" spans="2:11" ht="12">
      <c r="B30">
        <f>+ICU!A25</f>
        <v>54</v>
      </c>
      <c r="C30" t="str">
        <f>+ICU!B25</f>
        <v>FORKS COMMUNITY HOSPITAL</v>
      </c>
      <c r="D30" s="8">
        <f>ROUND(+ICU!E25*2080,0)</f>
        <v>0</v>
      </c>
      <c r="E30" s="7">
        <f>ROUND(+ICU!F25,0)</f>
        <v>0</v>
      </c>
      <c r="F30" s="8">
        <f t="shared" si="0"/>
      </c>
      <c r="G30" s="8">
        <f>ROUND(+ICU!E126*2080,0)</f>
        <v>0</v>
      </c>
      <c r="H30" s="7">
        <f>ROUND(+ICU!F126,0)</f>
        <v>0</v>
      </c>
      <c r="I30" s="8">
        <f t="shared" si="1"/>
      </c>
      <c r="J30" s="8"/>
      <c r="K30" s="9">
        <f t="shared" si="2"/>
      </c>
    </row>
    <row r="31" spans="2:11" ht="12">
      <c r="B31">
        <f>+ICU!A26</f>
        <v>56</v>
      </c>
      <c r="C31" t="str">
        <f>+ICU!B26</f>
        <v>WILLAPA HARBOR HOSPITAL</v>
      </c>
      <c r="D31" s="8">
        <f>ROUND(+ICU!E26*2080,0)</f>
        <v>0</v>
      </c>
      <c r="E31" s="7">
        <f>ROUND(+ICU!F26,0)</f>
        <v>0</v>
      </c>
      <c r="F31" s="8">
        <f t="shared" si="0"/>
      </c>
      <c r="G31" s="8">
        <f>ROUND(+ICU!E127*2080,0)</f>
        <v>0</v>
      </c>
      <c r="H31" s="7">
        <f>ROUND(+ICU!F127,0)</f>
        <v>0</v>
      </c>
      <c r="I31" s="8">
        <f t="shared" si="1"/>
      </c>
      <c r="J31" s="8"/>
      <c r="K31" s="9">
        <f t="shared" si="2"/>
      </c>
    </row>
    <row r="32" spans="2:11" ht="12">
      <c r="B32">
        <f>+ICU!A27</f>
        <v>58</v>
      </c>
      <c r="C32" t="str">
        <f>+ICU!B27</f>
        <v>YAKIMA VALLEY MEMORIAL HOSPITAL</v>
      </c>
      <c r="D32" s="8">
        <f>ROUND(+ICU!E27*2080,0)</f>
        <v>88150</v>
      </c>
      <c r="E32" s="7">
        <f>ROUND(+ICU!F27,0)</f>
        <v>6280</v>
      </c>
      <c r="F32" s="8">
        <f t="shared" si="0"/>
        <v>14.04</v>
      </c>
      <c r="G32" s="8">
        <f>ROUND(+ICU!E128*2080,0)</f>
        <v>100235</v>
      </c>
      <c r="H32" s="7">
        <f>ROUND(+ICU!F128,0)</f>
        <v>5923</v>
      </c>
      <c r="I32" s="8">
        <f t="shared" si="1"/>
        <v>16.92</v>
      </c>
      <c r="J32" s="8"/>
      <c r="K32" s="9">
        <f t="shared" si="2"/>
        <v>0.2051</v>
      </c>
    </row>
    <row r="33" spans="2:11" ht="12">
      <c r="B33">
        <f>+ICU!A28</f>
        <v>63</v>
      </c>
      <c r="C33" t="str">
        <f>+ICU!B28</f>
        <v>GRAYS HARBOR COMMUNITY HOSPITAL</v>
      </c>
      <c r="D33" s="8">
        <f>ROUND(+ICU!E28*2080,0)</f>
        <v>41413</v>
      </c>
      <c r="E33" s="7">
        <f>ROUND(+ICU!F28,0)</f>
        <v>1871</v>
      </c>
      <c r="F33" s="8">
        <f t="shared" si="0"/>
        <v>22.13</v>
      </c>
      <c r="G33" s="8">
        <f>ROUND(+ICU!E129*2080,0)</f>
        <v>41621</v>
      </c>
      <c r="H33" s="7">
        <f>ROUND(+ICU!F129,0)</f>
        <v>2039</v>
      </c>
      <c r="I33" s="8">
        <f t="shared" si="1"/>
        <v>20.41</v>
      </c>
      <c r="J33" s="8"/>
      <c r="K33" s="9">
        <f t="shared" si="2"/>
        <v>-0.0777</v>
      </c>
    </row>
    <row r="34" spans="2:11" ht="12">
      <c r="B34">
        <f>+ICU!A29</f>
        <v>78</v>
      </c>
      <c r="C34" t="str">
        <f>+ICU!B29</f>
        <v>SAMARITAN HOSPITAL</v>
      </c>
      <c r="D34" s="8">
        <f>ROUND(+ICU!E29*2080,0)</f>
        <v>36962</v>
      </c>
      <c r="E34" s="7">
        <f>ROUND(+ICU!F29,0)</f>
        <v>1601</v>
      </c>
      <c r="F34" s="8">
        <f t="shared" si="0"/>
        <v>23.09</v>
      </c>
      <c r="G34" s="8">
        <f>ROUND(+ICU!E130*2080,0)</f>
        <v>38646</v>
      </c>
      <c r="H34" s="7">
        <f>ROUND(+ICU!F130,0)</f>
        <v>1689</v>
      </c>
      <c r="I34" s="8">
        <f t="shared" si="1"/>
        <v>22.88</v>
      </c>
      <c r="J34" s="8"/>
      <c r="K34" s="9">
        <f t="shared" si="2"/>
        <v>-0.0091</v>
      </c>
    </row>
    <row r="35" spans="2:11" ht="12">
      <c r="B35">
        <f>+ICU!A30</f>
        <v>79</v>
      </c>
      <c r="C35" t="str">
        <f>+ICU!B30</f>
        <v>OCEAN BEACH HOSPITAL</v>
      </c>
      <c r="D35" s="8">
        <f>ROUND(+ICU!E30*2080,0)</f>
        <v>0</v>
      </c>
      <c r="E35" s="7">
        <f>ROUND(+ICU!F30,0)</f>
        <v>0</v>
      </c>
      <c r="F35" s="8">
        <f t="shared" si="0"/>
      </c>
      <c r="G35" s="8">
        <f>ROUND(+ICU!E131*2080,0)</f>
        <v>0</v>
      </c>
      <c r="H35" s="7">
        <f>ROUND(+ICU!F131,0)</f>
        <v>0</v>
      </c>
      <c r="I35" s="8">
        <f t="shared" si="1"/>
      </c>
      <c r="J35" s="8"/>
      <c r="K35" s="9">
        <f t="shared" si="2"/>
      </c>
    </row>
    <row r="36" spans="2:11" ht="12">
      <c r="B36">
        <f>+ICU!A31</f>
        <v>80</v>
      </c>
      <c r="C36" t="str">
        <f>+ICU!B31</f>
        <v>ODESSA MEMORIAL HOSPITAL</v>
      </c>
      <c r="D36" s="8">
        <f>ROUND(+ICU!E31*2080,0)</f>
        <v>0</v>
      </c>
      <c r="E36" s="7">
        <f>ROUND(+ICU!F31,0)</f>
        <v>0</v>
      </c>
      <c r="F36" s="8">
        <f t="shared" si="0"/>
      </c>
      <c r="G36" s="8">
        <f>ROUND(+ICU!E132*2080,0)</f>
        <v>0</v>
      </c>
      <c r="H36" s="7">
        <f>ROUND(+ICU!F132,0)</f>
        <v>0</v>
      </c>
      <c r="I36" s="8">
        <f t="shared" si="1"/>
      </c>
      <c r="J36" s="8"/>
      <c r="K36" s="9">
        <f t="shared" si="2"/>
      </c>
    </row>
    <row r="37" spans="2:11" ht="12">
      <c r="B37">
        <f>+ICU!A32</f>
        <v>81</v>
      </c>
      <c r="C37" t="str">
        <f>+ICU!B32</f>
        <v>GOOD SAMARITAN HOSPITAL</v>
      </c>
      <c r="D37" s="8">
        <f>ROUND(+ICU!E32*2080,0)</f>
        <v>76128</v>
      </c>
      <c r="E37" s="7">
        <f>ROUND(+ICU!F32,0)</f>
        <v>3606</v>
      </c>
      <c r="F37" s="8">
        <f t="shared" si="0"/>
        <v>21.11</v>
      </c>
      <c r="G37" s="8">
        <f>ROUND(+ICU!E133*2080,0)</f>
        <v>288496</v>
      </c>
      <c r="H37" s="7">
        <f>ROUND(+ICU!F133,0)</f>
        <v>16139</v>
      </c>
      <c r="I37" s="8">
        <f t="shared" si="1"/>
        <v>17.88</v>
      </c>
      <c r="J37" s="8"/>
      <c r="K37" s="9">
        <f t="shared" si="2"/>
        <v>-0.153</v>
      </c>
    </row>
    <row r="38" spans="2:11" ht="12">
      <c r="B38">
        <f>+ICU!A33</f>
        <v>82</v>
      </c>
      <c r="C38" t="str">
        <f>+ICU!B33</f>
        <v>GARFIELD COUNTY MEMORIAL HOSPITAL</v>
      </c>
      <c r="D38" s="8">
        <f>ROUND(+ICU!E33*2080,0)</f>
        <v>0</v>
      </c>
      <c r="E38" s="7">
        <f>ROUND(+ICU!F33,0)</f>
        <v>0</v>
      </c>
      <c r="F38" s="8">
        <f t="shared" si="0"/>
      </c>
      <c r="G38" s="8">
        <f>ROUND(+ICU!E134*2080,0)</f>
        <v>0</v>
      </c>
      <c r="H38" s="7">
        <f>ROUND(+ICU!F134,0)</f>
        <v>0</v>
      </c>
      <c r="I38" s="8">
        <f t="shared" si="1"/>
      </c>
      <c r="J38" s="8"/>
      <c r="K38" s="9">
        <f t="shared" si="2"/>
      </c>
    </row>
    <row r="39" spans="2:11" ht="12">
      <c r="B39">
        <f>+ICU!A34</f>
        <v>84</v>
      </c>
      <c r="C39" t="str">
        <f>+ICU!B34</f>
        <v>PROVIDENCE REGIONAL MEDICAL CENTER EVERETT</v>
      </c>
      <c r="D39" s="8">
        <f>ROUND(+ICU!E34*2080,0)</f>
        <v>223101</v>
      </c>
      <c r="E39" s="7">
        <f>ROUND(+ICU!F34,0)</f>
        <v>11269</v>
      </c>
      <c r="F39" s="8">
        <f t="shared" si="0"/>
        <v>19.8</v>
      </c>
      <c r="G39" s="8">
        <f>ROUND(+ICU!E135*2080,0)</f>
        <v>347589</v>
      </c>
      <c r="H39" s="7">
        <f>ROUND(+ICU!F135,0)</f>
        <v>18430</v>
      </c>
      <c r="I39" s="8">
        <f t="shared" si="1"/>
        <v>18.86</v>
      </c>
      <c r="J39" s="8"/>
      <c r="K39" s="9">
        <f t="shared" si="2"/>
        <v>-0.0475</v>
      </c>
    </row>
    <row r="40" spans="2:11" ht="12">
      <c r="B40">
        <f>+ICU!A35</f>
        <v>85</v>
      </c>
      <c r="C40" t="str">
        <f>+ICU!B35</f>
        <v>JEFFERSON HEALTHCARE HOSPITAL</v>
      </c>
      <c r="D40" s="8">
        <f>ROUND(+ICU!E35*2080,0)</f>
        <v>20467</v>
      </c>
      <c r="E40" s="7">
        <f>ROUND(+ICU!F35,0)</f>
        <v>508</v>
      </c>
      <c r="F40" s="8">
        <f t="shared" si="0"/>
        <v>40.29</v>
      </c>
      <c r="G40" s="8">
        <f>ROUND(+ICU!E136*2080,0)</f>
        <v>20987</v>
      </c>
      <c r="H40" s="7">
        <f>ROUND(+ICU!F136,0)</f>
        <v>444</v>
      </c>
      <c r="I40" s="8">
        <f t="shared" si="1"/>
        <v>47.27</v>
      </c>
      <c r="J40" s="8"/>
      <c r="K40" s="9">
        <f t="shared" si="2"/>
        <v>0.1732</v>
      </c>
    </row>
    <row r="41" spans="2:11" ht="12">
      <c r="B41">
        <f>+ICU!A36</f>
        <v>96</v>
      </c>
      <c r="C41" t="str">
        <f>+ICU!B36</f>
        <v>SKYLINE HOSPITAL</v>
      </c>
      <c r="D41" s="8">
        <f>ROUND(+ICU!E36*2080,0)</f>
        <v>770</v>
      </c>
      <c r="E41" s="7">
        <f>ROUND(+ICU!F36,0)</f>
        <v>54</v>
      </c>
      <c r="F41" s="8">
        <f t="shared" si="0"/>
        <v>14.26</v>
      </c>
      <c r="G41" s="8">
        <f>ROUND(+ICU!E137*2080,0)</f>
        <v>749</v>
      </c>
      <c r="H41" s="7">
        <f>ROUND(+ICU!F137,0)</f>
        <v>41</v>
      </c>
      <c r="I41" s="8">
        <f t="shared" si="1"/>
        <v>18.27</v>
      </c>
      <c r="J41" s="8"/>
      <c r="K41" s="9">
        <f t="shared" si="2"/>
        <v>0.2812</v>
      </c>
    </row>
    <row r="42" spans="2:11" ht="12">
      <c r="B42">
        <f>+ICU!A37</f>
        <v>102</v>
      </c>
      <c r="C42" t="str">
        <f>+ICU!B37</f>
        <v>YAKIMA REGIONAL MEDICAL AND CARDIAC CENTER</v>
      </c>
      <c r="D42" s="8">
        <f>ROUND(+ICU!E37*2080,0)</f>
        <v>82014</v>
      </c>
      <c r="E42" s="7">
        <f>ROUND(+ICU!F37,0)</f>
        <v>4061</v>
      </c>
      <c r="F42" s="8">
        <f t="shared" si="0"/>
        <v>20.2</v>
      </c>
      <c r="G42" s="8">
        <f>ROUND(+ICU!E138*2080,0)</f>
        <v>80226</v>
      </c>
      <c r="H42" s="7">
        <f>ROUND(+ICU!F138,0)</f>
        <v>3531</v>
      </c>
      <c r="I42" s="8">
        <f t="shared" si="1"/>
        <v>22.72</v>
      </c>
      <c r="J42" s="8"/>
      <c r="K42" s="9">
        <f t="shared" si="2"/>
        <v>0.1248</v>
      </c>
    </row>
    <row r="43" spans="2:11" ht="12">
      <c r="B43">
        <f>+ICU!A38</f>
        <v>104</v>
      </c>
      <c r="C43" t="str">
        <f>+ICU!B38</f>
        <v>VALLEY GENERAL HOSPITAL</v>
      </c>
      <c r="D43" s="8">
        <f>ROUND(+ICU!E38*2080,0)</f>
        <v>9859</v>
      </c>
      <c r="E43" s="7">
        <f>ROUND(+ICU!F38,0)</f>
        <v>368</v>
      </c>
      <c r="F43" s="8">
        <f t="shared" si="0"/>
        <v>26.79</v>
      </c>
      <c r="G43" s="8">
        <f>ROUND(+ICU!E139*2080,0)</f>
        <v>9693</v>
      </c>
      <c r="H43" s="7">
        <f>ROUND(+ICU!F139,0)</f>
        <v>344</v>
      </c>
      <c r="I43" s="8">
        <f t="shared" si="1"/>
        <v>28.18</v>
      </c>
      <c r="J43" s="8"/>
      <c r="K43" s="9">
        <f t="shared" si="2"/>
        <v>0.0519</v>
      </c>
    </row>
    <row r="44" spans="2:11" ht="12">
      <c r="B44">
        <f>+ICU!A39</f>
        <v>106</v>
      </c>
      <c r="C44" t="str">
        <f>+ICU!B39</f>
        <v>CASCADE VALLEY HOSPITAL</v>
      </c>
      <c r="D44" s="8">
        <f>ROUND(+ICU!E39*2080,0)</f>
        <v>8674</v>
      </c>
      <c r="E44" s="7">
        <f>ROUND(+ICU!F39,0)</f>
        <v>613</v>
      </c>
      <c r="F44" s="8">
        <f t="shared" si="0"/>
        <v>14.15</v>
      </c>
      <c r="G44" s="8">
        <f>ROUND(+ICU!E140*2080,0)</f>
        <v>10275</v>
      </c>
      <c r="H44" s="7">
        <f>ROUND(+ICU!F140,0)</f>
        <v>618</v>
      </c>
      <c r="I44" s="8">
        <f t="shared" si="1"/>
        <v>16.63</v>
      </c>
      <c r="J44" s="8"/>
      <c r="K44" s="9">
        <f t="shared" si="2"/>
        <v>0.1753</v>
      </c>
    </row>
    <row r="45" spans="2:11" ht="12">
      <c r="B45">
        <f>+ICU!A40</f>
        <v>107</v>
      </c>
      <c r="C45" t="str">
        <f>+ICU!B40</f>
        <v>NORTH VALLEY HOSPITAL</v>
      </c>
      <c r="D45" s="8">
        <f>ROUND(+ICU!E40*2080,0)</f>
        <v>437</v>
      </c>
      <c r="E45" s="7">
        <f>ROUND(+ICU!F40,0)</f>
        <v>119</v>
      </c>
      <c r="F45" s="8">
        <f t="shared" si="0"/>
        <v>3.67</v>
      </c>
      <c r="G45" s="8">
        <f>ROUND(+ICU!E141*2080,0)</f>
        <v>728</v>
      </c>
      <c r="H45" s="7">
        <f>ROUND(+ICU!F141,0)</f>
        <v>144</v>
      </c>
      <c r="I45" s="8">
        <f t="shared" si="1"/>
        <v>5.06</v>
      </c>
      <c r="J45" s="8"/>
      <c r="K45" s="9">
        <f t="shared" si="2"/>
        <v>0.3787</v>
      </c>
    </row>
    <row r="46" spans="2:11" ht="12">
      <c r="B46">
        <f>+ICU!A41</f>
        <v>108</v>
      </c>
      <c r="C46" t="str">
        <f>+ICU!B41</f>
        <v>TRI-STATE MEMORIAL HOSPITAL</v>
      </c>
      <c r="D46" s="8">
        <f>ROUND(+ICU!E41*2080,0)</f>
        <v>31408</v>
      </c>
      <c r="E46" s="7">
        <f>ROUND(+ICU!F41,0)</f>
        <v>1802</v>
      </c>
      <c r="F46" s="8">
        <f t="shared" si="0"/>
        <v>17.43</v>
      </c>
      <c r="G46" s="8">
        <f>ROUND(+ICU!E142*2080,0)</f>
        <v>0</v>
      </c>
      <c r="H46" s="7">
        <f>ROUND(+ICU!F142,0)</f>
        <v>0</v>
      </c>
      <c r="I46" s="8">
        <f t="shared" si="1"/>
      </c>
      <c r="J46" s="8"/>
      <c r="K46" s="9">
        <f t="shared" si="2"/>
      </c>
    </row>
    <row r="47" spans="2:11" ht="12">
      <c r="B47">
        <f>+ICU!A42</f>
        <v>111</v>
      </c>
      <c r="C47" t="str">
        <f>+ICU!B42</f>
        <v>EAST ADAMS RURAL HOSPITAL</v>
      </c>
      <c r="D47" s="8">
        <f>ROUND(+ICU!E42*2080,0)</f>
        <v>0</v>
      </c>
      <c r="E47" s="7">
        <f>ROUND(+ICU!F42,0)</f>
        <v>0</v>
      </c>
      <c r="F47" s="8">
        <f t="shared" si="0"/>
      </c>
      <c r="G47" s="8">
        <f>ROUND(+ICU!E143*2080,0)</f>
        <v>0</v>
      </c>
      <c r="H47" s="7">
        <f>ROUND(+ICU!F143,0)</f>
        <v>0</v>
      </c>
      <c r="I47" s="8">
        <f t="shared" si="1"/>
      </c>
      <c r="J47" s="8"/>
      <c r="K47" s="9">
        <f t="shared" si="2"/>
      </c>
    </row>
    <row r="48" spans="2:11" ht="12">
      <c r="B48">
        <f>+ICU!A43</f>
        <v>125</v>
      </c>
      <c r="C48" t="str">
        <f>+ICU!B43</f>
        <v>OTHELLO COMMUNITY HOSPITAL</v>
      </c>
      <c r="D48" s="8">
        <f>ROUND(+ICU!E43*2080,0)</f>
        <v>0</v>
      </c>
      <c r="E48" s="7">
        <f>ROUND(+ICU!F43,0)</f>
        <v>0</v>
      </c>
      <c r="F48" s="8">
        <f t="shared" si="0"/>
      </c>
      <c r="G48" s="8">
        <f>ROUND(+ICU!E144*2080,0)</f>
        <v>0</v>
      </c>
      <c r="H48" s="7">
        <f>ROUND(+ICU!F144,0)</f>
        <v>0</v>
      </c>
      <c r="I48" s="8">
        <f t="shared" si="1"/>
      </c>
      <c r="J48" s="8"/>
      <c r="K48" s="9">
        <f t="shared" si="2"/>
      </c>
    </row>
    <row r="49" spans="2:11" ht="12">
      <c r="B49">
        <f>+ICU!A44</f>
        <v>126</v>
      </c>
      <c r="C49" t="str">
        <f>+ICU!B44</f>
        <v>HIGHLINE MEDICAL CENTER</v>
      </c>
      <c r="D49" s="8">
        <f>ROUND(+ICU!E44*2080,0)</f>
        <v>146848</v>
      </c>
      <c r="E49" s="7">
        <f>ROUND(+ICU!F44,0)</f>
        <v>10017</v>
      </c>
      <c r="F49" s="8">
        <f t="shared" si="0"/>
        <v>14.66</v>
      </c>
      <c r="G49" s="8">
        <f>ROUND(+ICU!E145*2080,0)</f>
        <v>173160</v>
      </c>
      <c r="H49" s="7">
        <f>ROUND(+ICU!F145,0)</f>
        <v>9478</v>
      </c>
      <c r="I49" s="8">
        <f t="shared" si="1"/>
        <v>18.27</v>
      </c>
      <c r="J49" s="8"/>
      <c r="K49" s="9">
        <f t="shared" si="2"/>
        <v>0.2462</v>
      </c>
    </row>
    <row r="50" spans="2:11" ht="12">
      <c r="B50">
        <f>+ICU!A45</f>
        <v>128</v>
      </c>
      <c r="C50" t="str">
        <f>+ICU!B45</f>
        <v>UNIVERSITY OF WASHINGTON MEDICAL CENTER</v>
      </c>
      <c r="D50" s="8">
        <f>ROUND(+ICU!E45*2080,0)</f>
        <v>817648</v>
      </c>
      <c r="E50" s="7">
        <f>ROUND(+ICU!F45,0)</f>
        <v>40934</v>
      </c>
      <c r="F50" s="8">
        <f t="shared" si="0"/>
        <v>19.97</v>
      </c>
      <c r="G50" s="8">
        <f>ROUND(+ICU!E146*2080,0)</f>
        <v>814694</v>
      </c>
      <c r="H50" s="7">
        <f>ROUND(+ICU!F146,0)</f>
        <v>40681</v>
      </c>
      <c r="I50" s="8">
        <f t="shared" si="1"/>
        <v>20.03</v>
      </c>
      <c r="J50" s="8"/>
      <c r="K50" s="9">
        <f t="shared" si="2"/>
        <v>0.003</v>
      </c>
    </row>
    <row r="51" spans="2:11" ht="12">
      <c r="B51">
        <f>+ICU!A46</f>
        <v>129</v>
      </c>
      <c r="C51" t="str">
        <f>+ICU!B46</f>
        <v>QUINCY VALLEY MEDICAL CENTER</v>
      </c>
      <c r="D51" s="8">
        <f>ROUND(+ICU!E46*2080,0)</f>
        <v>0</v>
      </c>
      <c r="E51" s="7">
        <f>ROUND(+ICU!F46,0)</f>
        <v>0</v>
      </c>
      <c r="F51" s="8">
        <f t="shared" si="0"/>
      </c>
      <c r="G51" s="8">
        <f>ROUND(+ICU!E147*2080,0)</f>
        <v>0</v>
      </c>
      <c r="H51" s="7">
        <f>ROUND(+ICU!F147,0)</f>
        <v>0</v>
      </c>
      <c r="I51" s="8">
        <f t="shared" si="1"/>
      </c>
      <c r="J51" s="8"/>
      <c r="K51" s="9">
        <f t="shared" si="2"/>
      </c>
    </row>
    <row r="52" spans="2:11" ht="12">
      <c r="B52">
        <f>+ICU!A47</f>
        <v>130</v>
      </c>
      <c r="C52" t="str">
        <f>+ICU!B47</f>
        <v>NORTHWEST HOSPITAL &amp; MEDICAL CENTER</v>
      </c>
      <c r="D52" s="8">
        <f>ROUND(+ICU!E47*2080,0)</f>
        <v>100214</v>
      </c>
      <c r="E52" s="7">
        <f>ROUND(+ICU!F47,0)</f>
        <v>3679</v>
      </c>
      <c r="F52" s="8">
        <f t="shared" si="0"/>
        <v>27.24</v>
      </c>
      <c r="G52" s="8">
        <f>ROUND(+ICU!E148*2080,0)</f>
        <v>101442</v>
      </c>
      <c r="H52" s="7">
        <f>ROUND(+ICU!F148,0)</f>
        <v>3881</v>
      </c>
      <c r="I52" s="8">
        <f t="shared" si="1"/>
        <v>26.14</v>
      </c>
      <c r="J52" s="8"/>
      <c r="K52" s="9">
        <f t="shared" si="2"/>
        <v>-0.0404</v>
      </c>
    </row>
    <row r="53" spans="2:11" ht="12">
      <c r="B53">
        <f>+ICU!A48</f>
        <v>131</v>
      </c>
      <c r="C53" t="str">
        <f>+ICU!B48</f>
        <v>OVERLAKE HOSPITAL MEDICAL CENTER</v>
      </c>
      <c r="D53" s="8">
        <f>ROUND(+ICU!E48*2080,0)</f>
        <v>169603</v>
      </c>
      <c r="E53" s="7">
        <f>ROUND(+ICU!F48,0)</f>
        <v>6134</v>
      </c>
      <c r="F53" s="8">
        <f t="shared" si="0"/>
        <v>27.65</v>
      </c>
      <c r="G53" s="8">
        <f>ROUND(+ICU!E149*2080,0)</f>
        <v>205774</v>
      </c>
      <c r="H53" s="7">
        <f>ROUND(+ICU!F149,0)</f>
        <v>7539</v>
      </c>
      <c r="I53" s="8">
        <f t="shared" si="1"/>
        <v>27.29</v>
      </c>
      <c r="J53" s="8"/>
      <c r="K53" s="9">
        <f t="shared" si="2"/>
        <v>-0.013</v>
      </c>
    </row>
    <row r="54" spans="2:11" ht="12">
      <c r="B54">
        <f>+ICU!A49</f>
        <v>132</v>
      </c>
      <c r="C54" t="str">
        <f>+ICU!B49</f>
        <v>SAINT CLARE HOSPITAL</v>
      </c>
      <c r="D54" s="8">
        <f>ROUND(+ICU!E49*2080,0)</f>
        <v>59613</v>
      </c>
      <c r="E54" s="7">
        <f>ROUND(+ICU!F49,0)</f>
        <v>2782</v>
      </c>
      <c r="F54" s="8">
        <f t="shared" si="0"/>
        <v>21.43</v>
      </c>
      <c r="G54" s="8">
        <f>ROUND(+ICU!E150*2080,0)</f>
        <v>59696</v>
      </c>
      <c r="H54" s="7">
        <f>ROUND(+ICU!F150,0)</f>
        <v>2693</v>
      </c>
      <c r="I54" s="8">
        <f t="shared" si="1"/>
        <v>22.17</v>
      </c>
      <c r="J54" s="8"/>
      <c r="K54" s="9">
        <f t="shared" si="2"/>
        <v>0.0345</v>
      </c>
    </row>
    <row r="55" spans="2:11" ht="12">
      <c r="B55">
        <f>+ICU!A50</f>
        <v>134</v>
      </c>
      <c r="C55" t="str">
        <f>+ICU!B50</f>
        <v>ISLAND HOSPITAL</v>
      </c>
      <c r="D55" s="8">
        <f>ROUND(+ICU!E50*2080,0)</f>
        <v>30493</v>
      </c>
      <c r="E55" s="7">
        <f>ROUND(+ICU!F50,0)</f>
        <v>1627</v>
      </c>
      <c r="F55" s="8">
        <f t="shared" si="0"/>
        <v>18.74</v>
      </c>
      <c r="G55" s="8">
        <f>ROUND(+ICU!E151*2080,0)</f>
        <v>34590</v>
      </c>
      <c r="H55" s="7">
        <f>ROUND(+ICU!F151,0)</f>
        <v>1200</v>
      </c>
      <c r="I55" s="8">
        <f t="shared" si="1"/>
        <v>28.83</v>
      </c>
      <c r="J55" s="8"/>
      <c r="K55" s="9">
        <f t="shared" si="2"/>
        <v>0.5384</v>
      </c>
    </row>
    <row r="56" spans="2:11" ht="12">
      <c r="B56">
        <f>+ICU!A51</f>
        <v>137</v>
      </c>
      <c r="C56" t="str">
        <f>+ICU!B51</f>
        <v>LINCOLN HOSPITAL</v>
      </c>
      <c r="D56" s="8">
        <f>ROUND(+ICU!E51*2080,0)</f>
        <v>0</v>
      </c>
      <c r="E56" s="7">
        <f>ROUND(+ICU!F51,0)</f>
        <v>0</v>
      </c>
      <c r="F56" s="8">
        <f t="shared" si="0"/>
      </c>
      <c r="G56" s="8">
        <f>ROUND(+ICU!E152*2080,0)</f>
        <v>0</v>
      </c>
      <c r="H56" s="7">
        <f>ROUND(+ICU!F152,0)</f>
        <v>0</v>
      </c>
      <c r="I56" s="8">
        <f t="shared" si="1"/>
      </c>
      <c r="J56" s="8"/>
      <c r="K56" s="9">
        <f t="shared" si="2"/>
      </c>
    </row>
    <row r="57" spans="2:11" ht="12">
      <c r="B57">
        <f>+ICU!A52</f>
        <v>138</v>
      </c>
      <c r="C57" t="str">
        <f>+ICU!B52</f>
        <v>SWEDISH EDMONDS</v>
      </c>
      <c r="D57" s="8">
        <f>ROUND(+ICU!E52*2080,0)</f>
        <v>89523</v>
      </c>
      <c r="E57" s="7">
        <f>ROUND(+ICU!F52,0)</f>
        <v>3853</v>
      </c>
      <c r="F57" s="8">
        <f t="shared" si="0"/>
        <v>23.23</v>
      </c>
      <c r="G57" s="8">
        <f>ROUND(+ICU!E153*2080,0)</f>
        <v>93725</v>
      </c>
      <c r="H57" s="7">
        <f>ROUND(+ICU!F153,0)</f>
        <v>3419</v>
      </c>
      <c r="I57" s="8">
        <f t="shared" si="1"/>
        <v>27.41</v>
      </c>
      <c r="J57" s="8"/>
      <c r="K57" s="9">
        <f t="shared" si="2"/>
        <v>0.1799</v>
      </c>
    </row>
    <row r="58" spans="2:11" ht="12">
      <c r="B58">
        <f>+ICU!A53</f>
        <v>139</v>
      </c>
      <c r="C58" t="str">
        <f>+ICU!B53</f>
        <v>PROVIDENCE HOLY FAMILY HOSPITAL</v>
      </c>
      <c r="D58" s="8">
        <f>ROUND(+ICU!E53*2080,0)</f>
        <v>84926</v>
      </c>
      <c r="E58" s="7">
        <f>ROUND(+ICU!F53,0)</f>
        <v>3990</v>
      </c>
      <c r="F58" s="8">
        <f t="shared" si="0"/>
        <v>21.28</v>
      </c>
      <c r="G58" s="8">
        <f>ROUND(+ICU!E154*2080,0)</f>
        <v>76003</v>
      </c>
      <c r="H58" s="7">
        <f>ROUND(+ICU!F154,0)</f>
        <v>3625</v>
      </c>
      <c r="I58" s="8">
        <f t="shared" si="1"/>
        <v>20.97</v>
      </c>
      <c r="J58" s="8"/>
      <c r="K58" s="9">
        <f t="shared" si="2"/>
        <v>-0.0146</v>
      </c>
    </row>
    <row r="59" spans="2:11" ht="12">
      <c r="B59">
        <f>+ICU!A54</f>
        <v>140</v>
      </c>
      <c r="C59" t="str">
        <f>+ICU!B54</f>
        <v>KITTITAS VALLEY HOSPITAL</v>
      </c>
      <c r="D59" s="8">
        <f>ROUND(+ICU!E54*2080,0)</f>
        <v>22963</v>
      </c>
      <c r="E59" s="7">
        <f>ROUND(+ICU!F54,0)</f>
        <v>875</v>
      </c>
      <c r="F59" s="8">
        <f t="shared" si="0"/>
        <v>26.24</v>
      </c>
      <c r="G59" s="8">
        <f>ROUND(+ICU!E155*2080,0)</f>
        <v>20197</v>
      </c>
      <c r="H59" s="7">
        <f>ROUND(+ICU!F155,0)</f>
        <v>746</v>
      </c>
      <c r="I59" s="8">
        <f t="shared" si="1"/>
        <v>27.07</v>
      </c>
      <c r="J59" s="8"/>
      <c r="K59" s="9">
        <f t="shared" si="2"/>
        <v>0.0316</v>
      </c>
    </row>
    <row r="60" spans="2:11" ht="12">
      <c r="B60">
        <f>+ICU!A55</f>
        <v>141</v>
      </c>
      <c r="C60" t="str">
        <f>+ICU!B55</f>
        <v>DAYTON GENERAL HOSPITAL</v>
      </c>
      <c r="D60" s="8">
        <f>ROUND(+ICU!E55*2080,0)</f>
        <v>0</v>
      </c>
      <c r="E60" s="7">
        <f>ROUND(+ICU!F55,0)</f>
        <v>0</v>
      </c>
      <c r="F60" s="8">
        <f t="shared" si="0"/>
      </c>
      <c r="G60" s="8">
        <f>ROUND(+ICU!E156*2080,0)</f>
        <v>0</v>
      </c>
      <c r="H60" s="7">
        <f>ROUND(+ICU!F156,0)</f>
        <v>0</v>
      </c>
      <c r="I60" s="8">
        <f t="shared" si="1"/>
      </c>
      <c r="J60" s="8"/>
      <c r="K60" s="9">
        <f t="shared" si="2"/>
      </c>
    </row>
    <row r="61" spans="2:11" ht="12">
      <c r="B61">
        <f>+ICU!A56</f>
        <v>142</v>
      </c>
      <c r="C61" t="str">
        <f>+ICU!B56</f>
        <v>HARRISON MEDICAL CENTER</v>
      </c>
      <c r="D61" s="8">
        <f>ROUND(+ICU!E56*2080,0)</f>
        <v>140379</v>
      </c>
      <c r="E61" s="7">
        <f>ROUND(+ICU!F56,0)</f>
        <v>5252</v>
      </c>
      <c r="F61" s="8">
        <f t="shared" si="0"/>
        <v>26.73</v>
      </c>
      <c r="G61" s="8">
        <f>ROUND(+ICU!E157*2080,0)</f>
        <v>140005</v>
      </c>
      <c r="H61" s="7">
        <f>ROUND(+ICU!F157,0)</f>
        <v>5000</v>
      </c>
      <c r="I61" s="8">
        <f t="shared" si="1"/>
        <v>28</v>
      </c>
      <c r="J61" s="8"/>
      <c r="K61" s="9">
        <f t="shared" si="2"/>
        <v>0.0475</v>
      </c>
    </row>
    <row r="62" spans="2:11" ht="12">
      <c r="B62">
        <f>+ICU!A57</f>
        <v>145</v>
      </c>
      <c r="C62" t="str">
        <f>+ICU!B57</f>
        <v>PEACEHEALTH SAINT JOSEPH HOSPITAL</v>
      </c>
      <c r="D62" s="8">
        <f>ROUND(+ICU!E57*2080,0)</f>
        <v>147181</v>
      </c>
      <c r="E62" s="7">
        <f>ROUND(+ICU!F57,0)</f>
        <v>5639</v>
      </c>
      <c r="F62" s="8">
        <f t="shared" si="0"/>
        <v>26.1</v>
      </c>
      <c r="G62" s="8">
        <f>ROUND(+ICU!E158*2080,0)</f>
        <v>150966</v>
      </c>
      <c r="H62" s="7">
        <f>ROUND(+ICU!F158,0)</f>
        <v>5836</v>
      </c>
      <c r="I62" s="8">
        <f t="shared" si="1"/>
        <v>25.87</v>
      </c>
      <c r="J62" s="8"/>
      <c r="K62" s="9">
        <f t="shared" si="2"/>
        <v>-0.0088</v>
      </c>
    </row>
    <row r="63" spans="2:11" ht="12">
      <c r="B63">
        <f>+ICU!A58</f>
        <v>147</v>
      </c>
      <c r="C63" t="str">
        <f>+ICU!B58</f>
        <v>MID VALLEY HOSPITAL</v>
      </c>
      <c r="D63" s="8">
        <f>ROUND(+ICU!E58*2080,0)</f>
        <v>5450</v>
      </c>
      <c r="E63" s="7">
        <f>ROUND(+ICU!F58,0)</f>
        <v>256</v>
      </c>
      <c r="F63" s="8">
        <f t="shared" si="0"/>
        <v>21.29</v>
      </c>
      <c r="G63" s="8">
        <f>ROUND(+ICU!E159*2080,0)</f>
        <v>6282</v>
      </c>
      <c r="H63" s="7">
        <f>ROUND(+ICU!F159,0)</f>
        <v>197</v>
      </c>
      <c r="I63" s="8">
        <f t="shared" si="1"/>
        <v>31.89</v>
      </c>
      <c r="J63" s="8"/>
      <c r="K63" s="9">
        <f t="shared" si="2"/>
        <v>0.4979</v>
      </c>
    </row>
    <row r="64" spans="2:11" ht="12">
      <c r="B64">
        <f>+ICU!A59</f>
        <v>148</v>
      </c>
      <c r="C64" t="str">
        <f>+ICU!B59</f>
        <v>KINDRED HOSPITAL - SEATTLE</v>
      </c>
      <c r="D64" s="8">
        <f>ROUND(+ICU!E59*2080,0)</f>
        <v>7904</v>
      </c>
      <c r="E64" s="7">
        <f>ROUND(+ICU!F59,0)</f>
        <v>605</v>
      </c>
      <c r="F64" s="8">
        <f t="shared" si="0"/>
        <v>13.06</v>
      </c>
      <c r="G64" s="8">
        <f>ROUND(+ICU!E160*2080,0)</f>
        <v>7904</v>
      </c>
      <c r="H64" s="7">
        <f>ROUND(+ICU!F160,0)</f>
        <v>593</v>
      </c>
      <c r="I64" s="8">
        <f t="shared" si="1"/>
        <v>13.33</v>
      </c>
      <c r="J64" s="8"/>
      <c r="K64" s="9">
        <f t="shared" si="2"/>
        <v>0.0207</v>
      </c>
    </row>
    <row r="65" spans="2:11" ht="12">
      <c r="B65">
        <f>+ICU!A60</f>
        <v>150</v>
      </c>
      <c r="C65" t="str">
        <f>+ICU!B60</f>
        <v>COULEE COMMUNITY HOSPITAL</v>
      </c>
      <c r="D65" s="8">
        <f>ROUND(+ICU!E60*2080,0)</f>
        <v>0</v>
      </c>
      <c r="E65" s="7">
        <f>ROUND(+ICU!F60,0)</f>
        <v>0</v>
      </c>
      <c r="F65" s="8">
        <f t="shared" si="0"/>
      </c>
      <c r="G65" s="8">
        <f>ROUND(+ICU!E161*2080,0)</f>
        <v>0</v>
      </c>
      <c r="H65" s="7">
        <f>ROUND(+ICU!F161,0)</f>
        <v>0</v>
      </c>
      <c r="I65" s="8">
        <f t="shared" si="1"/>
      </c>
      <c r="J65" s="8"/>
      <c r="K65" s="9">
        <f t="shared" si="2"/>
      </c>
    </row>
    <row r="66" spans="2:11" ht="12">
      <c r="B66">
        <f>+ICU!A61</f>
        <v>152</v>
      </c>
      <c r="C66" t="str">
        <f>+ICU!B61</f>
        <v>MASON GENERAL HOSPITAL</v>
      </c>
      <c r="D66" s="8">
        <f>ROUND(+ICU!E61*2080,0)</f>
        <v>47466</v>
      </c>
      <c r="E66" s="7">
        <f>ROUND(+ICU!F61,0)</f>
        <v>1312</v>
      </c>
      <c r="F66" s="8">
        <f t="shared" si="0"/>
        <v>36.18</v>
      </c>
      <c r="G66" s="8">
        <f>ROUND(+ICU!E162*2080,0)</f>
        <v>42432</v>
      </c>
      <c r="H66" s="7">
        <f>ROUND(+ICU!F162,0)</f>
        <v>1284</v>
      </c>
      <c r="I66" s="8">
        <f t="shared" si="1"/>
        <v>33.05</v>
      </c>
      <c r="J66" s="8"/>
      <c r="K66" s="9">
        <f t="shared" si="2"/>
        <v>-0.0865</v>
      </c>
    </row>
    <row r="67" spans="2:11" ht="12">
      <c r="B67">
        <f>+ICU!A62</f>
        <v>153</v>
      </c>
      <c r="C67" t="str">
        <f>+ICU!B62</f>
        <v>WHITMAN HOSPITAL AND MEDICAL CENTER</v>
      </c>
      <c r="D67" s="8">
        <f>ROUND(+ICU!E62*2080,0)</f>
        <v>0</v>
      </c>
      <c r="E67" s="7">
        <f>ROUND(+ICU!F62,0)</f>
        <v>0</v>
      </c>
      <c r="F67" s="8">
        <f t="shared" si="0"/>
      </c>
      <c r="G67" s="8">
        <f>ROUND(+ICU!E163*2080,0)</f>
        <v>0</v>
      </c>
      <c r="H67" s="7">
        <f>ROUND(+ICU!F163,0)</f>
        <v>0</v>
      </c>
      <c r="I67" s="8">
        <f t="shared" si="1"/>
      </c>
      <c r="J67" s="8"/>
      <c r="K67" s="9">
        <f t="shared" si="2"/>
      </c>
    </row>
    <row r="68" spans="2:11" ht="12">
      <c r="B68">
        <f>+ICU!A63</f>
        <v>155</v>
      </c>
      <c r="C68" t="str">
        <f>+ICU!B63</f>
        <v>VALLEY MEDICAL CENTER</v>
      </c>
      <c r="D68" s="8">
        <f>ROUND(+ICU!E63*2080,0)</f>
        <v>106517</v>
      </c>
      <c r="E68" s="7">
        <f>ROUND(+ICU!F63,0)</f>
        <v>3810</v>
      </c>
      <c r="F68" s="8">
        <f t="shared" si="0"/>
        <v>27.96</v>
      </c>
      <c r="G68" s="8">
        <f>ROUND(+ICU!E164*2080,0)</f>
        <v>110469</v>
      </c>
      <c r="H68" s="7">
        <f>ROUND(+ICU!F164,0)</f>
        <v>3602</v>
      </c>
      <c r="I68" s="8">
        <f t="shared" si="1"/>
        <v>30.67</v>
      </c>
      <c r="J68" s="8"/>
      <c r="K68" s="9">
        <f t="shared" si="2"/>
        <v>0.0969</v>
      </c>
    </row>
    <row r="69" spans="2:11" ht="12">
      <c r="B69">
        <f>+ICU!A64</f>
        <v>156</v>
      </c>
      <c r="C69" t="str">
        <f>+ICU!B64</f>
        <v>WHIDBEY GENERAL HOSPITAL</v>
      </c>
      <c r="D69" s="8">
        <f>ROUND(+ICU!E64*2080,0)</f>
        <v>26603</v>
      </c>
      <c r="E69" s="7">
        <f>ROUND(+ICU!F64,0)</f>
        <v>879</v>
      </c>
      <c r="F69" s="8">
        <f t="shared" si="0"/>
        <v>30.27</v>
      </c>
      <c r="G69" s="8">
        <f>ROUND(+ICU!E165*2080,0)</f>
        <v>25501</v>
      </c>
      <c r="H69" s="7">
        <f>ROUND(+ICU!F165,0)</f>
        <v>673</v>
      </c>
      <c r="I69" s="8">
        <f t="shared" si="1"/>
        <v>37.89</v>
      </c>
      <c r="J69" s="8"/>
      <c r="K69" s="9">
        <f t="shared" si="2"/>
        <v>0.2517</v>
      </c>
    </row>
    <row r="70" spans="2:11" ht="12">
      <c r="B70">
        <f>+ICU!A65</f>
        <v>157</v>
      </c>
      <c r="C70" t="str">
        <f>+ICU!B65</f>
        <v>SAINT LUKES REHABILIATION INSTITUTE</v>
      </c>
      <c r="D70" s="8">
        <f>ROUND(+ICU!E65*2080,0)</f>
        <v>0</v>
      </c>
      <c r="E70" s="7">
        <f>ROUND(+ICU!F65,0)</f>
        <v>0</v>
      </c>
      <c r="F70" s="8">
        <f t="shared" si="0"/>
      </c>
      <c r="G70" s="8">
        <f>ROUND(+ICU!E166*2080,0)</f>
        <v>0</v>
      </c>
      <c r="H70" s="7">
        <f>ROUND(+ICU!F166,0)</f>
        <v>0</v>
      </c>
      <c r="I70" s="8">
        <f t="shared" si="1"/>
      </c>
      <c r="J70" s="8"/>
      <c r="K70" s="9">
        <f t="shared" si="2"/>
      </c>
    </row>
    <row r="71" spans="2:11" ht="12">
      <c r="B71">
        <f>+ICU!A66</f>
        <v>158</v>
      </c>
      <c r="C71" t="str">
        <f>+ICU!B66</f>
        <v>CASCADE MEDICAL CENTER</v>
      </c>
      <c r="D71" s="8">
        <f>ROUND(+ICU!E66*2080,0)</f>
        <v>0</v>
      </c>
      <c r="E71" s="7">
        <f>ROUND(+ICU!F66,0)</f>
        <v>0</v>
      </c>
      <c r="F71" s="8">
        <f t="shared" si="0"/>
      </c>
      <c r="G71" s="8">
        <f>ROUND(+ICU!E167*2080,0)</f>
        <v>0</v>
      </c>
      <c r="H71" s="7">
        <f>ROUND(+ICU!F167,0)</f>
        <v>0</v>
      </c>
      <c r="I71" s="8">
        <f t="shared" si="1"/>
      </c>
      <c r="J71" s="8"/>
      <c r="K71" s="9">
        <f t="shared" si="2"/>
      </c>
    </row>
    <row r="72" spans="2:11" ht="12">
      <c r="B72">
        <f>+ICU!A67</f>
        <v>159</v>
      </c>
      <c r="C72" t="str">
        <f>+ICU!B67</f>
        <v>PROVIDENCE SAINT PETER HOSPITAL</v>
      </c>
      <c r="D72" s="8">
        <f>ROUND(+ICU!E67*2080,0)</f>
        <v>133120</v>
      </c>
      <c r="E72" s="7">
        <f>ROUND(+ICU!F67,0)</f>
        <v>5818</v>
      </c>
      <c r="F72" s="8">
        <f t="shared" si="0"/>
        <v>22.88</v>
      </c>
      <c r="G72" s="8">
        <f>ROUND(+ICU!E168*2080,0)</f>
        <v>141440</v>
      </c>
      <c r="H72" s="7">
        <f>ROUND(+ICU!F168,0)</f>
        <v>6261</v>
      </c>
      <c r="I72" s="8">
        <f t="shared" si="1"/>
        <v>22.59</v>
      </c>
      <c r="J72" s="8"/>
      <c r="K72" s="9">
        <f t="shared" si="2"/>
        <v>-0.0127</v>
      </c>
    </row>
    <row r="73" spans="2:11" ht="12">
      <c r="B73">
        <f>+ICU!A68</f>
        <v>161</v>
      </c>
      <c r="C73" t="str">
        <f>+ICU!B68</f>
        <v>KADLEC REGIONAL MEDICAL CENTER</v>
      </c>
      <c r="D73" s="8">
        <f>ROUND(+ICU!E68*2080,0)</f>
        <v>162240</v>
      </c>
      <c r="E73" s="7">
        <f>ROUND(+ICU!F68,0)</f>
        <v>7489</v>
      </c>
      <c r="F73" s="8">
        <f t="shared" si="0"/>
        <v>21.66</v>
      </c>
      <c r="G73" s="8">
        <f>ROUND(+ICU!E169*2080,0)</f>
        <v>185370</v>
      </c>
      <c r="H73" s="7">
        <f>ROUND(+ICU!F169,0)</f>
        <v>8603</v>
      </c>
      <c r="I73" s="8">
        <f t="shared" si="1"/>
        <v>21.55</v>
      </c>
      <c r="J73" s="8"/>
      <c r="K73" s="9">
        <f t="shared" si="2"/>
        <v>-0.0051</v>
      </c>
    </row>
    <row r="74" spans="2:11" ht="12">
      <c r="B74">
        <f>+ICU!A69</f>
        <v>162</v>
      </c>
      <c r="C74" t="str">
        <f>+ICU!B69</f>
        <v>PROVIDENCE SACRED HEART MEDICAL CENTER</v>
      </c>
      <c r="D74" s="8">
        <f>ROUND(+ICU!E69*2080,0)</f>
        <v>771680</v>
      </c>
      <c r="E74" s="7">
        <f>ROUND(+ICU!F69,0)</f>
        <v>37631</v>
      </c>
      <c r="F74" s="8">
        <f t="shared" si="0"/>
        <v>20.51</v>
      </c>
      <c r="G74" s="8">
        <f>ROUND(+ICU!E170*2080,0)</f>
        <v>770474</v>
      </c>
      <c r="H74" s="7">
        <f>ROUND(+ICU!F170,0)</f>
        <v>38113</v>
      </c>
      <c r="I74" s="8">
        <f t="shared" si="1"/>
        <v>20.22</v>
      </c>
      <c r="J74" s="8"/>
      <c r="K74" s="9">
        <f t="shared" si="2"/>
        <v>-0.0141</v>
      </c>
    </row>
    <row r="75" spans="2:11" ht="12">
      <c r="B75">
        <f>+ICU!A70</f>
        <v>164</v>
      </c>
      <c r="C75" t="str">
        <f>+ICU!B70</f>
        <v>EVERGREEN HOSPITAL MEDICAL CENTER</v>
      </c>
      <c r="D75" s="8">
        <f>ROUND(+ICU!E70*2080,0)</f>
        <v>244733</v>
      </c>
      <c r="E75" s="7">
        <f>ROUND(+ICU!F70,0)</f>
        <v>5478</v>
      </c>
      <c r="F75" s="8">
        <f aca="true" t="shared" si="3" ref="F75:F106">IF(D75=0,"",IF(E75=0,"",ROUND(D75/E75,2)))</f>
        <v>44.68</v>
      </c>
      <c r="G75" s="8">
        <f>ROUND(+ICU!E171*2080,0)</f>
        <v>245253</v>
      </c>
      <c r="H75" s="7">
        <f>ROUND(+ICU!F171,0)</f>
        <v>5521</v>
      </c>
      <c r="I75" s="8">
        <f aca="true" t="shared" si="4" ref="I75:I106">IF(G75=0,"",IF(H75=0,"",ROUND(G75/H75,2)))</f>
        <v>44.42</v>
      </c>
      <c r="J75" s="8"/>
      <c r="K75" s="9">
        <f aca="true" t="shared" si="5" ref="K75:K106">IF(D75=0,"",IF(E75=0,"",IF(G75=0,"",IF(H75=0,"",ROUND(I75/F75-1,4)))))</f>
        <v>-0.0058</v>
      </c>
    </row>
    <row r="76" spans="2:11" ht="12">
      <c r="B76">
        <f>+ICU!A71</f>
        <v>165</v>
      </c>
      <c r="C76" t="str">
        <f>+ICU!B71</f>
        <v>LAKE CHELAN COMMUNITY HOSPITAL</v>
      </c>
      <c r="D76" s="8">
        <f>ROUND(+ICU!E71*2080,0)</f>
        <v>0</v>
      </c>
      <c r="E76" s="7">
        <f>ROUND(+ICU!F71,0)</f>
        <v>0</v>
      </c>
      <c r="F76" s="8">
        <f t="shared" si="3"/>
      </c>
      <c r="G76" s="8">
        <f>ROUND(+ICU!E172*2080,0)</f>
        <v>0</v>
      </c>
      <c r="H76" s="7">
        <f>ROUND(+ICU!F172,0)</f>
        <v>0</v>
      </c>
      <c r="I76" s="8">
        <f t="shared" si="4"/>
      </c>
      <c r="J76" s="8"/>
      <c r="K76" s="9">
        <f t="shared" si="5"/>
      </c>
    </row>
    <row r="77" spans="2:11" ht="12">
      <c r="B77">
        <f>+ICU!A72</f>
        <v>167</v>
      </c>
      <c r="C77" t="str">
        <f>+ICU!B72</f>
        <v>FERRY COUNTY MEMORIAL HOSPITAL</v>
      </c>
      <c r="D77" s="8">
        <f>ROUND(+ICU!E72*2080,0)</f>
        <v>0</v>
      </c>
      <c r="E77" s="7">
        <f>ROUND(+ICU!F72,0)</f>
        <v>5</v>
      </c>
      <c r="F77" s="8">
        <f t="shared" si="3"/>
      </c>
      <c r="G77" s="8">
        <f>ROUND(+ICU!E173*2080,0)</f>
        <v>0</v>
      </c>
      <c r="H77" s="7">
        <f>ROUND(+ICU!F173,0)</f>
        <v>1</v>
      </c>
      <c r="I77" s="8">
        <f t="shared" si="4"/>
      </c>
      <c r="J77" s="8"/>
      <c r="K77" s="9">
        <f t="shared" si="5"/>
      </c>
    </row>
    <row r="78" spans="2:11" ht="12">
      <c r="B78">
        <f>+ICU!A73</f>
        <v>168</v>
      </c>
      <c r="C78" t="str">
        <f>+ICU!B73</f>
        <v>CENTRAL WASHINGTON HOSPITAL</v>
      </c>
      <c r="D78" s="8">
        <f>ROUND(+ICU!E73*2080,0)</f>
        <v>100422</v>
      </c>
      <c r="E78" s="7">
        <f>ROUND(+ICU!F73,0)</f>
        <v>4530</v>
      </c>
      <c r="F78" s="8">
        <f t="shared" si="3"/>
        <v>22.17</v>
      </c>
      <c r="G78" s="8">
        <f>ROUND(+ICU!E174*2080,0)</f>
        <v>105706</v>
      </c>
      <c r="H78" s="7">
        <f>ROUND(+ICU!F174,0)</f>
        <v>4784</v>
      </c>
      <c r="I78" s="8">
        <f t="shared" si="4"/>
        <v>22.1</v>
      </c>
      <c r="J78" s="8"/>
      <c r="K78" s="9">
        <f t="shared" si="5"/>
        <v>-0.0032</v>
      </c>
    </row>
    <row r="79" spans="2:11" ht="12">
      <c r="B79">
        <f>+ICU!A74</f>
        <v>169</v>
      </c>
      <c r="C79" t="str">
        <f>+ICU!B74</f>
        <v>GROUP HEALTH EASTSIDE</v>
      </c>
      <c r="D79" s="8">
        <f>ROUND(+ICU!E74*2080,0)</f>
        <v>39187</v>
      </c>
      <c r="E79" s="7">
        <f>ROUND(+ICU!F74,0)</f>
        <v>472</v>
      </c>
      <c r="F79" s="8">
        <f t="shared" si="3"/>
        <v>83.02</v>
      </c>
      <c r="G79" s="8">
        <f>ROUND(+ICU!E175*2080,0)</f>
        <v>0</v>
      </c>
      <c r="H79" s="7">
        <f>ROUND(+ICU!F175,0)</f>
        <v>0</v>
      </c>
      <c r="I79" s="8">
        <f t="shared" si="4"/>
      </c>
      <c r="J79" s="8"/>
      <c r="K79" s="9">
        <f t="shared" si="5"/>
      </c>
    </row>
    <row r="80" spans="2:11" ht="12">
      <c r="B80">
        <f>+ICU!A75</f>
        <v>170</v>
      </c>
      <c r="C80" t="str">
        <f>+ICU!B75</f>
        <v>SOUTHWEST WASHINGTON MEDICAL CENTER</v>
      </c>
      <c r="D80" s="8">
        <f>ROUND(+ICU!E75*2080,0)</f>
        <v>319717</v>
      </c>
      <c r="E80" s="7">
        <f>ROUND(+ICU!F75,0)</f>
        <v>12573</v>
      </c>
      <c r="F80" s="8">
        <f t="shared" si="3"/>
        <v>25.43</v>
      </c>
      <c r="G80" s="8">
        <f>ROUND(+ICU!E176*2080,0)</f>
        <v>345717</v>
      </c>
      <c r="H80" s="7">
        <f>ROUND(+ICU!F176,0)</f>
        <v>13584</v>
      </c>
      <c r="I80" s="8">
        <f t="shared" si="4"/>
        <v>25.45</v>
      </c>
      <c r="J80" s="8"/>
      <c r="K80" s="9">
        <f t="shared" si="5"/>
        <v>0.0008</v>
      </c>
    </row>
    <row r="81" spans="2:11" ht="12">
      <c r="B81">
        <f>+ICU!A76</f>
        <v>172</v>
      </c>
      <c r="C81" t="str">
        <f>+ICU!B76</f>
        <v>PULLMAN REGIONAL HOSPITAL</v>
      </c>
      <c r="D81" s="8">
        <f>ROUND(+ICU!E76*2080,0)</f>
        <v>26125</v>
      </c>
      <c r="E81" s="7">
        <f>ROUND(+ICU!F76,0)</f>
        <v>568</v>
      </c>
      <c r="F81" s="8">
        <f t="shared" si="3"/>
        <v>45.99</v>
      </c>
      <c r="G81" s="8">
        <f>ROUND(+ICU!E177*2080,0)</f>
        <v>28226</v>
      </c>
      <c r="H81" s="7">
        <f>ROUND(+ICU!F177,0)</f>
        <v>545</v>
      </c>
      <c r="I81" s="8">
        <f t="shared" si="4"/>
        <v>51.79</v>
      </c>
      <c r="J81" s="8"/>
      <c r="K81" s="9">
        <f t="shared" si="5"/>
        <v>0.1261</v>
      </c>
    </row>
    <row r="82" spans="2:11" ht="12">
      <c r="B82">
        <f>+ICU!A77</f>
        <v>173</v>
      </c>
      <c r="C82" t="str">
        <f>+ICU!B77</f>
        <v>MORTON GENERAL HOSPITAL</v>
      </c>
      <c r="D82" s="8">
        <f>ROUND(+ICU!E77*2080,0)</f>
        <v>0</v>
      </c>
      <c r="E82" s="7">
        <f>ROUND(+ICU!F77,0)</f>
        <v>0</v>
      </c>
      <c r="F82" s="8">
        <f t="shared" si="3"/>
      </c>
      <c r="G82" s="8">
        <f>ROUND(+ICU!E178*2080,0)</f>
        <v>0</v>
      </c>
      <c r="H82" s="7">
        <f>ROUND(+ICU!F178,0)</f>
        <v>0</v>
      </c>
      <c r="I82" s="8">
        <f t="shared" si="4"/>
      </c>
      <c r="J82" s="8"/>
      <c r="K82" s="9">
        <f t="shared" si="5"/>
      </c>
    </row>
    <row r="83" spans="2:11" ht="12">
      <c r="B83">
        <f>+ICU!A78</f>
        <v>175</v>
      </c>
      <c r="C83" t="str">
        <f>+ICU!B78</f>
        <v>MARY BRIDGE CHILDRENS HEALTH CENTER</v>
      </c>
      <c r="D83" s="8">
        <f>ROUND(+ICU!E78*2080,0)</f>
        <v>86882</v>
      </c>
      <c r="E83" s="7">
        <f>ROUND(+ICU!F78,0)</f>
        <v>3056</v>
      </c>
      <c r="F83" s="8">
        <f t="shared" si="3"/>
        <v>28.43</v>
      </c>
      <c r="G83" s="8">
        <f>ROUND(+ICU!E179*2080,0)</f>
        <v>92872</v>
      </c>
      <c r="H83" s="7">
        <f>ROUND(+ICU!F179,0)</f>
        <v>3071</v>
      </c>
      <c r="I83" s="8">
        <f t="shared" si="4"/>
        <v>30.24</v>
      </c>
      <c r="J83" s="8"/>
      <c r="K83" s="9">
        <f t="shared" si="5"/>
        <v>0.0637</v>
      </c>
    </row>
    <row r="84" spans="2:11" ht="12">
      <c r="B84">
        <f>+ICU!A79</f>
        <v>176</v>
      </c>
      <c r="C84" t="str">
        <f>+ICU!B79</f>
        <v>TACOMA GENERAL ALLENMORE HOSPITAL</v>
      </c>
      <c r="D84" s="8">
        <f>ROUND(+ICU!E79*2080,0)</f>
        <v>792834</v>
      </c>
      <c r="E84" s="7">
        <f>ROUND(+ICU!F79,0)</f>
        <v>37459</v>
      </c>
      <c r="F84" s="8">
        <f t="shared" si="3"/>
        <v>21.17</v>
      </c>
      <c r="G84" s="8">
        <f>ROUND(+ICU!E180*2080,0)</f>
        <v>818688</v>
      </c>
      <c r="H84" s="7">
        <f>ROUND(+ICU!F180,0)</f>
        <v>39577</v>
      </c>
      <c r="I84" s="8">
        <f t="shared" si="4"/>
        <v>20.69</v>
      </c>
      <c r="J84" s="8"/>
      <c r="K84" s="9">
        <f t="shared" si="5"/>
        <v>-0.0227</v>
      </c>
    </row>
    <row r="85" spans="2:11" ht="12">
      <c r="B85">
        <f>+ICU!A80</f>
        <v>178</v>
      </c>
      <c r="C85" t="str">
        <f>+ICU!B80</f>
        <v>DEER PARK HOSPITAL</v>
      </c>
      <c r="D85" s="8">
        <f>ROUND(+ICU!E80*2080,0)</f>
        <v>0</v>
      </c>
      <c r="E85" s="7">
        <f>ROUND(+ICU!F80,0)</f>
        <v>0</v>
      </c>
      <c r="F85" s="8">
        <f t="shared" si="3"/>
      </c>
      <c r="G85" s="8">
        <f>ROUND(+ICU!E181*2080,0)</f>
        <v>0</v>
      </c>
      <c r="H85" s="7">
        <f>ROUND(+ICU!F181,0)</f>
        <v>0</v>
      </c>
      <c r="I85" s="8">
        <f t="shared" si="4"/>
      </c>
      <c r="J85" s="8"/>
      <c r="K85" s="9">
        <f t="shared" si="5"/>
      </c>
    </row>
    <row r="86" spans="2:11" ht="12">
      <c r="B86">
        <f>+ICU!A81</f>
        <v>180</v>
      </c>
      <c r="C86" t="str">
        <f>+ICU!B81</f>
        <v>VALLEY HOSPITAL AND MEDICAL CENTER</v>
      </c>
      <c r="D86" s="8">
        <f>ROUND(+ICU!E81*2080,0)</f>
        <v>37419</v>
      </c>
      <c r="E86" s="7">
        <f>ROUND(+ICU!F81,0)</f>
        <v>1262</v>
      </c>
      <c r="F86" s="8">
        <f t="shared" si="3"/>
        <v>29.65</v>
      </c>
      <c r="G86" s="8">
        <f>ROUND(+ICU!E182*2080,0)</f>
        <v>41787</v>
      </c>
      <c r="H86" s="7">
        <f>ROUND(+ICU!F182,0)</f>
        <v>2093</v>
      </c>
      <c r="I86" s="8">
        <f t="shared" si="4"/>
        <v>19.97</v>
      </c>
      <c r="J86" s="8"/>
      <c r="K86" s="9">
        <f t="shared" si="5"/>
        <v>-0.3265</v>
      </c>
    </row>
    <row r="87" spans="2:11" ht="12">
      <c r="B87">
        <f>+ICU!A82</f>
        <v>183</v>
      </c>
      <c r="C87" t="str">
        <f>+ICU!B82</f>
        <v>AUBURN REGIONAL MEDICAL CENTER</v>
      </c>
      <c r="D87" s="8">
        <f>ROUND(+ICU!E82*2080,0)</f>
        <v>55702</v>
      </c>
      <c r="E87" s="7">
        <f>ROUND(+ICU!F82,0)</f>
        <v>2357</v>
      </c>
      <c r="F87" s="8">
        <f t="shared" si="3"/>
        <v>23.63</v>
      </c>
      <c r="G87" s="8">
        <f>ROUND(+ICU!E183*2080,0)</f>
        <v>62462</v>
      </c>
      <c r="H87" s="7">
        <f>ROUND(+ICU!F183,0)</f>
        <v>3224</v>
      </c>
      <c r="I87" s="8">
        <f t="shared" si="4"/>
        <v>19.37</v>
      </c>
      <c r="J87" s="8"/>
      <c r="K87" s="9">
        <f t="shared" si="5"/>
        <v>-0.1803</v>
      </c>
    </row>
    <row r="88" spans="2:11" ht="12">
      <c r="B88">
        <f>+ICU!A83</f>
        <v>186</v>
      </c>
      <c r="C88" t="str">
        <f>+ICU!B83</f>
        <v>MARK REED HOSPITAL</v>
      </c>
      <c r="D88" s="8">
        <f>ROUND(+ICU!E83*2080,0)</f>
        <v>0</v>
      </c>
      <c r="E88" s="7">
        <f>ROUND(+ICU!F83,0)</f>
        <v>0</v>
      </c>
      <c r="F88" s="8">
        <f t="shared" si="3"/>
      </c>
      <c r="G88" s="8">
        <f>ROUND(+ICU!E184*2080,0)</f>
        <v>0</v>
      </c>
      <c r="H88" s="7">
        <f>ROUND(+ICU!F184,0)</f>
        <v>0</v>
      </c>
      <c r="I88" s="8">
        <f t="shared" si="4"/>
      </c>
      <c r="J88" s="8"/>
      <c r="K88" s="9">
        <f t="shared" si="5"/>
      </c>
    </row>
    <row r="89" spans="2:11" ht="12">
      <c r="B89">
        <f>+ICU!A84</f>
        <v>191</v>
      </c>
      <c r="C89" t="str">
        <f>+ICU!B84</f>
        <v>PROVIDENCE CENTRALIA HOSPITAL</v>
      </c>
      <c r="D89" s="8">
        <f>ROUND(+ICU!E84*2080,0)</f>
        <v>73424</v>
      </c>
      <c r="E89" s="7">
        <f>ROUND(+ICU!F84,0)</f>
        <v>3492</v>
      </c>
      <c r="F89" s="8">
        <f t="shared" si="3"/>
        <v>21.03</v>
      </c>
      <c r="G89" s="8">
        <f>ROUND(+ICU!E185*2080,0)</f>
        <v>82930</v>
      </c>
      <c r="H89" s="7">
        <f>ROUND(+ICU!F185,0)</f>
        <v>3772</v>
      </c>
      <c r="I89" s="8">
        <f t="shared" si="4"/>
        <v>21.99</v>
      </c>
      <c r="J89" s="8"/>
      <c r="K89" s="9">
        <f t="shared" si="5"/>
        <v>0.0456</v>
      </c>
    </row>
    <row r="90" spans="2:11" ht="12">
      <c r="B90">
        <f>+ICU!A85</f>
        <v>193</v>
      </c>
      <c r="C90" t="str">
        <f>+ICU!B85</f>
        <v>PROVIDENCE MOUNT CARMEL HOSPITAL</v>
      </c>
      <c r="D90" s="8">
        <f>ROUND(+ICU!E85*2080,0)</f>
        <v>12022</v>
      </c>
      <c r="E90" s="7">
        <f>ROUND(+ICU!F85,0)</f>
        <v>413</v>
      </c>
      <c r="F90" s="8">
        <f t="shared" si="3"/>
        <v>29.11</v>
      </c>
      <c r="G90" s="8">
        <f>ROUND(+ICU!E186*2080,0)</f>
        <v>11544</v>
      </c>
      <c r="H90" s="7">
        <f>ROUND(+ICU!F186,0)</f>
        <v>464</v>
      </c>
      <c r="I90" s="8">
        <f t="shared" si="4"/>
        <v>24.88</v>
      </c>
      <c r="J90" s="8"/>
      <c r="K90" s="9">
        <f t="shared" si="5"/>
        <v>-0.1453</v>
      </c>
    </row>
    <row r="91" spans="2:11" ht="12">
      <c r="B91">
        <f>+ICU!A86</f>
        <v>194</v>
      </c>
      <c r="C91" t="str">
        <f>+ICU!B86</f>
        <v>PROVIDENCE SAINT JOSEPHS HOSPITAL</v>
      </c>
      <c r="D91" s="8">
        <f>ROUND(+ICU!E86*2080,0)</f>
        <v>0</v>
      </c>
      <c r="E91" s="7">
        <f>ROUND(+ICU!F86,0)</f>
        <v>0</v>
      </c>
      <c r="F91" s="8">
        <f t="shared" si="3"/>
      </c>
      <c r="G91" s="8">
        <f>ROUND(+ICU!E187*2080,0)</f>
        <v>38501</v>
      </c>
      <c r="H91" s="7">
        <f>ROUND(+ICU!F187,0)</f>
        <v>0</v>
      </c>
      <c r="I91" s="8">
        <f t="shared" si="4"/>
      </c>
      <c r="J91" s="8"/>
      <c r="K91" s="9">
        <f t="shared" si="5"/>
      </c>
    </row>
    <row r="92" spans="2:11" ht="12">
      <c r="B92">
        <f>+ICU!A87</f>
        <v>195</v>
      </c>
      <c r="C92" t="str">
        <f>+ICU!B87</f>
        <v>SNOQUALMIE VALLEY HOSPITAL</v>
      </c>
      <c r="D92" s="8">
        <f>ROUND(+ICU!E87*2080,0)</f>
        <v>0</v>
      </c>
      <c r="E92" s="7">
        <f>ROUND(+ICU!F87,0)</f>
        <v>0</v>
      </c>
      <c r="F92" s="8">
        <f t="shared" si="3"/>
      </c>
      <c r="G92" s="8">
        <f>ROUND(+ICU!E188*2080,0)</f>
        <v>0</v>
      </c>
      <c r="H92" s="7">
        <f>ROUND(+ICU!F188,0)</f>
        <v>0</v>
      </c>
      <c r="I92" s="8">
        <f t="shared" si="4"/>
      </c>
      <c r="J92" s="8"/>
      <c r="K92" s="9">
        <f t="shared" si="5"/>
      </c>
    </row>
    <row r="93" spans="2:11" ht="12">
      <c r="B93">
        <f>+ICU!A88</f>
        <v>197</v>
      </c>
      <c r="C93" t="str">
        <f>+ICU!B88</f>
        <v>CAPITAL MEDICAL CENTER</v>
      </c>
      <c r="D93" s="8">
        <f>ROUND(+ICU!E88*2080,0)</f>
        <v>63253</v>
      </c>
      <c r="E93" s="7">
        <f>ROUND(+ICU!F88,0)</f>
        <v>4095</v>
      </c>
      <c r="F93" s="8">
        <f t="shared" si="3"/>
        <v>15.45</v>
      </c>
      <c r="G93" s="8">
        <f>ROUND(+ICU!E189*2080,0)</f>
        <v>62858</v>
      </c>
      <c r="H93" s="7">
        <f>ROUND(+ICU!F189,0)</f>
        <v>3759</v>
      </c>
      <c r="I93" s="8">
        <f t="shared" si="4"/>
        <v>16.72</v>
      </c>
      <c r="J93" s="8"/>
      <c r="K93" s="9">
        <f t="shared" si="5"/>
        <v>0.0822</v>
      </c>
    </row>
    <row r="94" spans="2:11" ht="12">
      <c r="B94">
        <f>+ICU!A89</f>
        <v>198</v>
      </c>
      <c r="C94" t="str">
        <f>+ICU!B89</f>
        <v>SUNNYSIDE COMMUNITY HOSPITAL</v>
      </c>
      <c r="D94" s="8">
        <f>ROUND(+ICU!E89*2080,0)</f>
        <v>28226</v>
      </c>
      <c r="E94" s="7">
        <f>ROUND(+ICU!F89,0)</f>
        <v>671</v>
      </c>
      <c r="F94" s="8">
        <f t="shared" si="3"/>
        <v>42.07</v>
      </c>
      <c r="G94" s="8">
        <f>ROUND(+ICU!E190*2080,0)</f>
        <v>29224</v>
      </c>
      <c r="H94" s="7">
        <f>ROUND(+ICU!F190,0)</f>
        <v>630</v>
      </c>
      <c r="I94" s="8">
        <f t="shared" si="4"/>
        <v>46.39</v>
      </c>
      <c r="J94" s="8"/>
      <c r="K94" s="9">
        <f t="shared" si="5"/>
        <v>0.1027</v>
      </c>
    </row>
    <row r="95" spans="2:11" ht="12">
      <c r="B95">
        <f>+ICU!A90</f>
        <v>199</v>
      </c>
      <c r="C95" t="str">
        <f>+ICU!B90</f>
        <v>TOPPENISH COMMUNITY HOSPITAL</v>
      </c>
      <c r="D95" s="8">
        <f>ROUND(+ICU!E90*2080,0)</f>
        <v>26416</v>
      </c>
      <c r="E95" s="7">
        <f>ROUND(+ICU!F90,0)</f>
        <v>1148</v>
      </c>
      <c r="F95" s="8">
        <f t="shared" si="3"/>
        <v>23.01</v>
      </c>
      <c r="G95" s="8">
        <f>ROUND(+ICU!E191*2080,0)</f>
        <v>29120</v>
      </c>
      <c r="H95" s="7">
        <f>ROUND(+ICU!F191,0)</f>
        <v>1127</v>
      </c>
      <c r="I95" s="8">
        <f t="shared" si="4"/>
        <v>25.84</v>
      </c>
      <c r="J95" s="8"/>
      <c r="K95" s="9">
        <f t="shared" si="5"/>
        <v>0.123</v>
      </c>
    </row>
    <row r="96" spans="2:11" ht="12">
      <c r="B96">
        <f>+ICU!A91</f>
        <v>201</v>
      </c>
      <c r="C96" t="str">
        <f>+ICU!B91</f>
        <v>SAINT FRANCIS COMMUNITY HOSPITAL</v>
      </c>
      <c r="D96" s="8">
        <f>ROUND(+ICU!E91*2080,0)</f>
        <v>72696</v>
      </c>
      <c r="E96" s="7">
        <f>ROUND(+ICU!F91,0)</f>
        <v>3273</v>
      </c>
      <c r="F96" s="8">
        <f t="shared" si="3"/>
        <v>22.21</v>
      </c>
      <c r="G96" s="8">
        <f>ROUND(+ICU!E192*2080,0)</f>
        <v>79269</v>
      </c>
      <c r="H96" s="7">
        <f>ROUND(+ICU!F192,0)</f>
        <v>3618</v>
      </c>
      <c r="I96" s="8">
        <f t="shared" si="4"/>
        <v>21.91</v>
      </c>
      <c r="J96" s="8"/>
      <c r="K96" s="9">
        <f t="shared" si="5"/>
        <v>-0.0135</v>
      </c>
    </row>
    <row r="97" spans="2:11" ht="12">
      <c r="B97">
        <f>+ICU!A92</f>
        <v>202</v>
      </c>
      <c r="C97" t="str">
        <f>+ICU!B92</f>
        <v>REGIONAL HOSP. FOR RESP. &amp; COMPLEX CARE</v>
      </c>
      <c r="D97" s="8">
        <f>ROUND(+ICU!E92*2080,0)</f>
        <v>0</v>
      </c>
      <c r="E97" s="7">
        <f>ROUND(+ICU!F92,0)</f>
        <v>0</v>
      </c>
      <c r="F97" s="8">
        <f t="shared" si="3"/>
      </c>
      <c r="G97" s="8">
        <f>ROUND(+ICU!E193*2080,0)</f>
        <v>0</v>
      </c>
      <c r="H97" s="7">
        <f>ROUND(+ICU!F193,0)</f>
        <v>0</v>
      </c>
      <c r="I97" s="8">
        <f t="shared" si="4"/>
      </c>
      <c r="J97" s="8"/>
      <c r="K97" s="9">
        <f t="shared" si="5"/>
      </c>
    </row>
    <row r="98" spans="2:11" ht="12">
      <c r="B98">
        <f>+ICU!A93</f>
        <v>204</v>
      </c>
      <c r="C98" t="str">
        <f>+ICU!B93</f>
        <v>SEATTLE CANCER CARE ALLIANCE</v>
      </c>
      <c r="D98" s="8">
        <f>ROUND(+ICU!E93*2080,0)</f>
        <v>0</v>
      </c>
      <c r="E98" s="7">
        <f>ROUND(+ICU!F93,0)</f>
        <v>5570</v>
      </c>
      <c r="F98" s="8">
        <f t="shared" si="3"/>
      </c>
      <c r="G98" s="8">
        <f>ROUND(+ICU!E194*2080,0)</f>
        <v>0</v>
      </c>
      <c r="H98" s="7">
        <f>ROUND(+ICU!F194,0)</f>
        <v>5997</v>
      </c>
      <c r="I98" s="8">
        <f t="shared" si="4"/>
      </c>
      <c r="J98" s="8"/>
      <c r="K98" s="9">
        <f t="shared" si="5"/>
      </c>
    </row>
    <row r="99" spans="2:11" ht="12">
      <c r="B99">
        <f>+ICU!A94</f>
        <v>205</v>
      </c>
      <c r="C99" t="str">
        <f>+ICU!B94</f>
        <v>WENATCHEE VALLEY MEDICAL CENTER</v>
      </c>
      <c r="D99" s="8">
        <f>ROUND(+ICU!E94*2080,0)</f>
        <v>0</v>
      </c>
      <c r="E99" s="7">
        <f>ROUND(+ICU!F94,0)</f>
        <v>0</v>
      </c>
      <c r="F99" s="8">
        <f t="shared" si="3"/>
      </c>
      <c r="G99" s="8">
        <f>ROUND(+ICU!E195*2080,0)</f>
        <v>0</v>
      </c>
      <c r="H99" s="7">
        <f>ROUND(+ICU!F195,0)</f>
        <v>0</v>
      </c>
      <c r="I99" s="8">
        <f t="shared" si="4"/>
      </c>
      <c r="J99" s="8"/>
      <c r="K99" s="9">
        <f t="shared" si="5"/>
      </c>
    </row>
    <row r="100" spans="2:11" ht="12">
      <c r="B100">
        <f>+ICU!A95</f>
        <v>206</v>
      </c>
      <c r="C100" t="str">
        <f>+ICU!B95</f>
        <v>UNITED GENERAL HOSPITAL</v>
      </c>
      <c r="D100" s="8">
        <f>ROUND(+ICU!E95*2080,0)</f>
        <v>10899</v>
      </c>
      <c r="E100" s="7">
        <f>ROUND(+ICU!F95,0)</f>
        <v>497</v>
      </c>
      <c r="F100" s="8">
        <f t="shared" si="3"/>
        <v>21.93</v>
      </c>
      <c r="G100" s="8">
        <f>ROUND(+ICU!E196*2080,0)</f>
        <v>13416</v>
      </c>
      <c r="H100" s="7">
        <f>ROUND(+ICU!F196,0)</f>
        <v>477</v>
      </c>
      <c r="I100" s="8">
        <f t="shared" si="4"/>
        <v>28.13</v>
      </c>
      <c r="J100" s="8"/>
      <c r="K100" s="9">
        <f t="shared" si="5"/>
        <v>0.2827</v>
      </c>
    </row>
    <row r="101" spans="2:11" ht="12">
      <c r="B101">
        <f>+ICU!A96</f>
        <v>207</v>
      </c>
      <c r="C101" t="str">
        <f>+ICU!B96</f>
        <v>SKAGIT VALLEY HOSPITAL</v>
      </c>
      <c r="D101" s="8">
        <f>ROUND(+ICU!E96*2080,0)</f>
        <v>84510</v>
      </c>
      <c r="E101" s="7">
        <f>ROUND(+ICU!F96,0)</f>
        <v>2767</v>
      </c>
      <c r="F101" s="8">
        <f t="shared" si="3"/>
        <v>30.54</v>
      </c>
      <c r="G101" s="8">
        <f>ROUND(+ICU!E197*2080,0)</f>
        <v>59758</v>
      </c>
      <c r="H101" s="7">
        <f>ROUND(+ICU!F197,0)</f>
        <v>2482</v>
      </c>
      <c r="I101" s="8">
        <f t="shared" si="4"/>
        <v>24.08</v>
      </c>
      <c r="J101" s="8"/>
      <c r="K101" s="9">
        <f t="shared" si="5"/>
        <v>-0.2115</v>
      </c>
    </row>
    <row r="102" spans="2:11" ht="12">
      <c r="B102">
        <f>+ICU!A97</f>
        <v>208</v>
      </c>
      <c r="C102" t="str">
        <f>+ICU!B97</f>
        <v>LEGACY SALMON CREEK HOSPITAL</v>
      </c>
      <c r="D102" s="8">
        <f>ROUND(+ICU!E97*2080,0)</f>
        <v>123406</v>
      </c>
      <c r="E102" s="7">
        <f>ROUND(+ICU!F97,0)</f>
        <v>6842</v>
      </c>
      <c r="F102" s="8">
        <f t="shared" si="3"/>
        <v>18.04</v>
      </c>
      <c r="G102" s="8">
        <f>ROUND(+ICU!E198*2080,0)</f>
        <v>149968</v>
      </c>
      <c r="H102" s="7">
        <f>ROUND(+ICU!F198,0)</f>
        <v>8219</v>
      </c>
      <c r="I102" s="8">
        <f t="shared" si="4"/>
        <v>18.25</v>
      </c>
      <c r="J102" s="8"/>
      <c r="K102" s="9">
        <f t="shared" si="5"/>
        <v>0.0116</v>
      </c>
    </row>
    <row r="103" spans="2:11" ht="12">
      <c r="B103">
        <f>+ICU!A98</f>
        <v>209</v>
      </c>
      <c r="C103" t="str">
        <f>+ICU!B98</f>
        <v>SAINT ANTHONY HOSPITAL</v>
      </c>
      <c r="D103" s="8">
        <f>ROUND(+ICU!E98*2080,0)</f>
        <v>0</v>
      </c>
      <c r="E103" s="7">
        <f>ROUND(+ICU!F98,0)</f>
        <v>0</v>
      </c>
      <c r="F103" s="8">
        <f t="shared" si="3"/>
      </c>
      <c r="G103" s="8">
        <f>ROUND(+ICU!E199*2080,0)</f>
        <v>44845</v>
      </c>
      <c r="H103" s="7">
        <f>ROUND(+ICU!F199,0)</f>
        <v>1145</v>
      </c>
      <c r="I103" s="8">
        <f t="shared" si="4"/>
        <v>39.17</v>
      </c>
      <c r="J103" s="8"/>
      <c r="K103" s="9">
        <f t="shared" si="5"/>
      </c>
    </row>
    <row r="104" spans="2:11" ht="12">
      <c r="B104">
        <f>+ICU!A99</f>
        <v>904</v>
      </c>
      <c r="C104" t="str">
        <f>+ICU!B99</f>
        <v>BHC FAIRFAX HOSPITAL</v>
      </c>
      <c r="D104" s="8">
        <f>ROUND(+ICU!E99*2080,0)</f>
        <v>0</v>
      </c>
      <c r="E104" s="7">
        <f>ROUND(+ICU!F99,0)</f>
        <v>0</v>
      </c>
      <c r="F104" s="8">
        <f t="shared" si="3"/>
      </c>
      <c r="G104" s="8">
        <f>ROUND(+ICU!E200*2080,0)</f>
        <v>0</v>
      </c>
      <c r="H104" s="7">
        <f>ROUND(+ICU!F200,0)</f>
        <v>0</v>
      </c>
      <c r="I104" s="8">
        <f t="shared" si="4"/>
      </c>
      <c r="J104" s="8"/>
      <c r="K104" s="9">
        <f t="shared" si="5"/>
      </c>
    </row>
    <row r="105" spans="2:11" ht="12">
      <c r="B105">
        <f>+ICU!A100</f>
        <v>915</v>
      </c>
      <c r="C105" t="str">
        <f>+ICU!B100</f>
        <v>LOURDES COUNSELING CENTER</v>
      </c>
      <c r="D105" s="8">
        <f>ROUND(+ICU!E100*2080,0)</f>
        <v>0</v>
      </c>
      <c r="E105" s="7">
        <f>ROUND(+ICU!F100,0)</f>
        <v>7706</v>
      </c>
      <c r="F105" s="8">
        <f t="shared" si="3"/>
      </c>
      <c r="G105" s="8">
        <f>ROUND(+ICU!E201*2080,0)</f>
        <v>0</v>
      </c>
      <c r="H105" s="7">
        <f>ROUND(+ICU!F201,0)</f>
        <v>0</v>
      </c>
      <c r="I105" s="8">
        <f t="shared" si="4"/>
      </c>
      <c r="J105" s="8"/>
      <c r="K105" s="9">
        <f t="shared" si="5"/>
      </c>
    </row>
    <row r="106" spans="2:11" ht="12">
      <c r="B106">
        <f>+ICU!A101</f>
        <v>919</v>
      </c>
      <c r="C106" t="str">
        <f>+ICU!B101</f>
        <v>NAVOS</v>
      </c>
      <c r="D106" s="8">
        <f>ROUND(+ICU!E101*2080,0)</f>
        <v>0</v>
      </c>
      <c r="E106" s="7">
        <f>ROUND(+ICU!F101,0)</f>
        <v>0</v>
      </c>
      <c r="F106" s="8">
        <f t="shared" si="3"/>
      </c>
      <c r="G106" s="8">
        <f>ROUND(+ICU!E202*2080,0)</f>
        <v>0</v>
      </c>
      <c r="H106" s="7">
        <f>ROUND(+ICU!F202,0)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.18" right="0" top="0" bottom="0" header="0" footer="0"/>
  <pageSetup fitToHeight="1" fitToWidth="1" horizontalDpi="600" verticalDpi="600" orientation="portrait" paperSize="5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8.00390625" style="0" bestFit="1" customWidth="1"/>
    <col min="5" max="5" width="9.875" style="0" bestFit="1" customWidth="1"/>
    <col min="6" max="6" width="7.625" style="0" bestFit="1" customWidth="1"/>
    <col min="7" max="7" width="8.00390625" style="0" bestFit="1" customWidth="1"/>
    <col min="8" max="8" width="9.875" style="0" bestFit="1" customWidth="1"/>
    <col min="9" max="9" width="8.12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60</v>
      </c>
    </row>
    <row r="4" spans="1:10" ht="1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50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7">
        <f>ROUND(+ICU!D5,0)</f>
        <v>2008</v>
      </c>
      <c r="F7" s="17">
        <f>E7</f>
        <v>2008</v>
      </c>
      <c r="G7" s="3"/>
      <c r="H7" s="2">
        <f>+F7+1</f>
        <v>2009</v>
      </c>
      <c r="I7" s="3">
        <f>+H7</f>
        <v>2009</v>
      </c>
    </row>
    <row r="8" spans="1:11" ht="12">
      <c r="A8" s="3"/>
      <c r="B8" s="3"/>
      <c r="C8" s="3"/>
      <c r="D8" s="2" t="s">
        <v>33</v>
      </c>
      <c r="E8" s="2" t="s">
        <v>34</v>
      </c>
      <c r="F8" s="2" t="s">
        <v>75</v>
      </c>
      <c r="G8" s="2" t="s">
        <v>33</v>
      </c>
      <c r="H8" s="2" t="s">
        <v>34</v>
      </c>
      <c r="I8" s="2" t="s">
        <v>75</v>
      </c>
      <c r="K8" s="3" t="s">
        <v>75</v>
      </c>
    </row>
    <row r="9" spans="1:11" ht="12">
      <c r="A9" s="3"/>
      <c r="B9" s="3" t="s">
        <v>36</v>
      </c>
      <c r="C9" s="3" t="s">
        <v>37</v>
      </c>
      <c r="D9" s="2" t="s">
        <v>35</v>
      </c>
      <c r="E9" s="2" t="s">
        <v>35</v>
      </c>
      <c r="F9" s="2" t="s">
        <v>76</v>
      </c>
      <c r="G9" s="2" t="s">
        <v>35</v>
      </c>
      <c r="H9" s="2" t="s">
        <v>35</v>
      </c>
      <c r="I9" s="2" t="s">
        <v>76</v>
      </c>
      <c r="J9" s="2"/>
      <c r="K9" s="3" t="s">
        <v>77</v>
      </c>
    </row>
    <row r="10" spans="2:11" ht="12">
      <c r="B10">
        <f>+ICU!A5</f>
        <v>1</v>
      </c>
      <c r="C10" t="str">
        <f>+ICU!B5</f>
        <v>SWEDISH HEALTH SERVICES</v>
      </c>
      <c r="D10" s="7">
        <f>ROUND(+ICU!F5,0)</f>
        <v>51309</v>
      </c>
      <c r="E10" s="7">
        <f>ROUND(+ICU!U5*365,0)</f>
        <v>28470</v>
      </c>
      <c r="F10" s="9">
        <f>IF(D10=0,"",IF(E10=0,"",ROUND(D10/E10,4)))</f>
        <v>1.8022</v>
      </c>
      <c r="G10" s="7">
        <f>ROUND(+ICU!F106,0)</f>
        <v>31715</v>
      </c>
      <c r="H10" s="7">
        <f>ROUND(+ICU!U106*365,0)</f>
        <v>28470</v>
      </c>
      <c r="I10" s="9">
        <f>IF(G10=0,"",IF(H10=0,"",ROUND(G10/H10,4)))</f>
        <v>1.114</v>
      </c>
      <c r="J10" s="9"/>
      <c r="K10" s="9">
        <f>IF(D10=0,"",IF(E10=0,"",IF(G10=0,"",IF(H10=0,"",ROUND(I10/F10-1,4)))))</f>
        <v>-0.3819</v>
      </c>
    </row>
    <row r="11" spans="2:11" ht="12">
      <c r="B11">
        <f>+ICU!A6</f>
        <v>3</v>
      </c>
      <c r="C11" t="str">
        <f>+ICU!B6</f>
        <v>SWEDISH MEDICAL CENTER CHERRY HILL</v>
      </c>
      <c r="D11" s="7">
        <f>ROUND(+ICU!F6,0)</f>
        <v>7418</v>
      </c>
      <c r="E11" s="7">
        <f>ROUND(+ICU!U6*365,0)</f>
        <v>9855</v>
      </c>
      <c r="F11" s="9">
        <f aca="true" t="shared" si="0" ref="F11:F74">IF(D11=0,"",IF(E11=0,"",ROUND(D11/E11,4)))</f>
        <v>0.7527</v>
      </c>
      <c r="G11" s="7">
        <f>ROUND(+ICU!F107,0)</f>
        <v>7588</v>
      </c>
      <c r="H11" s="7">
        <f>ROUND(+ICU!U107*365,0)</f>
        <v>9855</v>
      </c>
      <c r="I11" s="9">
        <f aca="true" t="shared" si="1" ref="I11:I74">IF(G11=0,"",IF(H11=0,"",ROUND(G11/H11,4)))</f>
        <v>0.77</v>
      </c>
      <c r="J11" s="9"/>
      <c r="K11" s="9">
        <f aca="true" t="shared" si="2" ref="K11:K74">IF(D11=0,"",IF(E11=0,"",IF(G11=0,"",IF(H11=0,"",ROUND(I11/F11-1,4)))))</f>
        <v>0.023</v>
      </c>
    </row>
    <row r="12" spans="2:11" ht="12">
      <c r="B12">
        <f>+ICU!A7</f>
        <v>8</v>
      </c>
      <c r="C12" t="str">
        <f>+ICU!B7</f>
        <v>KLICKITAT VALLEY HOSPITAL</v>
      </c>
      <c r="D12" s="7">
        <f>ROUND(+ICU!F7,0)</f>
        <v>0</v>
      </c>
      <c r="E12" s="7">
        <f>ROUND(+ICU!U7*365,0)</f>
        <v>0</v>
      </c>
      <c r="F12" s="9">
        <f t="shared" si="0"/>
      </c>
      <c r="G12" s="7">
        <f>ROUND(+ICU!F108,0)</f>
        <v>0</v>
      </c>
      <c r="H12" s="7">
        <f>ROUND(+ICU!U108*365,0)</f>
        <v>4380</v>
      </c>
      <c r="I12" s="9">
        <f t="shared" si="1"/>
      </c>
      <c r="J12" s="9"/>
      <c r="K12" s="9">
        <f t="shared" si="2"/>
      </c>
    </row>
    <row r="13" spans="2:11" ht="12">
      <c r="B13">
        <f>+ICU!A8</f>
        <v>10</v>
      </c>
      <c r="C13" t="str">
        <f>+ICU!B8</f>
        <v>VIRGINIA MASON MEDICAL CENTER</v>
      </c>
      <c r="D13" s="7">
        <f>ROUND(+ICU!F8,0)</f>
        <v>6247</v>
      </c>
      <c r="E13" s="7">
        <f>ROUND(+ICU!U8*365,0)</f>
        <v>7665</v>
      </c>
      <c r="F13" s="9">
        <f t="shared" si="0"/>
        <v>0.815</v>
      </c>
      <c r="G13" s="7">
        <f>ROUND(+ICU!F109,0)</f>
        <v>6007</v>
      </c>
      <c r="H13" s="7">
        <f>ROUND(+ICU!U109*365,0)</f>
        <v>11315</v>
      </c>
      <c r="I13" s="9">
        <f t="shared" si="1"/>
        <v>0.5309</v>
      </c>
      <c r="J13" s="9"/>
      <c r="K13" s="9">
        <f t="shared" si="2"/>
        <v>-0.3486</v>
      </c>
    </row>
    <row r="14" spans="2:11" ht="12">
      <c r="B14">
        <f>+ICU!A9</f>
        <v>14</v>
      </c>
      <c r="C14" t="str">
        <f>+ICU!B9</f>
        <v>SEATTLE CHILDRENS HOSPITAL</v>
      </c>
      <c r="D14" s="7">
        <f>ROUND(+ICU!F9,0)</f>
        <v>13348</v>
      </c>
      <c r="E14" s="7">
        <f>ROUND(+ICU!U9*365,0)</f>
        <v>16425</v>
      </c>
      <c r="F14" s="9">
        <f t="shared" si="0"/>
        <v>0.8127</v>
      </c>
      <c r="G14" s="7">
        <f>ROUND(+ICU!F110,0)</f>
        <v>13480</v>
      </c>
      <c r="H14" s="7">
        <f>ROUND(+ICU!U110*365,0)</f>
        <v>16425</v>
      </c>
      <c r="I14" s="9">
        <f t="shared" si="1"/>
        <v>0.8207</v>
      </c>
      <c r="J14" s="9"/>
      <c r="K14" s="9">
        <f t="shared" si="2"/>
        <v>0.0098</v>
      </c>
    </row>
    <row r="15" spans="2:11" ht="12">
      <c r="B15">
        <f>+ICU!A10</f>
        <v>20</v>
      </c>
      <c r="C15" t="str">
        <f>+ICU!B10</f>
        <v>GROUP HEALTH CENTRAL</v>
      </c>
      <c r="D15" s="7">
        <f>ROUND(+ICU!F10,0)</f>
        <v>1592</v>
      </c>
      <c r="E15" s="7">
        <f>ROUND(+ICU!U10*365,0)</f>
        <v>0</v>
      </c>
      <c r="F15" s="9">
        <f t="shared" si="0"/>
      </c>
      <c r="G15" s="7">
        <f>ROUND(+ICU!F111,0)</f>
        <v>1386</v>
      </c>
      <c r="H15" s="7">
        <f>ROUND(+ICU!U111*365,0)</f>
        <v>0</v>
      </c>
      <c r="I15" s="9">
        <f t="shared" si="1"/>
      </c>
      <c r="J15" s="9"/>
      <c r="K15" s="9">
        <f t="shared" si="2"/>
      </c>
    </row>
    <row r="16" spans="2:11" ht="12">
      <c r="B16">
        <f>+ICU!A11</f>
        <v>21</v>
      </c>
      <c r="C16" t="str">
        <f>+ICU!B11</f>
        <v>NEWPORT COMMUNITY HOSPITAL</v>
      </c>
      <c r="D16" s="7">
        <f>ROUND(+ICU!F11,0)</f>
        <v>0</v>
      </c>
      <c r="E16" s="7">
        <f>ROUND(+ICU!U11*365,0)</f>
        <v>0</v>
      </c>
      <c r="F16" s="9">
        <f t="shared" si="0"/>
      </c>
      <c r="G16" s="7">
        <f>ROUND(+ICU!F112,0)</f>
        <v>0</v>
      </c>
      <c r="H16" s="7">
        <f>ROUND(+ICU!U112*365,0)</f>
        <v>0</v>
      </c>
      <c r="I16" s="9">
        <f t="shared" si="1"/>
      </c>
      <c r="J16" s="9"/>
      <c r="K16" s="9">
        <f t="shared" si="2"/>
      </c>
    </row>
    <row r="17" spans="2:11" ht="12">
      <c r="B17">
        <f>+ICU!A12</f>
        <v>22</v>
      </c>
      <c r="C17" t="str">
        <f>+ICU!B12</f>
        <v>LOURDES MEDICAL CENTER</v>
      </c>
      <c r="D17" s="7">
        <f>ROUND(+ICU!F12,0)</f>
        <v>0</v>
      </c>
      <c r="E17" s="7">
        <f>ROUND(+ICU!U12*365,0)</f>
        <v>2190</v>
      </c>
      <c r="F17" s="9">
        <f t="shared" si="0"/>
      </c>
      <c r="G17" s="7">
        <f>ROUND(+ICU!F113,0)</f>
        <v>0</v>
      </c>
      <c r="H17" s="7">
        <f>ROUND(+ICU!U113*365,0)</f>
        <v>2190</v>
      </c>
      <c r="I17" s="9">
        <f t="shared" si="1"/>
      </c>
      <c r="J17" s="9"/>
      <c r="K17" s="9">
        <f t="shared" si="2"/>
      </c>
    </row>
    <row r="18" spans="2:11" ht="12">
      <c r="B18">
        <f>+ICU!A13</f>
        <v>23</v>
      </c>
      <c r="C18" t="str">
        <f>+ICU!B13</f>
        <v>OKANOGAN-DOUGLAS DISTRICT HOSPITAL</v>
      </c>
      <c r="D18" s="7">
        <f>ROUND(+ICU!F13,0)</f>
        <v>11</v>
      </c>
      <c r="E18" s="7">
        <f>ROUND(+ICU!U13*365,0)</f>
        <v>1095</v>
      </c>
      <c r="F18" s="9">
        <f t="shared" si="0"/>
        <v>0.01</v>
      </c>
      <c r="G18" s="7">
        <f>ROUND(+ICU!F114,0)</f>
        <v>8</v>
      </c>
      <c r="H18" s="7">
        <f>ROUND(+ICU!U114*365,0)</f>
        <v>1095</v>
      </c>
      <c r="I18" s="9">
        <f t="shared" si="1"/>
        <v>0.0073</v>
      </c>
      <c r="J18" s="9"/>
      <c r="K18" s="9">
        <f t="shared" si="2"/>
        <v>-0.27</v>
      </c>
    </row>
    <row r="19" spans="2:11" ht="12">
      <c r="B19">
        <f>+ICU!A14</f>
        <v>26</v>
      </c>
      <c r="C19" t="str">
        <f>+ICU!B14</f>
        <v>PEACEHEALTH SAINT JOHN MEDICAL CENTER</v>
      </c>
      <c r="D19" s="7">
        <f>ROUND(+ICU!F14,0)</f>
        <v>10677</v>
      </c>
      <c r="E19" s="7">
        <f>ROUND(+ICU!U14*365,0)</f>
        <v>6570</v>
      </c>
      <c r="F19" s="9">
        <f t="shared" si="0"/>
        <v>1.6251</v>
      </c>
      <c r="G19" s="7">
        <f>ROUND(+ICU!F115,0)</f>
        <v>10054</v>
      </c>
      <c r="H19" s="7">
        <f>ROUND(+ICU!U115*365,0)</f>
        <v>6570</v>
      </c>
      <c r="I19" s="9">
        <f t="shared" si="1"/>
        <v>1.5303</v>
      </c>
      <c r="J19" s="9"/>
      <c r="K19" s="9">
        <f t="shared" si="2"/>
        <v>-0.0583</v>
      </c>
    </row>
    <row r="20" spans="2:11" ht="12">
      <c r="B20">
        <f>+ICU!A15</f>
        <v>29</v>
      </c>
      <c r="C20" t="str">
        <f>+ICU!B15</f>
        <v>HARBORVIEW MEDICAL CENTER</v>
      </c>
      <c r="D20" s="7">
        <f>ROUND(+ICU!F15,0)</f>
        <v>22687</v>
      </c>
      <c r="E20" s="7">
        <f>ROUND(+ICU!U15*365,0)</f>
        <v>23725</v>
      </c>
      <c r="F20" s="9">
        <f t="shared" si="0"/>
        <v>0.9562</v>
      </c>
      <c r="G20" s="7">
        <f>ROUND(+ICU!F116,0)</f>
        <v>25733</v>
      </c>
      <c r="H20" s="7">
        <f>ROUND(+ICU!U116*365,0)</f>
        <v>29200</v>
      </c>
      <c r="I20" s="9">
        <f t="shared" si="1"/>
        <v>0.8813</v>
      </c>
      <c r="J20" s="9"/>
      <c r="K20" s="9">
        <f t="shared" si="2"/>
        <v>-0.0783</v>
      </c>
    </row>
    <row r="21" spans="2:11" ht="12">
      <c r="B21">
        <f>+ICU!A16</f>
        <v>32</v>
      </c>
      <c r="C21" t="str">
        <f>+ICU!B16</f>
        <v>SAINT JOSEPH MEDICAL CENTER</v>
      </c>
      <c r="D21" s="7">
        <f>ROUND(+ICU!F16,0)</f>
        <v>18623</v>
      </c>
      <c r="E21" s="7">
        <f>ROUND(+ICU!U16*365,0)</f>
        <v>8760</v>
      </c>
      <c r="F21" s="9">
        <f t="shared" si="0"/>
        <v>2.1259</v>
      </c>
      <c r="G21" s="7">
        <f>ROUND(+ICU!F117,0)</f>
        <v>18623</v>
      </c>
      <c r="H21" s="7">
        <f>ROUND(+ICU!U117*365,0)</f>
        <v>8760</v>
      </c>
      <c r="I21" s="9">
        <f t="shared" si="1"/>
        <v>2.1259</v>
      </c>
      <c r="J21" s="9"/>
      <c r="K21" s="9">
        <f t="shared" si="2"/>
        <v>0</v>
      </c>
    </row>
    <row r="22" spans="2:11" ht="12">
      <c r="B22">
        <f>+ICU!A17</f>
        <v>35</v>
      </c>
      <c r="C22" t="str">
        <f>+ICU!B17</f>
        <v>ENUMCLAW REGIONAL HOSPITAL</v>
      </c>
      <c r="D22" s="7">
        <f>ROUND(+ICU!F17,0)</f>
        <v>129</v>
      </c>
      <c r="E22" s="7">
        <f>ROUND(+ICU!U17*365,0)</f>
        <v>730</v>
      </c>
      <c r="F22" s="9">
        <f t="shared" si="0"/>
        <v>0.1767</v>
      </c>
      <c r="G22" s="7">
        <f>ROUND(+ICU!F118,0)</f>
        <v>284</v>
      </c>
      <c r="H22" s="7">
        <f>ROUND(+ICU!U118*365,0)</f>
        <v>730</v>
      </c>
      <c r="I22" s="9">
        <f t="shared" si="1"/>
        <v>0.389</v>
      </c>
      <c r="J22" s="9"/>
      <c r="K22" s="9">
        <f t="shared" si="2"/>
        <v>1.2015</v>
      </c>
    </row>
    <row r="23" spans="2:11" ht="12">
      <c r="B23">
        <f>+ICU!A18</f>
        <v>37</v>
      </c>
      <c r="C23" t="str">
        <f>+ICU!B18</f>
        <v>DEACONESS MEDICAL CENTER</v>
      </c>
      <c r="D23" s="7">
        <f>ROUND(+ICU!F18,0)</f>
        <v>13022</v>
      </c>
      <c r="E23" s="7">
        <f>ROUND(+ICU!U18*365,0)</f>
        <v>27010</v>
      </c>
      <c r="F23" s="9">
        <f t="shared" si="0"/>
        <v>0.4821</v>
      </c>
      <c r="G23" s="7">
        <f>ROUND(+ICU!F119,0)</f>
        <v>15528</v>
      </c>
      <c r="H23" s="7">
        <f>ROUND(+ICU!U119*365,0)</f>
        <v>13140</v>
      </c>
      <c r="I23" s="9">
        <f t="shared" si="1"/>
        <v>1.1817</v>
      </c>
      <c r="J23" s="9"/>
      <c r="K23" s="9">
        <f t="shared" si="2"/>
        <v>1.4512</v>
      </c>
    </row>
    <row r="24" spans="2:11" ht="12">
      <c r="B24">
        <f>+ICU!A19</f>
        <v>38</v>
      </c>
      <c r="C24" t="str">
        <f>+ICU!B19</f>
        <v>OLYMPIC MEDICAL CENTER</v>
      </c>
      <c r="D24" s="7">
        <f>ROUND(+ICU!F19,0)</f>
        <v>4487</v>
      </c>
      <c r="E24" s="7">
        <f>ROUND(+ICU!U19*365,0)</f>
        <v>4380</v>
      </c>
      <c r="F24" s="9">
        <f t="shared" si="0"/>
        <v>1.0244</v>
      </c>
      <c r="G24" s="7">
        <f>ROUND(+ICU!F120,0)</f>
        <v>4126</v>
      </c>
      <c r="H24" s="7">
        <f>ROUND(+ICU!U120*365,0)</f>
        <v>4380</v>
      </c>
      <c r="I24" s="9">
        <f t="shared" si="1"/>
        <v>0.942</v>
      </c>
      <c r="J24" s="9"/>
      <c r="K24" s="9">
        <f t="shared" si="2"/>
        <v>-0.0804</v>
      </c>
    </row>
    <row r="25" spans="2:11" ht="12">
      <c r="B25">
        <f>+ICU!A20</f>
        <v>39</v>
      </c>
      <c r="C25" t="str">
        <f>+ICU!B20</f>
        <v>KENNEWICK GENERAL HOSPITAL</v>
      </c>
      <c r="D25" s="7">
        <f>ROUND(+ICU!F20,0)</f>
        <v>1579</v>
      </c>
      <c r="E25" s="7">
        <f>ROUND(+ICU!U20*365,0)</f>
        <v>2190</v>
      </c>
      <c r="F25" s="9">
        <f t="shared" si="0"/>
        <v>0.721</v>
      </c>
      <c r="G25" s="7">
        <f>ROUND(+ICU!F121,0)</f>
        <v>1625</v>
      </c>
      <c r="H25" s="7">
        <f>ROUND(+ICU!U121*365,0)</f>
        <v>2190</v>
      </c>
      <c r="I25" s="9">
        <f t="shared" si="1"/>
        <v>0.742</v>
      </c>
      <c r="J25" s="9"/>
      <c r="K25" s="9">
        <f t="shared" si="2"/>
        <v>0.0291</v>
      </c>
    </row>
    <row r="26" spans="2:11" ht="12">
      <c r="B26">
        <f>+ICU!A21</f>
        <v>43</v>
      </c>
      <c r="C26" t="str">
        <f>+ICU!B21</f>
        <v>WALLA WALLA GENERAL HOSPITAL</v>
      </c>
      <c r="D26" s="7">
        <f>ROUND(+ICU!F21,0)</f>
        <v>683</v>
      </c>
      <c r="E26" s="7">
        <f>ROUND(+ICU!U21*365,0)</f>
        <v>1825</v>
      </c>
      <c r="F26" s="9">
        <f t="shared" si="0"/>
        <v>0.3742</v>
      </c>
      <c r="G26" s="7">
        <f>ROUND(+ICU!F122,0)</f>
        <v>868</v>
      </c>
      <c r="H26" s="7">
        <f>ROUND(+ICU!U122*365,0)</f>
        <v>1825</v>
      </c>
      <c r="I26" s="9">
        <f t="shared" si="1"/>
        <v>0.4756</v>
      </c>
      <c r="J26" s="9"/>
      <c r="K26" s="9">
        <f t="shared" si="2"/>
        <v>0.271</v>
      </c>
    </row>
    <row r="27" spans="2:11" ht="12">
      <c r="B27">
        <f>+ICU!A22</f>
        <v>45</v>
      </c>
      <c r="C27" t="str">
        <f>+ICU!B22</f>
        <v>COLUMBIA BASIN HOSPITAL</v>
      </c>
      <c r="D27" s="7">
        <f>ROUND(+ICU!F22,0)</f>
        <v>0</v>
      </c>
      <c r="E27" s="7">
        <f>ROUND(+ICU!U22*365,0)</f>
        <v>0</v>
      </c>
      <c r="F27" s="9">
        <f t="shared" si="0"/>
      </c>
      <c r="G27" s="7">
        <f>ROUND(+ICU!F123,0)</f>
        <v>0</v>
      </c>
      <c r="H27" s="7">
        <f>ROUND(+ICU!U123*365,0)</f>
        <v>0</v>
      </c>
      <c r="I27" s="9">
        <f t="shared" si="1"/>
      </c>
      <c r="J27" s="9"/>
      <c r="K27" s="9">
        <f t="shared" si="2"/>
      </c>
    </row>
    <row r="28" spans="2:11" ht="12">
      <c r="B28">
        <f>+ICU!A23</f>
        <v>46</v>
      </c>
      <c r="C28" t="str">
        <f>+ICU!B23</f>
        <v>PROSSER MEMORIAL HOSPITAL</v>
      </c>
      <c r="D28" s="7">
        <f>ROUND(+ICU!F23,0)</f>
        <v>0</v>
      </c>
      <c r="E28" s="7">
        <f>ROUND(+ICU!U23*365,0)</f>
        <v>0</v>
      </c>
      <c r="F28" s="9">
        <f t="shared" si="0"/>
      </c>
      <c r="G28" s="7">
        <f>ROUND(+ICU!F124,0)</f>
        <v>0</v>
      </c>
      <c r="H28" s="7">
        <f>ROUND(+ICU!U124*365,0)</f>
        <v>0</v>
      </c>
      <c r="I28" s="9">
        <f t="shared" si="1"/>
      </c>
      <c r="J28" s="9"/>
      <c r="K28" s="9">
        <f t="shared" si="2"/>
      </c>
    </row>
    <row r="29" spans="2:11" ht="12">
      <c r="B29">
        <f>+ICU!A24</f>
        <v>50</v>
      </c>
      <c r="C29" t="str">
        <f>+ICU!B24</f>
        <v>PROVIDENCE SAINT MARY MEDICAL CENTER</v>
      </c>
      <c r="D29" s="7">
        <f>ROUND(+ICU!F24,0)</f>
        <v>3381</v>
      </c>
      <c r="E29" s="7">
        <f>ROUND(+ICU!U24*365,0)</f>
        <v>2920</v>
      </c>
      <c r="F29" s="9">
        <f t="shared" si="0"/>
        <v>1.1579</v>
      </c>
      <c r="G29" s="7">
        <f>ROUND(+ICU!F125,0)</f>
        <v>3191</v>
      </c>
      <c r="H29" s="7">
        <f>ROUND(+ICU!U125*365,0)</f>
        <v>2920</v>
      </c>
      <c r="I29" s="9">
        <f t="shared" si="1"/>
        <v>1.0928</v>
      </c>
      <c r="J29" s="9"/>
      <c r="K29" s="9">
        <f t="shared" si="2"/>
        <v>-0.0562</v>
      </c>
    </row>
    <row r="30" spans="2:11" ht="12">
      <c r="B30">
        <f>+ICU!A25</f>
        <v>54</v>
      </c>
      <c r="C30" t="str">
        <f>+ICU!B25</f>
        <v>FORKS COMMUNITY HOSPITAL</v>
      </c>
      <c r="D30" s="7">
        <f>ROUND(+ICU!F25,0)</f>
        <v>0</v>
      </c>
      <c r="E30" s="7">
        <f>ROUND(+ICU!U25*365,0)</f>
        <v>0</v>
      </c>
      <c r="F30" s="9">
        <f t="shared" si="0"/>
      </c>
      <c r="G30" s="7">
        <f>ROUND(+ICU!F126,0)</f>
        <v>0</v>
      </c>
      <c r="H30" s="7">
        <f>ROUND(+ICU!U126*365,0)</f>
        <v>0</v>
      </c>
      <c r="I30" s="9">
        <f t="shared" si="1"/>
      </c>
      <c r="J30" s="9"/>
      <c r="K30" s="9">
        <f t="shared" si="2"/>
      </c>
    </row>
    <row r="31" spans="2:11" ht="12">
      <c r="B31">
        <f>+ICU!A26</f>
        <v>56</v>
      </c>
      <c r="C31" t="str">
        <f>+ICU!B26</f>
        <v>WILLAPA HARBOR HOSPITAL</v>
      </c>
      <c r="D31" s="7">
        <f>ROUND(+ICU!F26,0)</f>
        <v>0</v>
      </c>
      <c r="E31" s="7">
        <f>ROUND(+ICU!U26*365,0)</f>
        <v>0</v>
      </c>
      <c r="F31" s="9">
        <f t="shared" si="0"/>
      </c>
      <c r="G31" s="7">
        <f>ROUND(+ICU!F127,0)</f>
        <v>0</v>
      </c>
      <c r="H31" s="7">
        <f>ROUND(+ICU!U127*365,0)</f>
        <v>0</v>
      </c>
      <c r="I31" s="9">
        <f t="shared" si="1"/>
      </c>
      <c r="J31" s="9"/>
      <c r="K31" s="9">
        <f t="shared" si="2"/>
      </c>
    </row>
    <row r="32" spans="2:11" ht="12">
      <c r="B32">
        <f>+ICU!A27</f>
        <v>58</v>
      </c>
      <c r="C32" t="str">
        <f>+ICU!B27</f>
        <v>YAKIMA VALLEY MEMORIAL HOSPITAL</v>
      </c>
      <c r="D32" s="7">
        <f>ROUND(+ICU!F27,0)</f>
        <v>6280</v>
      </c>
      <c r="E32" s="7">
        <f>ROUND(+ICU!U27*365,0)</f>
        <v>6570</v>
      </c>
      <c r="F32" s="9">
        <f t="shared" si="0"/>
        <v>0.9559</v>
      </c>
      <c r="G32" s="7">
        <f>ROUND(+ICU!F128,0)</f>
        <v>5923</v>
      </c>
      <c r="H32" s="7">
        <f>ROUND(+ICU!U128*365,0)</f>
        <v>6570</v>
      </c>
      <c r="I32" s="9">
        <f t="shared" si="1"/>
        <v>0.9015</v>
      </c>
      <c r="J32" s="9"/>
      <c r="K32" s="9">
        <f t="shared" si="2"/>
        <v>-0.0569</v>
      </c>
    </row>
    <row r="33" spans="2:11" ht="12">
      <c r="B33">
        <f>+ICU!A28</f>
        <v>63</v>
      </c>
      <c r="C33" t="str">
        <f>+ICU!B28</f>
        <v>GRAYS HARBOR COMMUNITY HOSPITAL</v>
      </c>
      <c r="D33" s="7">
        <f>ROUND(+ICU!F28,0)</f>
        <v>1871</v>
      </c>
      <c r="E33" s="7">
        <f>ROUND(+ICU!U28*365,0)</f>
        <v>3650</v>
      </c>
      <c r="F33" s="9">
        <f t="shared" si="0"/>
        <v>0.5126</v>
      </c>
      <c r="G33" s="7">
        <f>ROUND(+ICU!F129,0)</f>
        <v>2039</v>
      </c>
      <c r="H33" s="7">
        <f>ROUND(+ICU!U129*365,0)</f>
        <v>3650</v>
      </c>
      <c r="I33" s="9">
        <f t="shared" si="1"/>
        <v>0.5586</v>
      </c>
      <c r="J33" s="9"/>
      <c r="K33" s="9">
        <f t="shared" si="2"/>
        <v>0.0897</v>
      </c>
    </row>
    <row r="34" spans="2:11" ht="12">
      <c r="B34">
        <f>+ICU!A29</f>
        <v>78</v>
      </c>
      <c r="C34" t="str">
        <f>+ICU!B29</f>
        <v>SAMARITAN HOSPITAL</v>
      </c>
      <c r="D34" s="7">
        <f>ROUND(+ICU!F29,0)</f>
        <v>1601</v>
      </c>
      <c r="E34" s="7">
        <f>ROUND(+ICU!U29*365,0)</f>
        <v>3285</v>
      </c>
      <c r="F34" s="9">
        <f t="shared" si="0"/>
        <v>0.4874</v>
      </c>
      <c r="G34" s="7">
        <f>ROUND(+ICU!F130,0)</f>
        <v>1689</v>
      </c>
      <c r="H34" s="7">
        <f>ROUND(+ICU!U130*365,0)</f>
        <v>3285</v>
      </c>
      <c r="I34" s="9">
        <f t="shared" si="1"/>
        <v>0.5142</v>
      </c>
      <c r="J34" s="9"/>
      <c r="K34" s="9">
        <f t="shared" si="2"/>
        <v>0.055</v>
      </c>
    </row>
    <row r="35" spans="2:11" ht="12">
      <c r="B35">
        <f>+ICU!A30</f>
        <v>79</v>
      </c>
      <c r="C35" t="str">
        <f>+ICU!B30</f>
        <v>OCEAN BEACH HOSPITAL</v>
      </c>
      <c r="D35" s="7">
        <f>ROUND(+ICU!F30,0)</f>
        <v>0</v>
      </c>
      <c r="E35" s="7">
        <f>ROUND(+ICU!U30*365,0)</f>
        <v>0</v>
      </c>
      <c r="F35" s="9">
        <f t="shared" si="0"/>
      </c>
      <c r="G35" s="7">
        <f>ROUND(+ICU!F131,0)</f>
        <v>0</v>
      </c>
      <c r="H35" s="7">
        <f>ROUND(+ICU!U131*365,0)</f>
        <v>0</v>
      </c>
      <c r="I35" s="9">
        <f t="shared" si="1"/>
      </c>
      <c r="J35" s="9"/>
      <c r="K35" s="9">
        <f t="shared" si="2"/>
      </c>
    </row>
    <row r="36" spans="2:11" ht="12">
      <c r="B36">
        <f>+ICU!A31</f>
        <v>80</v>
      </c>
      <c r="C36" t="str">
        <f>+ICU!B31</f>
        <v>ODESSA MEMORIAL HOSPITAL</v>
      </c>
      <c r="D36" s="7">
        <f>ROUND(+ICU!F31,0)</f>
        <v>0</v>
      </c>
      <c r="E36" s="7">
        <f>ROUND(+ICU!U31*365,0)</f>
        <v>0</v>
      </c>
      <c r="F36" s="9">
        <f t="shared" si="0"/>
      </c>
      <c r="G36" s="7">
        <f>ROUND(+ICU!F132,0)</f>
        <v>0</v>
      </c>
      <c r="H36" s="7">
        <f>ROUND(+ICU!U132*365,0)</f>
        <v>0</v>
      </c>
      <c r="I36" s="9">
        <f t="shared" si="1"/>
      </c>
      <c r="J36" s="9"/>
      <c r="K36" s="9">
        <f t="shared" si="2"/>
      </c>
    </row>
    <row r="37" spans="2:11" ht="12">
      <c r="B37">
        <f>+ICU!A32</f>
        <v>81</v>
      </c>
      <c r="C37" t="str">
        <f>+ICU!B32</f>
        <v>GOOD SAMARITAN HOSPITAL</v>
      </c>
      <c r="D37" s="7">
        <f>ROUND(+ICU!F32,0)</f>
        <v>3606</v>
      </c>
      <c r="E37" s="7">
        <f>ROUND(+ICU!U32*365,0)</f>
        <v>5110</v>
      </c>
      <c r="F37" s="9">
        <f t="shared" si="0"/>
        <v>0.7057</v>
      </c>
      <c r="G37" s="7">
        <f>ROUND(+ICU!F133,0)</f>
        <v>16139</v>
      </c>
      <c r="H37" s="7">
        <f>ROUND(+ICU!U133*365,0)</f>
        <v>20075</v>
      </c>
      <c r="I37" s="9">
        <f t="shared" si="1"/>
        <v>0.8039</v>
      </c>
      <c r="J37" s="9"/>
      <c r="K37" s="9">
        <f t="shared" si="2"/>
        <v>0.1392</v>
      </c>
    </row>
    <row r="38" spans="2:11" ht="12">
      <c r="B38">
        <f>+ICU!A33</f>
        <v>82</v>
      </c>
      <c r="C38" t="str">
        <f>+ICU!B33</f>
        <v>GARFIELD COUNTY MEMORIAL HOSPITAL</v>
      </c>
      <c r="D38" s="7">
        <f>ROUND(+ICU!F33,0)</f>
        <v>0</v>
      </c>
      <c r="E38" s="7">
        <f>ROUND(+ICU!U33*365,0)</f>
        <v>0</v>
      </c>
      <c r="F38" s="9">
        <f t="shared" si="0"/>
      </c>
      <c r="G38" s="7">
        <f>ROUND(+ICU!F134,0)</f>
        <v>0</v>
      </c>
      <c r="H38" s="7">
        <f>ROUND(+ICU!U134*365,0)</f>
        <v>0</v>
      </c>
      <c r="I38" s="9">
        <f t="shared" si="1"/>
      </c>
      <c r="J38" s="9"/>
      <c r="K38" s="9">
        <f t="shared" si="2"/>
      </c>
    </row>
    <row r="39" spans="2:11" ht="12">
      <c r="B39">
        <f>+ICU!A34</f>
        <v>84</v>
      </c>
      <c r="C39" t="str">
        <f>+ICU!B34</f>
        <v>PROVIDENCE REGIONAL MEDICAL CENTER EVERETT</v>
      </c>
      <c r="D39" s="7">
        <f>ROUND(+ICU!F34,0)</f>
        <v>11269</v>
      </c>
      <c r="E39" s="7">
        <f>ROUND(+ICU!U34*365,0)</f>
        <v>14965</v>
      </c>
      <c r="F39" s="9">
        <f t="shared" si="0"/>
        <v>0.753</v>
      </c>
      <c r="G39" s="7">
        <f>ROUND(+ICU!F135,0)</f>
        <v>18430</v>
      </c>
      <c r="H39" s="7">
        <f>ROUND(+ICU!U135*365,0)</f>
        <v>14965</v>
      </c>
      <c r="I39" s="9">
        <f t="shared" si="1"/>
        <v>1.2315</v>
      </c>
      <c r="J39" s="9"/>
      <c r="K39" s="9">
        <f t="shared" si="2"/>
        <v>0.6355</v>
      </c>
    </row>
    <row r="40" spans="2:11" ht="12">
      <c r="B40">
        <f>+ICU!A35</f>
        <v>85</v>
      </c>
      <c r="C40" t="str">
        <f>+ICU!B35</f>
        <v>JEFFERSON HEALTHCARE HOSPITAL</v>
      </c>
      <c r="D40" s="7">
        <f>ROUND(+ICU!F35,0)</f>
        <v>508</v>
      </c>
      <c r="E40" s="7">
        <f>ROUND(+ICU!U35*365,0)</f>
        <v>2190</v>
      </c>
      <c r="F40" s="9">
        <f t="shared" si="0"/>
        <v>0.232</v>
      </c>
      <c r="G40" s="7">
        <f>ROUND(+ICU!F136,0)</f>
        <v>444</v>
      </c>
      <c r="H40" s="7">
        <f>ROUND(+ICU!U136*365,0)</f>
        <v>2190</v>
      </c>
      <c r="I40" s="9">
        <f t="shared" si="1"/>
        <v>0.2027</v>
      </c>
      <c r="J40" s="9"/>
      <c r="K40" s="9">
        <f t="shared" si="2"/>
        <v>-0.1263</v>
      </c>
    </row>
    <row r="41" spans="2:11" ht="12">
      <c r="B41">
        <f>+ICU!A36</f>
        <v>96</v>
      </c>
      <c r="C41" t="str">
        <f>+ICU!B36</f>
        <v>SKYLINE HOSPITAL</v>
      </c>
      <c r="D41" s="7">
        <f>ROUND(+ICU!F36,0)</f>
        <v>54</v>
      </c>
      <c r="E41" s="7">
        <f>ROUND(+ICU!U36*365,0)</f>
        <v>730</v>
      </c>
      <c r="F41" s="9">
        <f t="shared" si="0"/>
        <v>0.074</v>
      </c>
      <c r="G41" s="7">
        <f>ROUND(+ICU!F137,0)</f>
        <v>41</v>
      </c>
      <c r="H41" s="7">
        <f>ROUND(+ICU!U137*365,0)</f>
        <v>730</v>
      </c>
      <c r="I41" s="9">
        <f t="shared" si="1"/>
        <v>0.0562</v>
      </c>
      <c r="J41" s="9"/>
      <c r="K41" s="9">
        <f t="shared" si="2"/>
        <v>-0.2405</v>
      </c>
    </row>
    <row r="42" spans="2:11" ht="12">
      <c r="B42">
        <f>+ICU!A37</f>
        <v>102</v>
      </c>
      <c r="C42" t="str">
        <f>+ICU!B37</f>
        <v>YAKIMA REGIONAL MEDICAL AND CARDIAC CENTER</v>
      </c>
      <c r="D42" s="7">
        <f>ROUND(+ICU!F37,0)</f>
        <v>4061</v>
      </c>
      <c r="E42" s="7">
        <f>ROUND(+ICU!U37*365,0)</f>
        <v>4745</v>
      </c>
      <c r="F42" s="9">
        <f t="shared" si="0"/>
        <v>0.8558</v>
      </c>
      <c r="G42" s="7">
        <f>ROUND(+ICU!F138,0)</f>
        <v>3531</v>
      </c>
      <c r="H42" s="7">
        <f>ROUND(+ICU!U138*365,0)</f>
        <v>4745</v>
      </c>
      <c r="I42" s="9">
        <f t="shared" si="1"/>
        <v>0.7442</v>
      </c>
      <c r="J42" s="9"/>
      <c r="K42" s="9">
        <f t="shared" si="2"/>
        <v>-0.1304</v>
      </c>
    </row>
    <row r="43" spans="2:11" ht="12">
      <c r="B43">
        <f>+ICU!A38</f>
        <v>104</v>
      </c>
      <c r="C43" t="str">
        <f>+ICU!B38</f>
        <v>VALLEY GENERAL HOSPITAL</v>
      </c>
      <c r="D43" s="7">
        <f>ROUND(+ICU!F38,0)</f>
        <v>368</v>
      </c>
      <c r="E43" s="7">
        <f>ROUND(+ICU!U38*365,0)</f>
        <v>1095</v>
      </c>
      <c r="F43" s="9">
        <f t="shared" si="0"/>
        <v>0.3361</v>
      </c>
      <c r="G43" s="7">
        <f>ROUND(+ICU!F139,0)</f>
        <v>344</v>
      </c>
      <c r="H43" s="7">
        <f>ROUND(+ICU!U139*365,0)</f>
        <v>1095</v>
      </c>
      <c r="I43" s="9">
        <f t="shared" si="1"/>
        <v>0.3142</v>
      </c>
      <c r="J43" s="9"/>
      <c r="K43" s="9">
        <f t="shared" si="2"/>
        <v>-0.0652</v>
      </c>
    </row>
    <row r="44" spans="2:11" ht="12">
      <c r="B44">
        <f>+ICU!A39</f>
        <v>106</v>
      </c>
      <c r="C44" t="str">
        <f>+ICU!B39</f>
        <v>CASCADE VALLEY HOSPITAL</v>
      </c>
      <c r="D44" s="7">
        <f>ROUND(+ICU!F39,0)</f>
        <v>613</v>
      </c>
      <c r="E44" s="7">
        <f>ROUND(+ICU!U39*365,0)</f>
        <v>2190</v>
      </c>
      <c r="F44" s="9">
        <f t="shared" si="0"/>
        <v>0.2799</v>
      </c>
      <c r="G44" s="7">
        <f>ROUND(+ICU!F140,0)</f>
        <v>618</v>
      </c>
      <c r="H44" s="7">
        <f>ROUND(+ICU!U140*365,0)</f>
        <v>2190</v>
      </c>
      <c r="I44" s="9">
        <f t="shared" si="1"/>
        <v>0.2822</v>
      </c>
      <c r="J44" s="9"/>
      <c r="K44" s="9">
        <f t="shared" si="2"/>
        <v>0.0082</v>
      </c>
    </row>
    <row r="45" spans="2:11" ht="12">
      <c r="B45">
        <f>+ICU!A40</f>
        <v>107</v>
      </c>
      <c r="C45" t="str">
        <f>+ICU!B40</f>
        <v>NORTH VALLEY HOSPITAL</v>
      </c>
      <c r="D45" s="7">
        <f>ROUND(+ICU!F40,0)</f>
        <v>119</v>
      </c>
      <c r="E45" s="7">
        <f>ROUND(+ICU!U40*365,0)</f>
        <v>1460</v>
      </c>
      <c r="F45" s="9">
        <f t="shared" si="0"/>
        <v>0.0815</v>
      </c>
      <c r="G45" s="7">
        <f>ROUND(+ICU!F141,0)</f>
        <v>144</v>
      </c>
      <c r="H45" s="7">
        <f>ROUND(+ICU!U141*365,0)</f>
        <v>0</v>
      </c>
      <c r="I45" s="9">
        <f t="shared" si="1"/>
      </c>
      <c r="J45" s="9"/>
      <c r="K45" s="9">
        <f t="shared" si="2"/>
      </c>
    </row>
    <row r="46" spans="2:11" ht="12">
      <c r="B46">
        <f>+ICU!A41</f>
        <v>108</v>
      </c>
      <c r="C46" t="str">
        <f>+ICU!B41</f>
        <v>TRI-STATE MEMORIAL HOSPITAL</v>
      </c>
      <c r="D46" s="7">
        <f>ROUND(+ICU!F41,0)</f>
        <v>1802</v>
      </c>
      <c r="E46" s="7">
        <f>ROUND(+ICU!U41*365,0)</f>
        <v>0</v>
      </c>
      <c r="F46" s="9">
        <f t="shared" si="0"/>
      </c>
      <c r="G46" s="7">
        <f>ROUND(+ICU!F142,0)</f>
        <v>0</v>
      </c>
      <c r="H46" s="7">
        <f>ROUND(+ICU!U142*365,0)</f>
        <v>0</v>
      </c>
      <c r="I46" s="9">
        <f t="shared" si="1"/>
      </c>
      <c r="J46" s="9"/>
      <c r="K46" s="9">
        <f t="shared" si="2"/>
      </c>
    </row>
    <row r="47" spans="2:11" ht="12">
      <c r="B47">
        <f>+ICU!A42</f>
        <v>111</v>
      </c>
      <c r="C47" t="str">
        <f>+ICU!B42</f>
        <v>EAST ADAMS RURAL HOSPITAL</v>
      </c>
      <c r="D47" s="7">
        <f>ROUND(+ICU!F42,0)</f>
        <v>0</v>
      </c>
      <c r="E47" s="7">
        <f>ROUND(+ICU!U42*365,0)</f>
        <v>0</v>
      </c>
      <c r="F47" s="9">
        <f t="shared" si="0"/>
      </c>
      <c r="G47" s="7">
        <f>ROUND(+ICU!F143,0)</f>
        <v>0</v>
      </c>
      <c r="H47" s="7">
        <f>ROUND(+ICU!U143*365,0)</f>
        <v>0</v>
      </c>
      <c r="I47" s="9">
        <f t="shared" si="1"/>
      </c>
      <c r="J47" s="9"/>
      <c r="K47" s="9">
        <f t="shared" si="2"/>
      </c>
    </row>
    <row r="48" spans="2:11" ht="12">
      <c r="B48">
        <f>+ICU!A43</f>
        <v>125</v>
      </c>
      <c r="C48" t="str">
        <f>+ICU!B43</f>
        <v>OTHELLO COMMUNITY HOSPITAL</v>
      </c>
      <c r="D48" s="7">
        <f>ROUND(+ICU!F43,0)</f>
        <v>0</v>
      </c>
      <c r="E48" s="7">
        <f>ROUND(+ICU!U43*365,0)</f>
        <v>0</v>
      </c>
      <c r="F48" s="9">
        <f t="shared" si="0"/>
      </c>
      <c r="G48" s="7">
        <f>ROUND(+ICU!F144,0)</f>
        <v>0</v>
      </c>
      <c r="H48" s="7">
        <f>ROUND(+ICU!U144*365,0)</f>
        <v>0</v>
      </c>
      <c r="I48" s="9">
        <f t="shared" si="1"/>
      </c>
      <c r="J48" s="9"/>
      <c r="K48" s="9">
        <f t="shared" si="2"/>
      </c>
    </row>
    <row r="49" spans="2:11" ht="12">
      <c r="B49">
        <f>+ICU!A44</f>
        <v>126</v>
      </c>
      <c r="C49" t="str">
        <f>+ICU!B44</f>
        <v>HIGHLINE MEDICAL CENTER</v>
      </c>
      <c r="D49" s="7">
        <f>ROUND(+ICU!F44,0)</f>
        <v>10017</v>
      </c>
      <c r="E49" s="7">
        <f>ROUND(+ICU!U44*365,0)</f>
        <v>11680</v>
      </c>
      <c r="F49" s="9">
        <f t="shared" si="0"/>
        <v>0.8576</v>
      </c>
      <c r="G49" s="7">
        <f>ROUND(+ICU!F145,0)</f>
        <v>9478</v>
      </c>
      <c r="H49" s="7">
        <f>ROUND(+ICU!U145*365,0)</f>
        <v>11680</v>
      </c>
      <c r="I49" s="9">
        <f t="shared" si="1"/>
        <v>0.8115</v>
      </c>
      <c r="J49" s="9"/>
      <c r="K49" s="9">
        <f t="shared" si="2"/>
        <v>-0.0538</v>
      </c>
    </row>
    <row r="50" spans="2:11" ht="12">
      <c r="B50">
        <f>+ICU!A45</f>
        <v>128</v>
      </c>
      <c r="C50" t="str">
        <f>+ICU!B45</f>
        <v>UNIVERSITY OF WASHINGTON MEDICAL CENTER</v>
      </c>
      <c r="D50" s="7">
        <f>ROUND(+ICU!F45,0)</f>
        <v>40934</v>
      </c>
      <c r="E50" s="7">
        <f>ROUND(+ICU!U45*365,0)</f>
        <v>29930</v>
      </c>
      <c r="F50" s="9">
        <f t="shared" si="0"/>
        <v>1.3677</v>
      </c>
      <c r="G50" s="7">
        <f>ROUND(+ICU!F146,0)</f>
        <v>40681</v>
      </c>
      <c r="H50" s="7">
        <f>ROUND(+ICU!U146*365,0)</f>
        <v>29930</v>
      </c>
      <c r="I50" s="9">
        <f t="shared" si="1"/>
        <v>1.3592</v>
      </c>
      <c r="J50" s="9"/>
      <c r="K50" s="9">
        <f t="shared" si="2"/>
        <v>-0.0062</v>
      </c>
    </row>
    <row r="51" spans="2:11" ht="12">
      <c r="B51">
        <f>+ICU!A46</f>
        <v>129</v>
      </c>
      <c r="C51" t="str">
        <f>+ICU!B46</f>
        <v>QUINCY VALLEY MEDICAL CENTER</v>
      </c>
      <c r="D51" s="7">
        <f>ROUND(+ICU!F46,0)</f>
        <v>0</v>
      </c>
      <c r="E51" s="7">
        <f>ROUND(+ICU!U46*365,0)</f>
        <v>0</v>
      </c>
      <c r="F51" s="9">
        <f t="shared" si="0"/>
      </c>
      <c r="G51" s="7">
        <f>ROUND(+ICU!F147,0)</f>
        <v>0</v>
      </c>
      <c r="H51" s="7">
        <f>ROUND(+ICU!U147*365,0)</f>
        <v>0</v>
      </c>
      <c r="I51" s="9">
        <f t="shared" si="1"/>
      </c>
      <c r="J51" s="9"/>
      <c r="K51" s="9">
        <f t="shared" si="2"/>
      </c>
    </row>
    <row r="52" spans="2:11" ht="12">
      <c r="B52">
        <f>+ICU!A47</f>
        <v>130</v>
      </c>
      <c r="C52" t="str">
        <f>+ICU!B47</f>
        <v>NORTHWEST HOSPITAL &amp; MEDICAL CENTER</v>
      </c>
      <c r="D52" s="7">
        <f>ROUND(+ICU!F47,0)</f>
        <v>3679</v>
      </c>
      <c r="E52" s="7">
        <f>ROUND(+ICU!U47*365,0)</f>
        <v>5475</v>
      </c>
      <c r="F52" s="9">
        <f t="shared" si="0"/>
        <v>0.672</v>
      </c>
      <c r="G52" s="7">
        <f>ROUND(+ICU!F148,0)</f>
        <v>3881</v>
      </c>
      <c r="H52" s="7">
        <f>ROUND(+ICU!U148*365,0)</f>
        <v>5475</v>
      </c>
      <c r="I52" s="9">
        <f t="shared" si="1"/>
        <v>0.7089</v>
      </c>
      <c r="J52" s="9"/>
      <c r="K52" s="9">
        <f t="shared" si="2"/>
        <v>0.0549</v>
      </c>
    </row>
    <row r="53" spans="2:11" ht="12">
      <c r="B53">
        <f>+ICU!A48</f>
        <v>131</v>
      </c>
      <c r="C53" t="str">
        <f>+ICU!B48</f>
        <v>OVERLAKE HOSPITAL MEDICAL CENTER</v>
      </c>
      <c r="D53" s="7">
        <f>ROUND(+ICU!F48,0)</f>
        <v>6134</v>
      </c>
      <c r="E53" s="7">
        <f>ROUND(+ICU!U48*365,0)</f>
        <v>13870</v>
      </c>
      <c r="F53" s="9">
        <f t="shared" si="0"/>
        <v>0.4422</v>
      </c>
      <c r="G53" s="7">
        <f>ROUND(+ICU!F149,0)</f>
        <v>7539</v>
      </c>
      <c r="H53" s="7">
        <f>ROUND(+ICU!U149*365,0)</f>
        <v>13870</v>
      </c>
      <c r="I53" s="9">
        <f t="shared" si="1"/>
        <v>0.5435</v>
      </c>
      <c r="J53" s="9"/>
      <c r="K53" s="9">
        <f t="shared" si="2"/>
        <v>0.2291</v>
      </c>
    </row>
    <row r="54" spans="2:11" ht="12">
      <c r="B54">
        <f>+ICU!A49</f>
        <v>132</v>
      </c>
      <c r="C54" t="str">
        <f>+ICU!B49</f>
        <v>SAINT CLARE HOSPITAL</v>
      </c>
      <c r="D54" s="7">
        <f>ROUND(+ICU!F49,0)</f>
        <v>2782</v>
      </c>
      <c r="E54" s="7">
        <f>ROUND(+ICU!U49*365,0)</f>
        <v>3650</v>
      </c>
      <c r="F54" s="9">
        <f t="shared" si="0"/>
        <v>0.7622</v>
      </c>
      <c r="G54" s="7">
        <f>ROUND(+ICU!F150,0)</f>
        <v>2693</v>
      </c>
      <c r="H54" s="7">
        <f>ROUND(+ICU!U150*365,0)</f>
        <v>3650</v>
      </c>
      <c r="I54" s="9">
        <f t="shared" si="1"/>
        <v>0.7378</v>
      </c>
      <c r="J54" s="9"/>
      <c r="K54" s="9">
        <f t="shared" si="2"/>
        <v>-0.032</v>
      </c>
    </row>
    <row r="55" spans="2:11" ht="12">
      <c r="B55">
        <f>+ICU!A50</f>
        <v>134</v>
      </c>
      <c r="C55" t="str">
        <f>+ICU!B50</f>
        <v>ISLAND HOSPITAL</v>
      </c>
      <c r="D55" s="7">
        <f>ROUND(+ICU!F50,0)</f>
        <v>1627</v>
      </c>
      <c r="E55" s="7">
        <f>ROUND(+ICU!U50*365,0)</f>
        <v>2190</v>
      </c>
      <c r="F55" s="9">
        <f t="shared" si="0"/>
        <v>0.7429</v>
      </c>
      <c r="G55" s="7">
        <f>ROUND(+ICU!F151,0)</f>
        <v>1200</v>
      </c>
      <c r="H55" s="7">
        <f>ROUND(+ICU!U151*365,0)</f>
        <v>2190</v>
      </c>
      <c r="I55" s="9">
        <f t="shared" si="1"/>
        <v>0.5479</v>
      </c>
      <c r="J55" s="9"/>
      <c r="K55" s="9">
        <f t="shared" si="2"/>
        <v>-0.2625</v>
      </c>
    </row>
    <row r="56" spans="2:11" ht="12">
      <c r="B56">
        <f>+ICU!A51</f>
        <v>137</v>
      </c>
      <c r="C56" t="str">
        <f>+ICU!B51</f>
        <v>LINCOLN HOSPITAL</v>
      </c>
      <c r="D56" s="7">
        <f>ROUND(+ICU!F51,0)</f>
        <v>0</v>
      </c>
      <c r="E56" s="7">
        <f>ROUND(+ICU!U51*365,0)</f>
        <v>0</v>
      </c>
      <c r="F56" s="9">
        <f t="shared" si="0"/>
      </c>
      <c r="G56" s="7">
        <f>ROUND(+ICU!F152,0)</f>
        <v>0</v>
      </c>
      <c r="H56" s="7">
        <f>ROUND(+ICU!U152*365,0)</f>
        <v>0</v>
      </c>
      <c r="I56" s="9">
        <f t="shared" si="1"/>
      </c>
      <c r="J56" s="9"/>
      <c r="K56" s="9">
        <f t="shared" si="2"/>
      </c>
    </row>
    <row r="57" spans="2:11" ht="12">
      <c r="B57">
        <f>+ICU!A52</f>
        <v>138</v>
      </c>
      <c r="C57" t="str">
        <f>+ICU!B52</f>
        <v>SWEDISH EDMONDS</v>
      </c>
      <c r="D57" s="7">
        <f>ROUND(+ICU!F52,0)</f>
        <v>3853</v>
      </c>
      <c r="E57" s="7">
        <f>ROUND(+ICU!U52*365,0)</f>
        <v>4745</v>
      </c>
      <c r="F57" s="9">
        <f t="shared" si="0"/>
        <v>0.812</v>
      </c>
      <c r="G57" s="7">
        <f>ROUND(+ICU!F153,0)</f>
        <v>3419</v>
      </c>
      <c r="H57" s="7">
        <f>ROUND(+ICU!U153*365,0)</f>
        <v>4745</v>
      </c>
      <c r="I57" s="9">
        <f t="shared" si="1"/>
        <v>0.7205</v>
      </c>
      <c r="J57" s="9"/>
      <c r="K57" s="9">
        <f t="shared" si="2"/>
        <v>-0.1127</v>
      </c>
    </row>
    <row r="58" spans="2:11" ht="12">
      <c r="B58">
        <f>+ICU!A53</f>
        <v>139</v>
      </c>
      <c r="C58" t="str">
        <f>+ICU!B53</f>
        <v>PROVIDENCE HOLY FAMILY HOSPITAL</v>
      </c>
      <c r="D58" s="7">
        <f>ROUND(+ICU!F53,0)</f>
        <v>3990</v>
      </c>
      <c r="E58" s="7">
        <f>ROUND(+ICU!U53*365,0)</f>
        <v>4380</v>
      </c>
      <c r="F58" s="9">
        <f t="shared" si="0"/>
        <v>0.911</v>
      </c>
      <c r="G58" s="7">
        <f>ROUND(+ICU!F154,0)</f>
        <v>3625</v>
      </c>
      <c r="H58" s="7">
        <f>ROUND(+ICU!U154*365,0)</f>
        <v>4380</v>
      </c>
      <c r="I58" s="9">
        <f t="shared" si="1"/>
        <v>0.8276</v>
      </c>
      <c r="J58" s="9"/>
      <c r="K58" s="9">
        <f t="shared" si="2"/>
        <v>-0.0915</v>
      </c>
    </row>
    <row r="59" spans="2:11" ht="12">
      <c r="B59">
        <f>+ICU!A54</f>
        <v>140</v>
      </c>
      <c r="C59" t="str">
        <f>+ICU!B54</f>
        <v>KITTITAS VALLEY HOSPITAL</v>
      </c>
      <c r="D59" s="7">
        <f>ROUND(+ICU!F54,0)</f>
        <v>875</v>
      </c>
      <c r="E59" s="7">
        <f>ROUND(+ICU!U54*365,0)</f>
        <v>1460</v>
      </c>
      <c r="F59" s="9">
        <f t="shared" si="0"/>
        <v>0.5993</v>
      </c>
      <c r="G59" s="7">
        <f>ROUND(+ICU!F155,0)</f>
        <v>746</v>
      </c>
      <c r="H59" s="7">
        <f>ROUND(+ICU!U155*365,0)</f>
        <v>1460</v>
      </c>
      <c r="I59" s="9">
        <f t="shared" si="1"/>
        <v>0.511</v>
      </c>
      <c r="J59" s="9"/>
      <c r="K59" s="9">
        <f t="shared" si="2"/>
        <v>-0.1473</v>
      </c>
    </row>
    <row r="60" spans="2:11" ht="12">
      <c r="B60">
        <f>+ICU!A55</f>
        <v>141</v>
      </c>
      <c r="C60" t="str">
        <f>+ICU!B55</f>
        <v>DAYTON GENERAL HOSPITAL</v>
      </c>
      <c r="D60" s="7">
        <f>ROUND(+ICU!F55,0)</f>
        <v>0</v>
      </c>
      <c r="E60" s="7">
        <f>ROUND(+ICU!U55*365,0)</f>
        <v>0</v>
      </c>
      <c r="F60" s="9">
        <f t="shared" si="0"/>
      </c>
      <c r="G60" s="7">
        <f>ROUND(+ICU!F156,0)</f>
        <v>0</v>
      </c>
      <c r="H60" s="7">
        <f>ROUND(+ICU!U156*365,0)</f>
        <v>0</v>
      </c>
      <c r="I60" s="9">
        <f t="shared" si="1"/>
      </c>
      <c r="J60" s="9"/>
      <c r="K60" s="9">
        <f t="shared" si="2"/>
      </c>
    </row>
    <row r="61" spans="2:11" ht="12">
      <c r="B61">
        <f>+ICU!A56</f>
        <v>142</v>
      </c>
      <c r="C61" t="str">
        <f>+ICU!B56</f>
        <v>HARRISON MEDICAL CENTER</v>
      </c>
      <c r="D61" s="7">
        <f>ROUND(+ICU!F56,0)</f>
        <v>5252</v>
      </c>
      <c r="E61" s="7">
        <f>ROUND(+ICU!U56*365,0)</f>
        <v>7300</v>
      </c>
      <c r="F61" s="9">
        <f t="shared" si="0"/>
        <v>0.7195</v>
      </c>
      <c r="G61" s="7">
        <f>ROUND(+ICU!F157,0)</f>
        <v>5000</v>
      </c>
      <c r="H61" s="7">
        <f>ROUND(+ICU!U157*365,0)</f>
        <v>7300</v>
      </c>
      <c r="I61" s="9">
        <f t="shared" si="1"/>
        <v>0.6849</v>
      </c>
      <c r="J61" s="9"/>
      <c r="K61" s="9">
        <f t="shared" si="2"/>
        <v>-0.0481</v>
      </c>
    </row>
    <row r="62" spans="2:11" ht="12">
      <c r="B62">
        <f>+ICU!A57</f>
        <v>145</v>
      </c>
      <c r="C62" t="str">
        <f>+ICU!B57</f>
        <v>PEACEHEALTH SAINT JOSEPH HOSPITAL</v>
      </c>
      <c r="D62" s="7">
        <f>ROUND(+ICU!F57,0)</f>
        <v>5639</v>
      </c>
      <c r="E62" s="7">
        <f>ROUND(+ICU!U57*365,0)</f>
        <v>8760</v>
      </c>
      <c r="F62" s="9">
        <f t="shared" si="0"/>
        <v>0.6437</v>
      </c>
      <c r="G62" s="7">
        <f>ROUND(+ICU!F158,0)</f>
        <v>5836</v>
      </c>
      <c r="H62" s="7">
        <f>ROUND(+ICU!U158*365,0)</f>
        <v>8760</v>
      </c>
      <c r="I62" s="9">
        <f t="shared" si="1"/>
        <v>0.6662</v>
      </c>
      <c r="J62" s="9"/>
      <c r="K62" s="9">
        <f t="shared" si="2"/>
        <v>0.035</v>
      </c>
    </row>
    <row r="63" spans="2:11" ht="12">
      <c r="B63">
        <f>+ICU!A58</f>
        <v>147</v>
      </c>
      <c r="C63" t="str">
        <f>+ICU!B58</f>
        <v>MID VALLEY HOSPITAL</v>
      </c>
      <c r="D63" s="7">
        <f>ROUND(+ICU!F58,0)</f>
        <v>256</v>
      </c>
      <c r="E63" s="7">
        <f>ROUND(+ICU!U58*365,0)</f>
        <v>730</v>
      </c>
      <c r="F63" s="9">
        <f t="shared" si="0"/>
        <v>0.3507</v>
      </c>
      <c r="G63" s="7">
        <f>ROUND(+ICU!F159,0)</f>
        <v>197</v>
      </c>
      <c r="H63" s="7">
        <f>ROUND(+ICU!U159*365,0)</f>
        <v>730</v>
      </c>
      <c r="I63" s="9">
        <f t="shared" si="1"/>
        <v>0.2699</v>
      </c>
      <c r="J63" s="9"/>
      <c r="K63" s="9">
        <f t="shared" si="2"/>
        <v>-0.2304</v>
      </c>
    </row>
    <row r="64" spans="2:11" ht="12">
      <c r="B64">
        <f>+ICU!A59</f>
        <v>148</v>
      </c>
      <c r="C64" t="str">
        <f>+ICU!B59</f>
        <v>KINDRED HOSPITAL - SEATTLE</v>
      </c>
      <c r="D64" s="7">
        <f>ROUND(+ICU!F59,0)</f>
        <v>605</v>
      </c>
      <c r="E64" s="7">
        <f>ROUND(+ICU!U59*365,0)</f>
        <v>1460</v>
      </c>
      <c r="F64" s="9">
        <f t="shared" si="0"/>
        <v>0.4144</v>
      </c>
      <c r="G64" s="7">
        <f>ROUND(+ICU!F160,0)</f>
        <v>593</v>
      </c>
      <c r="H64" s="7">
        <f>ROUND(+ICU!U160*365,0)</f>
        <v>1460</v>
      </c>
      <c r="I64" s="9">
        <f t="shared" si="1"/>
        <v>0.4062</v>
      </c>
      <c r="J64" s="9"/>
      <c r="K64" s="9">
        <f t="shared" si="2"/>
        <v>-0.0198</v>
      </c>
    </row>
    <row r="65" spans="2:11" ht="12">
      <c r="B65">
        <f>+ICU!A60</f>
        <v>150</v>
      </c>
      <c r="C65" t="str">
        <f>+ICU!B60</f>
        <v>COULEE COMMUNITY HOSPITAL</v>
      </c>
      <c r="D65" s="7">
        <f>ROUND(+ICU!F60,0)</f>
        <v>0</v>
      </c>
      <c r="E65" s="7">
        <f>ROUND(+ICU!U60*365,0)</f>
        <v>0</v>
      </c>
      <c r="F65" s="9">
        <f t="shared" si="0"/>
      </c>
      <c r="G65" s="7">
        <f>ROUND(+ICU!F161,0)</f>
        <v>0</v>
      </c>
      <c r="H65" s="7">
        <f>ROUND(+ICU!U161*365,0)</f>
        <v>0</v>
      </c>
      <c r="I65" s="9">
        <f t="shared" si="1"/>
      </c>
      <c r="J65" s="9"/>
      <c r="K65" s="9">
        <f t="shared" si="2"/>
      </c>
    </row>
    <row r="66" spans="2:11" ht="12">
      <c r="B66">
        <f>+ICU!A61</f>
        <v>152</v>
      </c>
      <c r="C66" t="str">
        <f>+ICU!B61</f>
        <v>MASON GENERAL HOSPITAL</v>
      </c>
      <c r="D66" s="7">
        <f>ROUND(+ICU!F61,0)</f>
        <v>1312</v>
      </c>
      <c r="E66" s="7">
        <f>ROUND(+ICU!U61*365,0)</f>
        <v>2555</v>
      </c>
      <c r="F66" s="9">
        <f t="shared" si="0"/>
        <v>0.5135</v>
      </c>
      <c r="G66" s="7">
        <f>ROUND(+ICU!F162,0)</f>
        <v>1284</v>
      </c>
      <c r="H66" s="7">
        <f>ROUND(+ICU!U162*365,0)</f>
        <v>2555</v>
      </c>
      <c r="I66" s="9">
        <f t="shared" si="1"/>
        <v>0.5025</v>
      </c>
      <c r="J66" s="9"/>
      <c r="K66" s="9">
        <f t="shared" si="2"/>
        <v>-0.0214</v>
      </c>
    </row>
    <row r="67" spans="2:11" ht="12">
      <c r="B67">
        <f>+ICU!A62</f>
        <v>153</v>
      </c>
      <c r="C67" t="str">
        <f>+ICU!B62</f>
        <v>WHITMAN HOSPITAL AND MEDICAL CENTER</v>
      </c>
      <c r="D67" s="7">
        <f>ROUND(+ICU!F62,0)</f>
        <v>0</v>
      </c>
      <c r="E67" s="7">
        <f>ROUND(+ICU!U62*365,0)</f>
        <v>0</v>
      </c>
      <c r="F67" s="9">
        <f t="shared" si="0"/>
      </c>
      <c r="G67" s="7">
        <f>ROUND(+ICU!F163,0)</f>
        <v>0</v>
      </c>
      <c r="H67" s="7">
        <f>ROUND(+ICU!U163*365,0)</f>
        <v>0</v>
      </c>
      <c r="I67" s="9">
        <f t="shared" si="1"/>
      </c>
      <c r="J67" s="9"/>
      <c r="K67" s="9">
        <f t="shared" si="2"/>
      </c>
    </row>
    <row r="68" spans="2:11" ht="12">
      <c r="B68">
        <f>+ICU!A63</f>
        <v>155</v>
      </c>
      <c r="C68" t="str">
        <f>+ICU!B63</f>
        <v>VALLEY MEDICAL CENTER</v>
      </c>
      <c r="D68" s="7">
        <f>ROUND(+ICU!F63,0)</f>
        <v>3810</v>
      </c>
      <c r="E68" s="7">
        <f>ROUND(+ICU!U63*365,0)</f>
        <v>7300</v>
      </c>
      <c r="F68" s="9">
        <f t="shared" si="0"/>
        <v>0.5219</v>
      </c>
      <c r="G68" s="7">
        <f>ROUND(+ICU!F164,0)</f>
        <v>3602</v>
      </c>
      <c r="H68" s="7">
        <f>ROUND(+ICU!U164*365,0)</f>
        <v>5840</v>
      </c>
      <c r="I68" s="9">
        <f t="shared" si="1"/>
        <v>0.6168</v>
      </c>
      <c r="J68" s="9"/>
      <c r="K68" s="9">
        <f t="shared" si="2"/>
        <v>0.1818</v>
      </c>
    </row>
    <row r="69" spans="2:11" ht="12">
      <c r="B69">
        <f>+ICU!A64</f>
        <v>156</v>
      </c>
      <c r="C69" t="str">
        <f>+ICU!B64</f>
        <v>WHIDBEY GENERAL HOSPITAL</v>
      </c>
      <c r="D69" s="7">
        <f>ROUND(+ICU!F64,0)</f>
        <v>879</v>
      </c>
      <c r="E69" s="7">
        <f>ROUND(+ICU!U64*365,0)</f>
        <v>1095</v>
      </c>
      <c r="F69" s="9">
        <f t="shared" si="0"/>
        <v>0.8027</v>
      </c>
      <c r="G69" s="7">
        <f>ROUND(+ICU!F165,0)</f>
        <v>673</v>
      </c>
      <c r="H69" s="7">
        <f>ROUND(+ICU!U165*365,0)</f>
        <v>1095</v>
      </c>
      <c r="I69" s="9">
        <f t="shared" si="1"/>
        <v>0.6146</v>
      </c>
      <c r="J69" s="9"/>
      <c r="K69" s="9">
        <f t="shared" si="2"/>
        <v>-0.2343</v>
      </c>
    </row>
    <row r="70" spans="2:11" ht="12">
      <c r="B70">
        <f>+ICU!A65</f>
        <v>157</v>
      </c>
      <c r="C70" t="str">
        <f>+ICU!B65</f>
        <v>SAINT LUKES REHABILIATION INSTITUTE</v>
      </c>
      <c r="D70" s="7">
        <f>ROUND(+ICU!F65,0)</f>
        <v>0</v>
      </c>
      <c r="E70" s="7">
        <f>ROUND(+ICU!U65*365,0)</f>
        <v>0</v>
      </c>
      <c r="F70" s="9">
        <f t="shared" si="0"/>
      </c>
      <c r="G70" s="7">
        <f>ROUND(+ICU!F166,0)</f>
        <v>0</v>
      </c>
      <c r="H70" s="7">
        <f>ROUND(+ICU!U166*365,0)</f>
        <v>0</v>
      </c>
      <c r="I70" s="9">
        <f t="shared" si="1"/>
      </c>
      <c r="J70" s="9"/>
      <c r="K70" s="9">
        <f t="shared" si="2"/>
      </c>
    </row>
    <row r="71" spans="2:11" ht="12">
      <c r="B71">
        <f>+ICU!A66</f>
        <v>158</v>
      </c>
      <c r="C71" t="str">
        <f>+ICU!B66</f>
        <v>CASCADE MEDICAL CENTER</v>
      </c>
      <c r="D71" s="7">
        <f>ROUND(+ICU!F66,0)</f>
        <v>0</v>
      </c>
      <c r="E71" s="7">
        <f>ROUND(+ICU!U66*365,0)</f>
        <v>0</v>
      </c>
      <c r="F71" s="9">
        <f t="shared" si="0"/>
      </c>
      <c r="G71" s="7">
        <f>ROUND(+ICU!F167,0)</f>
        <v>0</v>
      </c>
      <c r="H71" s="7">
        <f>ROUND(+ICU!U167*365,0)</f>
        <v>0</v>
      </c>
      <c r="I71" s="9">
        <f t="shared" si="1"/>
      </c>
      <c r="J71" s="9"/>
      <c r="K71" s="9">
        <f t="shared" si="2"/>
      </c>
    </row>
    <row r="72" spans="2:11" ht="12">
      <c r="B72">
        <f>+ICU!A67</f>
        <v>159</v>
      </c>
      <c r="C72" t="str">
        <f>+ICU!B67</f>
        <v>PROVIDENCE SAINT PETER HOSPITAL</v>
      </c>
      <c r="D72" s="7">
        <f>ROUND(+ICU!F67,0)</f>
        <v>5818</v>
      </c>
      <c r="E72" s="7">
        <f>ROUND(+ICU!U67*365,0)</f>
        <v>7665</v>
      </c>
      <c r="F72" s="9">
        <f t="shared" si="0"/>
        <v>0.759</v>
      </c>
      <c r="G72" s="7">
        <f>ROUND(+ICU!F168,0)</f>
        <v>6261</v>
      </c>
      <c r="H72" s="7">
        <f>ROUND(+ICU!U168*365,0)</f>
        <v>7665</v>
      </c>
      <c r="I72" s="9">
        <f t="shared" si="1"/>
        <v>0.8168</v>
      </c>
      <c r="J72" s="9"/>
      <c r="K72" s="9">
        <f t="shared" si="2"/>
        <v>0.0762</v>
      </c>
    </row>
    <row r="73" spans="2:11" ht="12">
      <c r="B73">
        <f>+ICU!A68</f>
        <v>161</v>
      </c>
      <c r="C73" t="str">
        <f>+ICU!B68</f>
        <v>KADLEC REGIONAL MEDICAL CENTER</v>
      </c>
      <c r="D73" s="7">
        <f>ROUND(+ICU!F68,0)</f>
        <v>7489</v>
      </c>
      <c r="E73" s="7">
        <f>ROUND(+ICU!U68*365,0)</f>
        <v>5840</v>
      </c>
      <c r="F73" s="9">
        <f t="shared" si="0"/>
        <v>1.2824</v>
      </c>
      <c r="G73" s="7">
        <f>ROUND(+ICU!F169,0)</f>
        <v>8603</v>
      </c>
      <c r="H73" s="7">
        <f>ROUND(+ICU!U169*365,0)</f>
        <v>7300</v>
      </c>
      <c r="I73" s="9">
        <f t="shared" si="1"/>
        <v>1.1785</v>
      </c>
      <c r="J73" s="9"/>
      <c r="K73" s="9">
        <f t="shared" si="2"/>
        <v>-0.081</v>
      </c>
    </row>
    <row r="74" spans="2:11" ht="12">
      <c r="B74">
        <f>+ICU!A69</f>
        <v>162</v>
      </c>
      <c r="C74" t="str">
        <f>+ICU!B69</f>
        <v>PROVIDENCE SACRED HEART MEDICAL CENTER</v>
      </c>
      <c r="D74" s="7">
        <f>ROUND(+ICU!F69,0)</f>
        <v>37631</v>
      </c>
      <c r="E74" s="7">
        <f>ROUND(+ICU!U69*365,0)</f>
        <v>54750</v>
      </c>
      <c r="F74" s="9">
        <f t="shared" si="0"/>
        <v>0.6873</v>
      </c>
      <c r="G74" s="7">
        <f>ROUND(+ICU!F170,0)</f>
        <v>38113</v>
      </c>
      <c r="H74" s="7">
        <f>ROUND(+ICU!U170*365,0)</f>
        <v>39055</v>
      </c>
      <c r="I74" s="9">
        <f t="shared" si="1"/>
        <v>0.9759</v>
      </c>
      <c r="J74" s="9"/>
      <c r="K74" s="9">
        <f t="shared" si="2"/>
        <v>0.4199</v>
      </c>
    </row>
    <row r="75" spans="2:11" ht="12">
      <c r="B75">
        <f>+ICU!A70</f>
        <v>164</v>
      </c>
      <c r="C75" t="str">
        <f>+ICU!B70</f>
        <v>EVERGREEN HOSPITAL MEDICAL CENTER</v>
      </c>
      <c r="D75" s="7">
        <f>ROUND(+ICU!F70,0)</f>
        <v>5478</v>
      </c>
      <c r="E75" s="7">
        <f>ROUND(+ICU!U70*365,0)</f>
        <v>13505</v>
      </c>
      <c r="F75" s="9">
        <f aca="true" t="shared" si="3" ref="F75:F106">IF(D75=0,"",IF(E75=0,"",ROUND(D75/E75,4)))</f>
        <v>0.4056</v>
      </c>
      <c r="G75" s="7">
        <f>ROUND(+ICU!F171,0)</f>
        <v>5521</v>
      </c>
      <c r="H75" s="7">
        <f>ROUND(+ICU!U171*365,0)</f>
        <v>7300</v>
      </c>
      <c r="I75" s="9">
        <f aca="true" t="shared" si="4" ref="I75:I106">IF(G75=0,"",IF(H75=0,"",ROUND(G75/H75,4)))</f>
        <v>0.7563</v>
      </c>
      <c r="J75" s="9"/>
      <c r="K75" s="9">
        <f aca="true" t="shared" si="5" ref="K75:K106">IF(D75=0,"",IF(E75=0,"",IF(G75=0,"",IF(H75=0,"",ROUND(I75/F75-1,4)))))</f>
        <v>0.8646</v>
      </c>
    </row>
    <row r="76" spans="2:11" ht="12">
      <c r="B76">
        <f>+ICU!A71</f>
        <v>165</v>
      </c>
      <c r="C76" t="str">
        <f>+ICU!B71</f>
        <v>LAKE CHELAN COMMUNITY HOSPITAL</v>
      </c>
      <c r="D76" s="7">
        <f>ROUND(+ICU!F71,0)</f>
        <v>0</v>
      </c>
      <c r="E76" s="7">
        <f>ROUND(+ICU!U71*365,0)</f>
        <v>0</v>
      </c>
      <c r="F76" s="9">
        <f t="shared" si="3"/>
      </c>
      <c r="G76" s="7">
        <f>ROUND(+ICU!F172,0)</f>
        <v>0</v>
      </c>
      <c r="H76" s="7">
        <f>ROUND(+ICU!U172*365,0)</f>
        <v>0</v>
      </c>
      <c r="I76" s="9">
        <f t="shared" si="4"/>
      </c>
      <c r="J76" s="9"/>
      <c r="K76" s="9">
        <f t="shared" si="5"/>
      </c>
    </row>
    <row r="77" spans="2:11" ht="12">
      <c r="B77">
        <f>+ICU!A72</f>
        <v>167</v>
      </c>
      <c r="C77" t="str">
        <f>+ICU!B72</f>
        <v>FERRY COUNTY MEMORIAL HOSPITAL</v>
      </c>
      <c r="D77" s="7">
        <f>ROUND(+ICU!F72,0)</f>
        <v>5</v>
      </c>
      <c r="E77" s="7">
        <f>ROUND(+ICU!U72*365,0)</f>
        <v>0</v>
      </c>
      <c r="F77" s="9">
        <f t="shared" si="3"/>
      </c>
      <c r="G77" s="7">
        <f>ROUND(+ICU!F173,0)</f>
        <v>1</v>
      </c>
      <c r="H77" s="7">
        <f>ROUND(+ICU!U173*365,0)</f>
        <v>0</v>
      </c>
      <c r="I77" s="9">
        <f t="shared" si="4"/>
      </c>
      <c r="J77" s="9"/>
      <c r="K77" s="9">
        <f t="shared" si="5"/>
      </c>
    </row>
    <row r="78" spans="2:11" ht="12">
      <c r="B78">
        <f>+ICU!A73</f>
        <v>168</v>
      </c>
      <c r="C78" t="str">
        <f>+ICU!B73</f>
        <v>CENTRAL WASHINGTON HOSPITAL</v>
      </c>
      <c r="D78" s="7">
        <f>ROUND(+ICU!F73,0)</f>
        <v>4530</v>
      </c>
      <c r="E78" s="7">
        <f>ROUND(+ICU!U73*365,0)</f>
        <v>5475</v>
      </c>
      <c r="F78" s="9">
        <f t="shared" si="3"/>
        <v>0.8274</v>
      </c>
      <c r="G78" s="7">
        <f>ROUND(+ICU!F174,0)</f>
        <v>4784</v>
      </c>
      <c r="H78" s="7">
        <f>ROUND(+ICU!U174*365,0)</f>
        <v>5475</v>
      </c>
      <c r="I78" s="9">
        <f t="shared" si="4"/>
        <v>0.8738</v>
      </c>
      <c r="J78" s="9"/>
      <c r="K78" s="9">
        <f t="shared" si="5"/>
        <v>0.0561</v>
      </c>
    </row>
    <row r="79" spans="2:11" ht="12">
      <c r="B79">
        <f>+ICU!A74</f>
        <v>169</v>
      </c>
      <c r="C79" t="str">
        <f>+ICU!B74</f>
        <v>GROUP HEALTH EASTSIDE</v>
      </c>
      <c r="D79" s="7">
        <f>ROUND(+ICU!F74,0)</f>
        <v>472</v>
      </c>
      <c r="E79" s="7">
        <f>ROUND(+ICU!U74*365,0)</f>
        <v>3650</v>
      </c>
      <c r="F79" s="9">
        <f t="shared" si="3"/>
        <v>0.1293</v>
      </c>
      <c r="G79" s="7">
        <f>ROUND(+ICU!F175,0)</f>
        <v>0</v>
      </c>
      <c r="H79" s="7">
        <f>ROUND(+ICU!U175*365,0)</f>
        <v>0</v>
      </c>
      <c r="I79" s="9">
        <f t="shared" si="4"/>
      </c>
      <c r="J79" s="9"/>
      <c r="K79" s="9">
        <f t="shared" si="5"/>
      </c>
    </row>
    <row r="80" spans="2:11" ht="12">
      <c r="B80">
        <f>+ICU!A75</f>
        <v>170</v>
      </c>
      <c r="C80" t="str">
        <f>+ICU!B75</f>
        <v>SOUTHWEST WASHINGTON MEDICAL CENTER</v>
      </c>
      <c r="D80" s="7">
        <f>ROUND(+ICU!F75,0)</f>
        <v>12573</v>
      </c>
      <c r="E80" s="7">
        <f>ROUND(+ICU!U75*365,0)</f>
        <v>14600</v>
      </c>
      <c r="F80" s="9">
        <f t="shared" si="3"/>
        <v>0.8612</v>
      </c>
      <c r="G80" s="7">
        <f>ROUND(+ICU!F176,0)</f>
        <v>13584</v>
      </c>
      <c r="H80" s="7">
        <f>ROUND(+ICU!U176*365,0)</f>
        <v>17520</v>
      </c>
      <c r="I80" s="9">
        <f t="shared" si="4"/>
        <v>0.7753</v>
      </c>
      <c r="J80" s="9"/>
      <c r="K80" s="9">
        <f t="shared" si="5"/>
        <v>-0.0997</v>
      </c>
    </row>
    <row r="81" spans="2:11" ht="12">
      <c r="B81">
        <f>+ICU!A76</f>
        <v>172</v>
      </c>
      <c r="C81" t="str">
        <f>+ICU!B76</f>
        <v>PULLMAN REGIONAL HOSPITAL</v>
      </c>
      <c r="D81" s="7">
        <f>ROUND(+ICU!F76,0)</f>
        <v>568</v>
      </c>
      <c r="E81" s="7">
        <f>ROUND(+ICU!U76*365,0)</f>
        <v>730</v>
      </c>
      <c r="F81" s="9">
        <f t="shared" si="3"/>
        <v>0.7781</v>
      </c>
      <c r="G81" s="7">
        <f>ROUND(+ICU!F177,0)</f>
        <v>545</v>
      </c>
      <c r="H81" s="7">
        <f>ROUND(+ICU!U177*365,0)</f>
        <v>730</v>
      </c>
      <c r="I81" s="9">
        <f t="shared" si="4"/>
        <v>0.7466</v>
      </c>
      <c r="J81" s="9"/>
      <c r="K81" s="9">
        <f t="shared" si="5"/>
        <v>-0.0405</v>
      </c>
    </row>
    <row r="82" spans="2:11" ht="12">
      <c r="B82">
        <f>+ICU!A77</f>
        <v>173</v>
      </c>
      <c r="C82" t="str">
        <f>+ICU!B77</f>
        <v>MORTON GENERAL HOSPITAL</v>
      </c>
      <c r="D82" s="7">
        <f>ROUND(+ICU!F77,0)</f>
        <v>0</v>
      </c>
      <c r="E82" s="7">
        <f>ROUND(+ICU!U77*365,0)</f>
        <v>0</v>
      </c>
      <c r="F82" s="9">
        <f t="shared" si="3"/>
      </c>
      <c r="G82" s="7">
        <f>ROUND(+ICU!F178,0)</f>
        <v>0</v>
      </c>
      <c r="H82" s="7">
        <f>ROUND(+ICU!U178*365,0)</f>
        <v>0</v>
      </c>
      <c r="I82" s="9">
        <f t="shared" si="4"/>
      </c>
      <c r="J82" s="9"/>
      <c r="K82" s="9">
        <f t="shared" si="5"/>
      </c>
    </row>
    <row r="83" spans="2:11" ht="12">
      <c r="B83">
        <f>+ICU!A78</f>
        <v>175</v>
      </c>
      <c r="C83" t="str">
        <f>+ICU!B78</f>
        <v>MARY BRIDGE CHILDRENS HEALTH CENTER</v>
      </c>
      <c r="D83" s="7">
        <f>ROUND(+ICU!F78,0)</f>
        <v>3056</v>
      </c>
      <c r="E83" s="7">
        <f>ROUND(+ICU!U78*365,0)</f>
        <v>4745</v>
      </c>
      <c r="F83" s="9">
        <f t="shared" si="3"/>
        <v>0.644</v>
      </c>
      <c r="G83" s="7">
        <f>ROUND(+ICU!F179,0)</f>
        <v>3071</v>
      </c>
      <c r="H83" s="7">
        <f>ROUND(+ICU!U179*365,0)</f>
        <v>4745</v>
      </c>
      <c r="I83" s="9">
        <f t="shared" si="4"/>
        <v>0.6472</v>
      </c>
      <c r="J83" s="9"/>
      <c r="K83" s="9">
        <f t="shared" si="5"/>
        <v>0.005</v>
      </c>
    </row>
    <row r="84" spans="2:11" ht="12">
      <c r="B84">
        <f>+ICU!A79</f>
        <v>176</v>
      </c>
      <c r="C84" t="str">
        <f>+ICU!B79</f>
        <v>TACOMA GENERAL ALLENMORE HOSPITAL</v>
      </c>
      <c r="D84" s="7">
        <f>ROUND(+ICU!F79,0)</f>
        <v>37459</v>
      </c>
      <c r="E84" s="7">
        <f>ROUND(+ICU!U79*365,0)</f>
        <v>48545</v>
      </c>
      <c r="F84" s="9">
        <f t="shared" si="3"/>
        <v>0.7716</v>
      </c>
      <c r="G84" s="7">
        <f>ROUND(+ICU!F180,0)</f>
        <v>39577</v>
      </c>
      <c r="H84" s="7">
        <f>ROUND(+ICU!U180*365,0)</f>
        <v>54020</v>
      </c>
      <c r="I84" s="9">
        <f t="shared" si="4"/>
        <v>0.7326</v>
      </c>
      <c r="J84" s="9"/>
      <c r="K84" s="9">
        <f t="shared" si="5"/>
        <v>-0.0505</v>
      </c>
    </row>
    <row r="85" spans="2:11" ht="12">
      <c r="B85">
        <f>+ICU!A80</f>
        <v>178</v>
      </c>
      <c r="C85" t="str">
        <f>+ICU!B80</f>
        <v>DEER PARK HOSPITAL</v>
      </c>
      <c r="D85" s="7">
        <f>ROUND(+ICU!F80,0)</f>
        <v>0</v>
      </c>
      <c r="E85" s="7">
        <f>ROUND(+ICU!U80*365,0)</f>
        <v>0</v>
      </c>
      <c r="F85" s="9">
        <f t="shared" si="3"/>
      </c>
      <c r="G85" s="7">
        <f>ROUND(+ICU!F181,0)</f>
        <v>0</v>
      </c>
      <c r="H85" s="7">
        <f>ROUND(+ICU!U181*365,0)</f>
        <v>0</v>
      </c>
      <c r="I85" s="9">
        <f t="shared" si="4"/>
      </c>
      <c r="J85" s="9"/>
      <c r="K85" s="9">
        <f t="shared" si="5"/>
      </c>
    </row>
    <row r="86" spans="2:11" ht="12">
      <c r="B86">
        <f>+ICU!A81</f>
        <v>180</v>
      </c>
      <c r="C86" t="str">
        <f>+ICU!B81</f>
        <v>VALLEY HOSPITAL AND MEDICAL CENTER</v>
      </c>
      <c r="D86" s="7">
        <f>ROUND(+ICU!F81,0)</f>
        <v>1262</v>
      </c>
      <c r="E86" s="7">
        <f>ROUND(+ICU!U81*365,0)</f>
        <v>3650</v>
      </c>
      <c r="F86" s="9">
        <f t="shared" si="3"/>
        <v>0.3458</v>
      </c>
      <c r="G86" s="7">
        <f>ROUND(+ICU!F182,0)</f>
        <v>2093</v>
      </c>
      <c r="H86" s="7">
        <f>ROUND(+ICU!U182*365,0)</f>
        <v>5840</v>
      </c>
      <c r="I86" s="9">
        <f t="shared" si="4"/>
        <v>0.3584</v>
      </c>
      <c r="J86" s="9"/>
      <c r="K86" s="9">
        <f t="shared" si="5"/>
        <v>0.0364</v>
      </c>
    </row>
    <row r="87" spans="2:11" ht="12">
      <c r="B87">
        <f>+ICU!A82</f>
        <v>183</v>
      </c>
      <c r="C87" t="str">
        <f>+ICU!B82</f>
        <v>AUBURN REGIONAL MEDICAL CENTER</v>
      </c>
      <c r="D87" s="7">
        <f>ROUND(+ICU!F82,0)</f>
        <v>2357</v>
      </c>
      <c r="E87" s="7">
        <f>ROUND(+ICU!U82*365,0)</f>
        <v>5475</v>
      </c>
      <c r="F87" s="9">
        <f t="shared" si="3"/>
        <v>0.4305</v>
      </c>
      <c r="G87" s="7">
        <f>ROUND(+ICU!F183,0)</f>
        <v>3224</v>
      </c>
      <c r="H87" s="7">
        <f>ROUND(+ICU!U183*365,0)</f>
        <v>3650</v>
      </c>
      <c r="I87" s="9">
        <f t="shared" si="4"/>
        <v>0.8833</v>
      </c>
      <c r="J87" s="9"/>
      <c r="K87" s="9">
        <f t="shared" si="5"/>
        <v>1.0518</v>
      </c>
    </row>
    <row r="88" spans="2:11" ht="12">
      <c r="B88">
        <f>+ICU!A83</f>
        <v>186</v>
      </c>
      <c r="C88" t="str">
        <f>+ICU!B83</f>
        <v>MARK REED HOSPITAL</v>
      </c>
      <c r="D88" s="7">
        <f>ROUND(+ICU!F83,0)</f>
        <v>0</v>
      </c>
      <c r="E88" s="7">
        <f>ROUND(+ICU!U83*365,0)</f>
        <v>0</v>
      </c>
      <c r="F88" s="9">
        <f t="shared" si="3"/>
      </c>
      <c r="G88" s="7">
        <f>ROUND(+ICU!F184,0)</f>
        <v>0</v>
      </c>
      <c r="H88" s="7">
        <f>ROUND(+ICU!U184*365,0)</f>
        <v>0</v>
      </c>
      <c r="I88" s="9">
        <f t="shared" si="4"/>
      </c>
      <c r="J88" s="9"/>
      <c r="K88" s="9">
        <f t="shared" si="5"/>
      </c>
    </row>
    <row r="89" spans="2:11" ht="12">
      <c r="B89">
        <f>+ICU!A84</f>
        <v>191</v>
      </c>
      <c r="C89" t="str">
        <f>+ICU!B84</f>
        <v>PROVIDENCE CENTRALIA HOSPITAL</v>
      </c>
      <c r="D89" s="7">
        <f>ROUND(+ICU!F84,0)</f>
        <v>3492</v>
      </c>
      <c r="E89" s="7">
        <f>ROUND(+ICU!U84*365,0)</f>
        <v>2190</v>
      </c>
      <c r="F89" s="9">
        <f t="shared" si="3"/>
        <v>1.5945</v>
      </c>
      <c r="G89" s="7">
        <f>ROUND(+ICU!F185,0)</f>
        <v>3772</v>
      </c>
      <c r="H89" s="7">
        <f>ROUND(+ICU!U185*365,0)</f>
        <v>2190</v>
      </c>
      <c r="I89" s="9">
        <f t="shared" si="4"/>
        <v>1.7224</v>
      </c>
      <c r="J89" s="9"/>
      <c r="K89" s="9">
        <f t="shared" si="5"/>
        <v>0.0802</v>
      </c>
    </row>
    <row r="90" spans="2:11" ht="12">
      <c r="B90">
        <f>+ICU!A85</f>
        <v>193</v>
      </c>
      <c r="C90" t="str">
        <f>+ICU!B85</f>
        <v>PROVIDENCE MOUNT CARMEL HOSPITAL</v>
      </c>
      <c r="D90" s="7">
        <f>ROUND(+ICU!F85,0)</f>
        <v>413</v>
      </c>
      <c r="E90" s="7">
        <f>ROUND(+ICU!U85*365,0)</f>
        <v>1460</v>
      </c>
      <c r="F90" s="9">
        <f t="shared" si="3"/>
        <v>0.2829</v>
      </c>
      <c r="G90" s="7">
        <f>ROUND(+ICU!F186,0)</f>
        <v>464</v>
      </c>
      <c r="H90" s="7">
        <f>ROUND(+ICU!U186*365,0)</f>
        <v>1460</v>
      </c>
      <c r="I90" s="9">
        <f t="shared" si="4"/>
        <v>0.3178</v>
      </c>
      <c r="J90" s="9"/>
      <c r="K90" s="9">
        <f t="shared" si="5"/>
        <v>0.1234</v>
      </c>
    </row>
    <row r="91" spans="2:11" ht="12">
      <c r="B91">
        <f>+ICU!A86</f>
        <v>194</v>
      </c>
      <c r="C91" t="str">
        <f>+ICU!B86</f>
        <v>PROVIDENCE SAINT JOSEPHS HOSPITAL</v>
      </c>
      <c r="D91" s="7">
        <f>ROUND(+ICU!F86,0)</f>
        <v>0</v>
      </c>
      <c r="E91" s="7">
        <f>ROUND(+ICU!U86*365,0)</f>
        <v>0</v>
      </c>
      <c r="F91" s="9">
        <f t="shared" si="3"/>
      </c>
      <c r="G91" s="7">
        <f>ROUND(+ICU!F187,0)</f>
        <v>0</v>
      </c>
      <c r="H91" s="7">
        <f>ROUND(+ICU!U187*365,0)</f>
        <v>0</v>
      </c>
      <c r="I91" s="9">
        <f t="shared" si="4"/>
      </c>
      <c r="J91" s="9"/>
      <c r="K91" s="9">
        <f t="shared" si="5"/>
      </c>
    </row>
    <row r="92" spans="2:11" ht="12">
      <c r="B92">
        <f>+ICU!A87</f>
        <v>195</v>
      </c>
      <c r="C92" t="str">
        <f>+ICU!B87</f>
        <v>SNOQUALMIE VALLEY HOSPITAL</v>
      </c>
      <c r="D92" s="7">
        <f>ROUND(+ICU!F87,0)</f>
        <v>0</v>
      </c>
      <c r="E92" s="7">
        <f>ROUND(+ICU!U87*365,0)</f>
        <v>0</v>
      </c>
      <c r="F92" s="9">
        <f t="shared" si="3"/>
      </c>
      <c r="G92" s="7">
        <f>ROUND(+ICU!F188,0)</f>
        <v>0</v>
      </c>
      <c r="H92" s="7">
        <f>ROUND(+ICU!U188*365,0)</f>
        <v>0</v>
      </c>
      <c r="I92" s="9">
        <f t="shared" si="4"/>
      </c>
      <c r="J92" s="9"/>
      <c r="K92" s="9">
        <f t="shared" si="5"/>
      </c>
    </row>
    <row r="93" spans="2:11" ht="12">
      <c r="B93">
        <f>+ICU!A88</f>
        <v>197</v>
      </c>
      <c r="C93" t="str">
        <f>+ICU!B88</f>
        <v>CAPITAL MEDICAL CENTER</v>
      </c>
      <c r="D93" s="7">
        <f>ROUND(+ICU!F88,0)</f>
        <v>4095</v>
      </c>
      <c r="E93" s="7">
        <f>ROUND(+ICU!U88*365,0)</f>
        <v>3650</v>
      </c>
      <c r="F93" s="9">
        <f t="shared" si="3"/>
        <v>1.1219</v>
      </c>
      <c r="G93" s="7">
        <f>ROUND(+ICU!F189,0)</f>
        <v>3759</v>
      </c>
      <c r="H93" s="7">
        <f>ROUND(+ICU!U189*365,0)</f>
        <v>7665</v>
      </c>
      <c r="I93" s="9">
        <f t="shared" si="4"/>
        <v>0.4904</v>
      </c>
      <c r="J93" s="9"/>
      <c r="K93" s="9">
        <f t="shared" si="5"/>
        <v>-0.5629</v>
      </c>
    </row>
    <row r="94" spans="2:11" ht="12">
      <c r="B94">
        <f>+ICU!A89</f>
        <v>198</v>
      </c>
      <c r="C94" t="str">
        <f>+ICU!B89</f>
        <v>SUNNYSIDE COMMUNITY HOSPITAL</v>
      </c>
      <c r="D94" s="7">
        <f>ROUND(+ICU!F89,0)</f>
        <v>671</v>
      </c>
      <c r="E94" s="7">
        <f>ROUND(+ICU!U89*365,0)</f>
        <v>1460</v>
      </c>
      <c r="F94" s="9">
        <f t="shared" si="3"/>
        <v>0.4596</v>
      </c>
      <c r="G94" s="7">
        <f>ROUND(+ICU!F190,0)</f>
        <v>630</v>
      </c>
      <c r="H94" s="7">
        <f>ROUND(+ICU!U190*365,0)</f>
        <v>1460</v>
      </c>
      <c r="I94" s="9">
        <f t="shared" si="4"/>
        <v>0.4315</v>
      </c>
      <c r="J94" s="9"/>
      <c r="K94" s="9">
        <f t="shared" si="5"/>
        <v>-0.0611</v>
      </c>
    </row>
    <row r="95" spans="2:11" ht="12">
      <c r="B95">
        <f>+ICU!A90</f>
        <v>199</v>
      </c>
      <c r="C95" t="str">
        <f>+ICU!B90</f>
        <v>TOPPENISH COMMUNITY HOSPITAL</v>
      </c>
      <c r="D95" s="7">
        <f>ROUND(+ICU!F90,0)</f>
        <v>1148</v>
      </c>
      <c r="E95" s="7">
        <f>ROUND(+ICU!U90*365,0)</f>
        <v>2555</v>
      </c>
      <c r="F95" s="9">
        <f t="shared" si="3"/>
        <v>0.4493</v>
      </c>
      <c r="G95" s="7">
        <f>ROUND(+ICU!F191,0)</f>
        <v>1127</v>
      </c>
      <c r="H95" s="7">
        <f>ROUND(+ICU!U191*365,0)</f>
        <v>2555</v>
      </c>
      <c r="I95" s="9">
        <f t="shared" si="4"/>
        <v>0.4411</v>
      </c>
      <c r="J95" s="9"/>
      <c r="K95" s="9">
        <f t="shared" si="5"/>
        <v>-0.0183</v>
      </c>
    </row>
    <row r="96" spans="2:11" ht="12">
      <c r="B96">
        <f>+ICU!A91</f>
        <v>201</v>
      </c>
      <c r="C96" t="str">
        <f>+ICU!B91</f>
        <v>SAINT FRANCIS COMMUNITY HOSPITAL</v>
      </c>
      <c r="D96" s="7">
        <f>ROUND(+ICU!F91,0)</f>
        <v>3273</v>
      </c>
      <c r="E96" s="7">
        <f>ROUND(+ICU!U91*365,0)</f>
        <v>3650</v>
      </c>
      <c r="F96" s="9">
        <f t="shared" si="3"/>
        <v>0.8967</v>
      </c>
      <c r="G96" s="7">
        <f>ROUND(+ICU!F192,0)</f>
        <v>3618</v>
      </c>
      <c r="H96" s="7">
        <f>ROUND(+ICU!U192*365,0)</f>
        <v>3650</v>
      </c>
      <c r="I96" s="9">
        <f t="shared" si="4"/>
        <v>0.9912</v>
      </c>
      <c r="J96" s="9"/>
      <c r="K96" s="9">
        <f t="shared" si="5"/>
        <v>0.1054</v>
      </c>
    </row>
    <row r="97" spans="2:11" ht="12">
      <c r="B97">
        <f>+ICU!A92</f>
        <v>202</v>
      </c>
      <c r="C97" t="str">
        <f>+ICU!B92</f>
        <v>REGIONAL HOSP. FOR RESP. &amp; COMPLEX CARE</v>
      </c>
      <c r="D97" s="7">
        <f>ROUND(+ICU!F92,0)</f>
        <v>0</v>
      </c>
      <c r="E97" s="7">
        <f>ROUND(+ICU!U92*365,0)</f>
        <v>0</v>
      </c>
      <c r="F97" s="9">
        <f t="shared" si="3"/>
      </c>
      <c r="G97" s="7">
        <f>ROUND(+ICU!F193,0)</f>
        <v>0</v>
      </c>
      <c r="H97" s="7">
        <f>ROUND(+ICU!U193*365,0)</f>
        <v>0</v>
      </c>
      <c r="I97" s="9">
        <f t="shared" si="4"/>
      </c>
      <c r="J97" s="9"/>
      <c r="K97" s="9">
        <f t="shared" si="5"/>
      </c>
    </row>
    <row r="98" spans="2:11" ht="12">
      <c r="B98">
        <f>+ICU!A93</f>
        <v>204</v>
      </c>
      <c r="C98" t="str">
        <f>+ICU!B93</f>
        <v>SEATTLE CANCER CARE ALLIANCE</v>
      </c>
      <c r="D98" s="7">
        <f>ROUND(+ICU!F93,0)</f>
        <v>5570</v>
      </c>
      <c r="E98" s="7">
        <f>ROUND(+ICU!U93*365,0)</f>
        <v>1460</v>
      </c>
      <c r="F98" s="9">
        <f t="shared" si="3"/>
        <v>3.8151</v>
      </c>
      <c r="G98" s="7">
        <f>ROUND(+ICU!F194,0)</f>
        <v>5997</v>
      </c>
      <c r="H98" s="7">
        <f>ROUND(+ICU!U194*365,0)</f>
        <v>1460</v>
      </c>
      <c r="I98" s="9">
        <f t="shared" si="4"/>
        <v>4.1075</v>
      </c>
      <c r="J98" s="9"/>
      <c r="K98" s="9">
        <f t="shared" si="5"/>
        <v>0.0766</v>
      </c>
    </row>
    <row r="99" spans="2:11" ht="12">
      <c r="B99">
        <f>+ICU!A94</f>
        <v>205</v>
      </c>
      <c r="C99" t="str">
        <f>+ICU!B94</f>
        <v>WENATCHEE VALLEY MEDICAL CENTER</v>
      </c>
      <c r="D99" s="7">
        <f>ROUND(+ICU!F94,0)</f>
        <v>0</v>
      </c>
      <c r="E99" s="7">
        <f>ROUND(+ICU!U94*365,0)</f>
        <v>0</v>
      </c>
      <c r="F99" s="9">
        <f t="shared" si="3"/>
      </c>
      <c r="G99" s="7">
        <f>ROUND(+ICU!F195,0)</f>
        <v>0</v>
      </c>
      <c r="H99" s="7">
        <f>ROUND(+ICU!U195*365,0)</f>
        <v>0</v>
      </c>
      <c r="I99" s="9">
        <f t="shared" si="4"/>
      </c>
      <c r="J99" s="9"/>
      <c r="K99" s="9">
        <f t="shared" si="5"/>
      </c>
    </row>
    <row r="100" spans="2:11" ht="12">
      <c r="B100">
        <f>+ICU!A95</f>
        <v>206</v>
      </c>
      <c r="C100" t="str">
        <f>+ICU!B95</f>
        <v>UNITED GENERAL HOSPITAL</v>
      </c>
      <c r="D100" s="7">
        <f>ROUND(+ICU!F95,0)</f>
        <v>497</v>
      </c>
      <c r="E100" s="7">
        <f>ROUND(+ICU!U95*365,0)</f>
        <v>1460</v>
      </c>
      <c r="F100" s="9">
        <f t="shared" si="3"/>
        <v>0.3404</v>
      </c>
      <c r="G100" s="7">
        <f>ROUND(+ICU!F196,0)</f>
        <v>477</v>
      </c>
      <c r="H100" s="7">
        <f>ROUND(+ICU!U196*365,0)</f>
        <v>1460</v>
      </c>
      <c r="I100" s="9">
        <f t="shared" si="4"/>
        <v>0.3267</v>
      </c>
      <c r="J100" s="9"/>
      <c r="K100" s="9">
        <f t="shared" si="5"/>
        <v>-0.0402</v>
      </c>
    </row>
    <row r="101" spans="2:11" ht="12">
      <c r="B101">
        <f>+ICU!A96</f>
        <v>207</v>
      </c>
      <c r="C101" t="str">
        <f>+ICU!B96</f>
        <v>SKAGIT VALLEY HOSPITAL</v>
      </c>
      <c r="D101" s="7">
        <f>ROUND(+ICU!F96,0)</f>
        <v>2767</v>
      </c>
      <c r="E101" s="7">
        <f>ROUND(+ICU!U96*365,0)</f>
        <v>2920</v>
      </c>
      <c r="F101" s="9">
        <f t="shared" si="3"/>
        <v>0.9476</v>
      </c>
      <c r="G101" s="7">
        <f>ROUND(+ICU!F197,0)</f>
        <v>2482</v>
      </c>
      <c r="H101" s="7">
        <f>ROUND(+ICU!U197*365,0)</f>
        <v>2920</v>
      </c>
      <c r="I101" s="9">
        <f t="shared" si="4"/>
        <v>0.85</v>
      </c>
      <c r="J101" s="9"/>
      <c r="K101" s="9">
        <f t="shared" si="5"/>
        <v>-0.103</v>
      </c>
    </row>
    <row r="102" spans="2:11" ht="12">
      <c r="B102">
        <f>+ICU!A97</f>
        <v>208</v>
      </c>
      <c r="C102" t="str">
        <f>+ICU!B97</f>
        <v>LEGACY SALMON CREEK HOSPITAL</v>
      </c>
      <c r="D102" s="7">
        <f>ROUND(+ICU!F97,0)</f>
        <v>6842</v>
      </c>
      <c r="E102" s="7">
        <f>ROUND(+ICU!U97*365,0)</f>
        <v>11315</v>
      </c>
      <c r="F102" s="9">
        <f t="shared" si="3"/>
        <v>0.6047</v>
      </c>
      <c r="G102" s="7">
        <f>ROUND(+ICU!F198,0)</f>
        <v>8219</v>
      </c>
      <c r="H102" s="7">
        <f>ROUND(+ICU!U198*365,0)</f>
        <v>13870</v>
      </c>
      <c r="I102" s="9">
        <f t="shared" si="4"/>
        <v>0.5926</v>
      </c>
      <c r="J102" s="9"/>
      <c r="K102" s="9">
        <f t="shared" si="5"/>
        <v>-0.02</v>
      </c>
    </row>
    <row r="103" spans="2:11" ht="12">
      <c r="B103">
        <f>+ICU!A98</f>
        <v>209</v>
      </c>
      <c r="C103" t="str">
        <f>+ICU!B98</f>
        <v>SAINT ANTHONY HOSPITAL</v>
      </c>
      <c r="D103" s="7">
        <f>ROUND(+ICU!F98,0)</f>
        <v>0</v>
      </c>
      <c r="E103" s="7">
        <f>ROUND(+ICU!U98*365,0)</f>
        <v>0</v>
      </c>
      <c r="F103" s="9">
        <f t="shared" si="3"/>
      </c>
      <c r="G103" s="7">
        <f>ROUND(+ICU!F199,0)</f>
        <v>1145</v>
      </c>
      <c r="H103" s="7">
        <f>ROUND(+ICU!U199*365,0)</f>
        <v>0</v>
      </c>
      <c r="I103" s="9">
        <f t="shared" si="4"/>
      </c>
      <c r="J103" s="9"/>
      <c r="K103" s="9">
        <f t="shared" si="5"/>
      </c>
    </row>
    <row r="104" spans="2:11" ht="12">
      <c r="B104">
        <f>+ICU!A99</f>
        <v>904</v>
      </c>
      <c r="C104" t="str">
        <f>+ICU!B99</f>
        <v>BHC FAIRFAX HOSPITAL</v>
      </c>
      <c r="D104" s="7">
        <f>ROUND(+ICU!F99,0)</f>
        <v>0</v>
      </c>
      <c r="E104" s="7">
        <f>ROUND(+ICU!U99*365,0)</f>
        <v>0</v>
      </c>
      <c r="F104" s="9">
        <f t="shared" si="3"/>
      </c>
      <c r="G104" s="7">
        <f>ROUND(+ICU!F200,0)</f>
        <v>0</v>
      </c>
      <c r="H104" s="7">
        <f>ROUND(+ICU!U200*365,0)</f>
        <v>0</v>
      </c>
      <c r="I104" s="9">
        <f t="shared" si="4"/>
      </c>
      <c r="J104" s="9"/>
      <c r="K104" s="9">
        <f t="shared" si="5"/>
      </c>
    </row>
    <row r="105" spans="2:11" ht="12">
      <c r="B105">
        <f>+ICU!A100</f>
        <v>915</v>
      </c>
      <c r="C105" t="str">
        <f>+ICU!B100</f>
        <v>LOURDES COUNSELING CENTER</v>
      </c>
      <c r="D105" s="7">
        <f>ROUND(+ICU!F100,0)</f>
        <v>7706</v>
      </c>
      <c r="E105" s="7">
        <f>ROUND(+ICU!U100*365,0)</f>
        <v>0</v>
      </c>
      <c r="F105" s="9">
        <f t="shared" si="3"/>
      </c>
      <c r="G105" s="7">
        <f>ROUND(+ICU!F201,0)</f>
        <v>0</v>
      </c>
      <c r="H105" s="7">
        <f>ROUND(+ICU!U201*365,0)</f>
        <v>0</v>
      </c>
      <c r="I105" s="9">
        <f t="shared" si="4"/>
      </c>
      <c r="J105" s="9"/>
      <c r="K105" s="9">
        <f t="shared" si="5"/>
      </c>
    </row>
    <row r="106" spans="2:11" ht="12">
      <c r="B106">
        <f>+ICU!A101</f>
        <v>919</v>
      </c>
      <c r="C106" t="str">
        <f>+ICU!B101</f>
        <v>NAVOS</v>
      </c>
      <c r="D106" s="7">
        <f>ROUND(+ICU!F101,0)</f>
        <v>0</v>
      </c>
      <c r="E106" s="7">
        <f>ROUND(+ICU!U101*365,0)</f>
        <v>0</v>
      </c>
      <c r="F106" s="9">
        <f t="shared" si="3"/>
      </c>
      <c r="G106" s="7">
        <f>ROUND(+ICU!F202,0)</f>
        <v>0</v>
      </c>
      <c r="H106" s="7">
        <f>ROUND(+ICU!U202*365,0)</f>
        <v>0</v>
      </c>
      <c r="I106" s="9">
        <f t="shared" si="4"/>
      </c>
      <c r="J106" s="9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209"/>
  <sheetViews>
    <sheetView zoomScale="75" zoomScaleNormal="75" zoomScalePageLayoutView="0" workbookViewId="0" topLeftCell="A1">
      <selection activeCell="U106" sqref="U106:U202"/>
    </sheetView>
  </sheetViews>
  <sheetFormatPr defaultColWidth="9.00390625" defaultRowHeight="12.75"/>
  <cols>
    <col min="1" max="1" width="6.125" style="10" bestFit="1" customWidth="1"/>
    <col min="2" max="2" width="42.25390625" style="10" bestFit="1" customWidth="1"/>
    <col min="3" max="3" width="8.125" style="10" bestFit="1" customWidth="1"/>
    <col min="4" max="4" width="5.625" style="10" bestFit="1" customWidth="1"/>
    <col min="5" max="5" width="7.875" style="10" bestFit="1" customWidth="1"/>
    <col min="6" max="6" width="7.00390625" style="11" bestFit="1" customWidth="1"/>
    <col min="7" max="7" width="11.125" style="11" bestFit="1" customWidth="1"/>
    <col min="8" max="8" width="10.875" style="11" bestFit="1" customWidth="1"/>
    <col min="9" max="10" width="10.125" style="11" bestFit="1" customWidth="1"/>
    <col min="11" max="11" width="7.00390625" style="11" bestFit="1" customWidth="1"/>
    <col min="12" max="12" width="10.875" style="11" bestFit="1" customWidth="1"/>
    <col min="13" max="13" width="8.00390625" style="11" bestFit="1" customWidth="1"/>
    <col min="14" max="14" width="10.125" style="11" bestFit="1" customWidth="1"/>
    <col min="15" max="15" width="8.00390625" style="11" bestFit="1" customWidth="1"/>
    <col min="16" max="16" width="7.875" style="11" bestFit="1" customWidth="1"/>
    <col min="17" max="17" width="11.875" style="11" bestFit="1" customWidth="1"/>
    <col min="18" max="18" width="11.125" style="11" bestFit="1" customWidth="1"/>
    <col min="19" max="20" width="11.875" style="11" bestFit="1" customWidth="1"/>
    <col min="21" max="27" width="9.00390625" style="10" customWidth="1"/>
    <col min="28" max="28" width="9.25390625" style="10" bestFit="1" customWidth="1"/>
    <col min="29" max="29" width="12.00390625" style="10" bestFit="1" customWidth="1"/>
    <col min="30" max="32" width="11.00390625" style="10" bestFit="1" customWidth="1"/>
    <col min="33" max="33" width="9.25390625" style="10" bestFit="1" customWidth="1"/>
    <col min="34" max="34" width="11.875" style="10" bestFit="1" customWidth="1"/>
    <col min="35" max="35" width="9.25390625" style="10" bestFit="1" customWidth="1"/>
    <col min="36" max="36" width="11.00390625" style="10" bestFit="1" customWidth="1"/>
    <col min="37" max="37" width="10.875" style="10" bestFit="1" customWidth="1"/>
    <col min="38" max="38" width="9.25390625" style="10" bestFit="1" customWidth="1"/>
    <col min="39" max="40" width="12.00390625" style="10" bestFit="1" customWidth="1"/>
    <col min="41" max="42" width="13.00390625" style="10" bestFit="1" customWidth="1"/>
    <col min="43" max="16384" width="9.00390625" style="10" customWidth="1"/>
  </cols>
  <sheetData>
    <row r="1" ht="12.75">
      <c r="U1" s="12" t="s">
        <v>72</v>
      </c>
    </row>
    <row r="2" ht="12.75">
      <c r="U2" s="12" t="s">
        <v>74</v>
      </c>
    </row>
    <row r="3" ht="12.75">
      <c r="U3" s="12" t="s">
        <v>73</v>
      </c>
    </row>
    <row r="4" spans="1:42" ht="12.75">
      <c r="A4" s="13" t="s">
        <v>36</v>
      </c>
      <c r="B4" s="13" t="s">
        <v>51</v>
      </c>
      <c r="C4" s="13" t="s">
        <v>52</v>
      </c>
      <c r="D4" s="13" t="s">
        <v>53</v>
      </c>
      <c r="E4" s="13" t="s">
        <v>54</v>
      </c>
      <c r="F4" s="14" t="s">
        <v>55</v>
      </c>
      <c r="G4" s="14" t="s">
        <v>56</v>
      </c>
      <c r="H4" s="14" t="s">
        <v>57</v>
      </c>
      <c r="I4" s="14" t="s">
        <v>58</v>
      </c>
      <c r="J4" s="14" t="s">
        <v>59</v>
      </c>
      <c r="K4" s="14" t="s">
        <v>60</v>
      </c>
      <c r="L4" s="14" t="s">
        <v>61</v>
      </c>
      <c r="M4" s="14" t="s">
        <v>62</v>
      </c>
      <c r="N4" s="14" t="s">
        <v>63</v>
      </c>
      <c r="O4" s="14" t="s">
        <v>64</v>
      </c>
      <c r="P4" s="14" t="s">
        <v>65</v>
      </c>
      <c r="Q4" s="14" t="s">
        <v>66</v>
      </c>
      <c r="R4" s="14" t="s">
        <v>67</v>
      </c>
      <c r="S4" s="14" t="s">
        <v>68</v>
      </c>
      <c r="T4" s="14" t="s">
        <v>69</v>
      </c>
      <c r="U4" s="13" t="s">
        <v>71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ht="12.75">
      <c r="A5">
        <v>1</v>
      </c>
      <c r="B5" t="s">
        <v>130</v>
      </c>
      <c r="C5">
        <v>6010</v>
      </c>
      <c r="D5">
        <v>2008</v>
      </c>
      <c r="E5">
        <v>290</v>
      </c>
      <c r="F5">
        <v>51309</v>
      </c>
      <c r="G5">
        <v>26440706</v>
      </c>
      <c r="H5">
        <v>7893185</v>
      </c>
      <c r="I5">
        <v>1647742</v>
      </c>
      <c r="J5">
        <v>1653024</v>
      </c>
      <c r="K5">
        <v>9099</v>
      </c>
      <c r="L5">
        <v>24378</v>
      </c>
      <c r="M5">
        <v>20812</v>
      </c>
      <c r="N5">
        <v>864092</v>
      </c>
      <c r="O5">
        <v>327676</v>
      </c>
      <c r="P5">
        <v>795</v>
      </c>
      <c r="Q5">
        <v>38879919</v>
      </c>
      <c r="R5">
        <v>25935388</v>
      </c>
      <c r="S5">
        <v>171281214</v>
      </c>
      <c r="T5">
        <v>170719595</v>
      </c>
      <c r="U5">
        <v>78</v>
      </c>
      <c r="V5"/>
      <c r="W5"/>
      <c r="X5"/>
      <c r="Y5"/>
      <c r="Z5"/>
      <c r="AA5" s="15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ht="12.75">
      <c r="A6">
        <v>3</v>
      </c>
      <c r="B6" t="s">
        <v>165</v>
      </c>
      <c r="C6">
        <v>6010</v>
      </c>
      <c r="D6">
        <v>2008</v>
      </c>
      <c r="E6">
        <v>86</v>
      </c>
      <c r="F6">
        <v>7418</v>
      </c>
      <c r="G6">
        <v>8111853</v>
      </c>
      <c r="H6">
        <v>2349727</v>
      </c>
      <c r="I6">
        <v>376989</v>
      </c>
      <c r="J6">
        <v>628828</v>
      </c>
      <c r="K6">
        <v>1886</v>
      </c>
      <c r="L6">
        <v>1497</v>
      </c>
      <c r="M6">
        <v>4804</v>
      </c>
      <c r="N6">
        <v>861380</v>
      </c>
      <c r="O6">
        <v>95548</v>
      </c>
      <c r="P6">
        <v>0</v>
      </c>
      <c r="Q6">
        <v>12432512</v>
      </c>
      <c r="R6">
        <v>8386070</v>
      </c>
      <c r="S6">
        <v>37671217</v>
      </c>
      <c r="T6">
        <v>37693704</v>
      </c>
      <c r="U6">
        <v>27</v>
      </c>
      <c r="V6"/>
      <c r="W6"/>
      <c r="X6"/>
      <c r="Y6"/>
      <c r="Z6"/>
      <c r="AA6" s="15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2.75">
      <c r="A7">
        <v>8</v>
      </c>
      <c r="B7" t="s">
        <v>170</v>
      </c>
      <c r="C7">
        <v>6010</v>
      </c>
      <c r="D7">
        <v>2008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/>
      <c r="W7"/>
      <c r="X7"/>
      <c r="Y7"/>
      <c r="Z7"/>
      <c r="AA7" s="15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27" ht="12.75">
      <c r="A8">
        <v>10</v>
      </c>
      <c r="B8" t="s">
        <v>110</v>
      </c>
      <c r="C8">
        <v>6010</v>
      </c>
      <c r="D8">
        <v>2008</v>
      </c>
      <c r="E8">
        <v>68.39</v>
      </c>
      <c r="F8">
        <v>6247</v>
      </c>
      <c r="G8">
        <v>7553964</v>
      </c>
      <c r="H8">
        <v>1196906</v>
      </c>
      <c r="I8">
        <v>1370</v>
      </c>
      <c r="J8">
        <v>1043405</v>
      </c>
      <c r="K8">
        <v>14137</v>
      </c>
      <c r="L8">
        <v>78770</v>
      </c>
      <c r="M8">
        <v>30620</v>
      </c>
      <c r="N8">
        <v>115976</v>
      </c>
      <c r="O8">
        <v>484564</v>
      </c>
      <c r="P8">
        <v>0</v>
      </c>
      <c r="Q8">
        <v>10519712</v>
      </c>
      <c r="R8">
        <v>3379803</v>
      </c>
      <c r="S8">
        <v>22904722</v>
      </c>
      <c r="T8">
        <v>22894176</v>
      </c>
      <c r="U8">
        <v>21</v>
      </c>
      <c r="V8"/>
      <c r="W8"/>
      <c r="X8"/>
      <c r="AA8" s="15"/>
    </row>
    <row r="9" spans="1:27" ht="12.75">
      <c r="A9">
        <v>14</v>
      </c>
      <c r="B9" t="s">
        <v>163</v>
      </c>
      <c r="C9">
        <v>6010</v>
      </c>
      <c r="D9">
        <v>2008</v>
      </c>
      <c r="E9">
        <v>174.54</v>
      </c>
      <c r="F9">
        <v>13348</v>
      </c>
      <c r="G9">
        <v>12559056</v>
      </c>
      <c r="H9">
        <v>3514579</v>
      </c>
      <c r="I9">
        <v>0</v>
      </c>
      <c r="J9">
        <v>1028981</v>
      </c>
      <c r="K9">
        <v>2572</v>
      </c>
      <c r="L9">
        <v>4422338</v>
      </c>
      <c r="M9">
        <v>25872</v>
      </c>
      <c r="N9">
        <v>179579</v>
      </c>
      <c r="O9">
        <v>85597</v>
      </c>
      <c r="P9">
        <v>64181</v>
      </c>
      <c r="Q9">
        <v>21754393</v>
      </c>
      <c r="R9">
        <v>23237332</v>
      </c>
      <c r="S9">
        <v>87647819</v>
      </c>
      <c r="T9">
        <v>87647819</v>
      </c>
      <c r="U9">
        <v>45</v>
      </c>
      <c r="V9"/>
      <c r="W9"/>
      <c r="X9"/>
      <c r="AA9" s="15"/>
    </row>
    <row r="10" spans="1:46" ht="12.75">
      <c r="A10">
        <v>20</v>
      </c>
      <c r="B10" t="s">
        <v>87</v>
      </c>
      <c r="C10">
        <v>6010</v>
      </c>
      <c r="D10">
        <v>2008</v>
      </c>
      <c r="E10">
        <v>12.21</v>
      </c>
      <c r="F10">
        <v>1592</v>
      </c>
      <c r="G10">
        <v>1625499</v>
      </c>
      <c r="H10">
        <v>228301</v>
      </c>
      <c r="I10">
        <v>0</v>
      </c>
      <c r="J10">
        <v>114536</v>
      </c>
      <c r="K10">
        <v>0</v>
      </c>
      <c r="L10">
        <v>10256</v>
      </c>
      <c r="M10">
        <v>4033</v>
      </c>
      <c r="N10">
        <v>12262</v>
      </c>
      <c r="O10">
        <v>675250</v>
      </c>
      <c r="P10">
        <v>0</v>
      </c>
      <c r="Q10">
        <v>2670137</v>
      </c>
      <c r="R10">
        <v>348</v>
      </c>
      <c r="S10">
        <v>2670138</v>
      </c>
      <c r="T10">
        <v>2670138</v>
      </c>
      <c r="U10">
        <v>0</v>
      </c>
      <c r="V10"/>
      <c r="W10"/>
      <c r="X10"/>
      <c r="Y10"/>
      <c r="Z10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R10"/>
      <c r="AS10"/>
      <c r="AT10"/>
    </row>
    <row r="11" spans="1:27" ht="12.75">
      <c r="A11">
        <v>21</v>
      </c>
      <c r="B11" t="s">
        <v>151</v>
      </c>
      <c r="C11">
        <v>6010</v>
      </c>
      <c r="D11">
        <v>2008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/>
      <c r="W11"/>
      <c r="X11"/>
      <c r="AA11" s="15"/>
    </row>
    <row r="12" spans="1:46" ht="12.75">
      <c r="A12">
        <v>22</v>
      </c>
      <c r="B12" t="s">
        <v>147</v>
      </c>
      <c r="C12">
        <v>6010</v>
      </c>
      <c r="D12">
        <v>2008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6</v>
      </c>
      <c r="V12"/>
      <c r="W12"/>
      <c r="X12"/>
      <c r="Y12"/>
      <c r="Z12"/>
      <c r="AA12" s="15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R12"/>
      <c r="AS12"/>
      <c r="AT12"/>
    </row>
    <row r="13" spans="1:27" ht="12.75">
      <c r="A13">
        <v>23</v>
      </c>
      <c r="B13" t="s">
        <v>129</v>
      </c>
      <c r="C13">
        <v>6010</v>
      </c>
      <c r="D13">
        <v>2008</v>
      </c>
      <c r="E13">
        <v>0.19</v>
      </c>
      <c r="F13">
        <v>11</v>
      </c>
      <c r="G13">
        <v>12796</v>
      </c>
      <c r="H13">
        <v>2802</v>
      </c>
      <c r="I13">
        <v>0</v>
      </c>
      <c r="J13">
        <v>40</v>
      </c>
      <c r="K13">
        <v>0</v>
      </c>
      <c r="L13">
        <v>0</v>
      </c>
      <c r="M13">
        <v>0</v>
      </c>
      <c r="N13">
        <v>5601</v>
      </c>
      <c r="O13">
        <v>148</v>
      </c>
      <c r="P13">
        <v>0</v>
      </c>
      <c r="Q13">
        <v>21387</v>
      </c>
      <c r="R13">
        <v>21368</v>
      </c>
      <c r="S13">
        <v>23597</v>
      </c>
      <c r="T13">
        <v>23597</v>
      </c>
      <c r="U13">
        <v>3</v>
      </c>
      <c r="V13"/>
      <c r="W13"/>
      <c r="X13"/>
      <c r="AA13" s="15"/>
    </row>
    <row r="14" spans="1:27" ht="12.75">
      <c r="A14">
        <v>26</v>
      </c>
      <c r="B14" t="s">
        <v>96</v>
      </c>
      <c r="C14">
        <v>6010</v>
      </c>
      <c r="D14">
        <v>2008</v>
      </c>
      <c r="E14">
        <v>96.46</v>
      </c>
      <c r="F14">
        <v>10677</v>
      </c>
      <c r="G14">
        <v>6325690</v>
      </c>
      <c r="H14">
        <v>1623549</v>
      </c>
      <c r="I14">
        <v>0</v>
      </c>
      <c r="J14">
        <v>438982</v>
      </c>
      <c r="K14">
        <v>0</v>
      </c>
      <c r="L14">
        <v>2000</v>
      </c>
      <c r="M14">
        <v>51694</v>
      </c>
      <c r="N14">
        <v>285037</v>
      </c>
      <c r="O14">
        <v>8331</v>
      </c>
      <c r="P14">
        <v>0</v>
      </c>
      <c r="Q14">
        <v>8735283</v>
      </c>
      <c r="R14">
        <v>6515940</v>
      </c>
      <c r="S14">
        <v>22098251</v>
      </c>
      <c r="T14">
        <v>19985244</v>
      </c>
      <c r="U14">
        <v>18</v>
      </c>
      <c r="V14"/>
      <c r="W14"/>
      <c r="X14"/>
      <c r="AA14" s="15"/>
    </row>
    <row r="15" spans="1:46" ht="12.75">
      <c r="A15">
        <v>29</v>
      </c>
      <c r="B15" t="s">
        <v>89</v>
      </c>
      <c r="C15">
        <v>6010</v>
      </c>
      <c r="D15">
        <v>2008</v>
      </c>
      <c r="E15">
        <v>307.5</v>
      </c>
      <c r="F15">
        <v>22687</v>
      </c>
      <c r="G15">
        <v>24083045</v>
      </c>
      <c r="H15">
        <v>6384231</v>
      </c>
      <c r="I15">
        <v>0</v>
      </c>
      <c r="J15">
        <v>4158513</v>
      </c>
      <c r="K15">
        <v>1811</v>
      </c>
      <c r="L15">
        <v>21515</v>
      </c>
      <c r="M15">
        <v>1259</v>
      </c>
      <c r="N15">
        <v>624783</v>
      </c>
      <c r="O15">
        <v>14165</v>
      </c>
      <c r="P15">
        <v>16139</v>
      </c>
      <c r="Q15">
        <v>35273183</v>
      </c>
      <c r="R15">
        <v>28198912</v>
      </c>
      <c r="S15">
        <v>92206189</v>
      </c>
      <c r="T15">
        <v>92206189</v>
      </c>
      <c r="U15">
        <v>65</v>
      </c>
      <c r="V15"/>
      <c r="W15"/>
      <c r="X15"/>
      <c r="Y15"/>
      <c r="Z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R15"/>
      <c r="AS15"/>
      <c r="AT15"/>
    </row>
    <row r="16" spans="1:42" ht="12.75">
      <c r="A16">
        <v>32</v>
      </c>
      <c r="B16" t="s">
        <v>100</v>
      </c>
      <c r="C16">
        <v>6010</v>
      </c>
      <c r="D16">
        <v>2008</v>
      </c>
      <c r="E16">
        <v>174</v>
      </c>
      <c r="F16">
        <v>18623</v>
      </c>
      <c r="G16">
        <v>13275238</v>
      </c>
      <c r="H16">
        <v>2895897</v>
      </c>
      <c r="I16">
        <v>467486</v>
      </c>
      <c r="J16">
        <v>816422</v>
      </c>
      <c r="K16">
        <v>1488</v>
      </c>
      <c r="L16">
        <v>1446</v>
      </c>
      <c r="M16">
        <v>32052</v>
      </c>
      <c r="N16">
        <v>360344</v>
      </c>
      <c r="O16">
        <v>121110</v>
      </c>
      <c r="P16">
        <v>5101</v>
      </c>
      <c r="Q16">
        <v>17966382</v>
      </c>
      <c r="R16">
        <v>7478293</v>
      </c>
      <c r="S16">
        <v>55139399</v>
      </c>
      <c r="T16">
        <v>55122167</v>
      </c>
      <c r="U16">
        <v>24</v>
      </c>
      <c r="V16"/>
      <c r="W16"/>
      <c r="X16"/>
      <c r="Y16"/>
      <c r="Z16"/>
      <c r="AA16" s="15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6" ht="12.75">
      <c r="A17">
        <v>35</v>
      </c>
      <c r="B17" t="s">
        <v>141</v>
      </c>
      <c r="C17">
        <v>6010</v>
      </c>
      <c r="D17">
        <v>2008</v>
      </c>
      <c r="E17">
        <v>1.09</v>
      </c>
      <c r="F17">
        <v>129</v>
      </c>
      <c r="G17">
        <v>88977</v>
      </c>
      <c r="H17">
        <v>19441</v>
      </c>
      <c r="I17">
        <v>0</v>
      </c>
      <c r="J17">
        <v>1604</v>
      </c>
      <c r="K17">
        <v>0</v>
      </c>
      <c r="L17">
        <v>1056</v>
      </c>
      <c r="M17">
        <v>0</v>
      </c>
      <c r="N17">
        <v>23499</v>
      </c>
      <c r="O17">
        <v>0</v>
      </c>
      <c r="P17">
        <v>0</v>
      </c>
      <c r="Q17">
        <v>134577</v>
      </c>
      <c r="R17">
        <v>128077</v>
      </c>
      <c r="S17">
        <v>284016</v>
      </c>
      <c r="T17">
        <v>284016</v>
      </c>
      <c r="U17">
        <v>2</v>
      </c>
      <c r="V17"/>
      <c r="W17"/>
      <c r="X17"/>
      <c r="Y17"/>
      <c r="Z17"/>
      <c r="AA17" s="15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R17"/>
      <c r="AS17"/>
      <c r="AT17"/>
    </row>
    <row r="18" spans="1:46" ht="12.75">
      <c r="A18">
        <v>37</v>
      </c>
      <c r="B18" t="s">
        <v>82</v>
      </c>
      <c r="C18">
        <v>6010</v>
      </c>
      <c r="D18">
        <v>2008</v>
      </c>
      <c r="E18">
        <v>138.16</v>
      </c>
      <c r="F18">
        <v>13022</v>
      </c>
      <c r="G18">
        <v>8751810</v>
      </c>
      <c r="H18">
        <v>2067284</v>
      </c>
      <c r="I18">
        <v>86700</v>
      </c>
      <c r="J18">
        <v>287363</v>
      </c>
      <c r="K18">
        <v>-60</v>
      </c>
      <c r="L18">
        <v>37661</v>
      </c>
      <c r="M18">
        <v>2741</v>
      </c>
      <c r="N18">
        <v>340706</v>
      </c>
      <c r="O18">
        <v>10028</v>
      </c>
      <c r="P18">
        <v>0</v>
      </c>
      <c r="Q18">
        <v>11584233</v>
      </c>
      <c r="R18">
        <v>4934282</v>
      </c>
      <c r="S18">
        <v>22597711</v>
      </c>
      <c r="T18">
        <v>22604252</v>
      </c>
      <c r="U18">
        <v>74</v>
      </c>
      <c r="V18"/>
      <c r="W18"/>
      <c r="X18"/>
      <c r="Y18"/>
      <c r="Z18"/>
      <c r="AA18" s="15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R18"/>
      <c r="AS18"/>
      <c r="AT18"/>
    </row>
    <row r="19" spans="1:27" ht="12.75">
      <c r="A19">
        <v>38</v>
      </c>
      <c r="B19" t="s">
        <v>125</v>
      </c>
      <c r="C19">
        <v>6010</v>
      </c>
      <c r="D19">
        <v>2008</v>
      </c>
      <c r="E19">
        <v>41.36</v>
      </c>
      <c r="F19">
        <v>4487</v>
      </c>
      <c r="G19">
        <v>3190064</v>
      </c>
      <c r="H19">
        <v>909162</v>
      </c>
      <c r="I19">
        <v>0</v>
      </c>
      <c r="J19">
        <v>229130</v>
      </c>
      <c r="K19">
        <v>0</v>
      </c>
      <c r="L19">
        <v>17792</v>
      </c>
      <c r="M19">
        <v>19535</v>
      </c>
      <c r="N19">
        <v>209730</v>
      </c>
      <c r="O19">
        <v>10682</v>
      </c>
      <c r="P19">
        <v>0</v>
      </c>
      <c r="Q19">
        <v>4586095</v>
      </c>
      <c r="R19">
        <v>2162927</v>
      </c>
      <c r="S19">
        <v>8869781</v>
      </c>
      <c r="T19">
        <v>8550323</v>
      </c>
      <c r="U19">
        <v>12</v>
      </c>
      <c r="V19"/>
      <c r="W19"/>
      <c r="X19"/>
      <c r="AA19" s="15"/>
    </row>
    <row r="20" spans="1:27" ht="12.75">
      <c r="A20">
        <v>39</v>
      </c>
      <c r="B20" t="s">
        <v>91</v>
      </c>
      <c r="C20">
        <v>6010</v>
      </c>
      <c r="D20">
        <v>2008</v>
      </c>
      <c r="E20">
        <v>15.3</v>
      </c>
      <c r="F20">
        <v>1579</v>
      </c>
      <c r="G20">
        <v>1147295</v>
      </c>
      <c r="H20">
        <v>276570</v>
      </c>
      <c r="I20">
        <v>126899</v>
      </c>
      <c r="J20">
        <v>133599</v>
      </c>
      <c r="K20">
        <v>573</v>
      </c>
      <c r="L20">
        <v>4518</v>
      </c>
      <c r="M20">
        <v>1058</v>
      </c>
      <c r="N20">
        <v>225543</v>
      </c>
      <c r="O20">
        <v>5019</v>
      </c>
      <c r="P20">
        <v>0</v>
      </c>
      <c r="Q20">
        <v>1921074</v>
      </c>
      <c r="R20">
        <v>741936</v>
      </c>
      <c r="S20">
        <v>4117535</v>
      </c>
      <c r="T20">
        <v>4095877</v>
      </c>
      <c r="U20">
        <v>6</v>
      </c>
      <c r="V20"/>
      <c r="W20"/>
      <c r="X20"/>
      <c r="AA20" s="15"/>
    </row>
    <row r="21" spans="1:46" ht="12.75">
      <c r="A21">
        <v>43</v>
      </c>
      <c r="B21" t="s">
        <v>111</v>
      </c>
      <c r="C21">
        <v>6010</v>
      </c>
      <c r="D21">
        <v>2008</v>
      </c>
      <c r="E21">
        <v>8.36</v>
      </c>
      <c r="F21">
        <v>683</v>
      </c>
      <c r="G21">
        <v>549329</v>
      </c>
      <c r="H21">
        <v>138178</v>
      </c>
      <c r="I21">
        <v>0</v>
      </c>
      <c r="J21">
        <v>40043</v>
      </c>
      <c r="K21">
        <v>0</v>
      </c>
      <c r="L21">
        <v>0</v>
      </c>
      <c r="M21">
        <v>751</v>
      </c>
      <c r="N21">
        <v>42585</v>
      </c>
      <c r="O21">
        <v>3696</v>
      </c>
      <c r="P21">
        <v>0</v>
      </c>
      <c r="Q21">
        <v>774582</v>
      </c>
      <c r="R21">
        <v>635419</v>
      </c>
      <c r="S21">
        <v>2816472</v>
      </c>
      <c r="T21">
        <v>2816472</v>
      </c>
      <c r="U21">
        <v>5</v>
      </c>
      <c r="V21"/>
      <c r="W21"/>
      <c r="X21"/>
      <c r="Y21"/>
      <c r="Z21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R21"/>
      <c r="AS21"/>
      <c r="AT21"/>
    </row>
    <row r="22" spans="1:46" ht="12.75">
      <c r="A22">
        <v>45</v>
      </c>
      <c r="B22" t="s">
        <v>137</v>
      </c>
      <c r="C22">
        <v>6010</v>
      </c>
      <c r="D22">
        <v>2008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/>
      <c r="W22"/>
      <c r="X22"/>
      <c r="Y22"/>
      <c r="Z22"/>
      <c r="AA22" s="15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R22"/>
      <c r="AS22"/>
      <c r="AT22"/>
    </row>
    <row r="23" spans="1:46" ht="12.75">
      <c r="A23">
        <v>46</v>
      </c>
      <c r="B23" t="s">
        <v>156</v>
      </c>
      <c r="C23">
        <v>6010</v>
      </c>
      <c r="D23">
        <v>2008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/>
      <c r="W23"/>
      <c r="X23"/>
      <c r="Y23"/>
      <c r="Z23"/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R23"/>
      <c r="AS23"/>
      <c r="AT23"/>
    </row>
    <row r="24" spans="1:46" ht="12.75">
      <c r="A24">
        <v>50</v>
      </c>
      <c r="B24" t="s">
        <v>134</v>
      </c>
      <c r="C24">
        <v>6010</v>
      </c>
      <c r="D24">
        <v>2008</v>
      </c>
      <c r="E24">
        <v>33.47</v>
      </c>
      <c r="F24">
        <v>3381</v>
      </c>
      <c r="G24">
        <v>2290265</v>
      </c>
      <c r="H24">
        <v>553126</v>
      </c>
      <c r="I24">
        <v>0</v>
      </c>
      <c r="J24">
        <v>116847</v>
      </c>
      <c r="K24">
        <v>0</v>
      </c>
      <c r="L24">
        <v>176185</v>
      </c>
      <c r="M24">
        <v>0</v>
      </c>
      <c r="N24">
        <v>115381</v>
      </c>
      <c r="O24">
        <v>1203</v>
      </c>
      <c r="P24">
        <v>0</v>
      </c>
      <c r="Q24">
        <v>3253007</v>
      </c>
      <c r="R24">
        <v>2844529</v>
      </c>
      <c r="S24">
        <v>10255006</v>
      </c>
      <c r="T24">
        <v>10247752</v>
      </c>
      <c r="U24">
        <v>8</v>
      </c>
      <c r="V24"/>
      <c r="W24"/>
      <c r="X24"/>
      <c r="Y24"/>
      <c r="Z24"/>
      <c r="AA24" s="1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R24"/>
      <c r="AS24"/>
      <c r="AT24"/>
    </row>
    <row r="25" spans="1:46" ht="12.75">
      <c r="A25">
        <v>54</v>
      </c>
      <c r="B25" t="s">
        <v>142</v>
      </c>
      <c r="C25">
        <v>6010</v>
      </c>
      <c r="D25">
        <v>2008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/>
      <c r="W25"/>
      <c r="X25"/>
      <c r="Y25"/>
      <c r="Z25"/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R25"/>
      <c r="AS25"/>
      <c r="AT25"/>
    </row>
    <row r="26" spans="1:27" ht="12.75">
      <c r="A26">
        <v>56</v>
      </c>
      <c r="B26" t="s">
        <v>168</v>
      </c>
      <c r="C26">
        <v>6010</v>
      </c>
      <c r="D26">
        <v>2008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/>
      <c r="W26"/>
      <c r="X26"/>
      <c r="AA26" s="15"/>
    </row>
    <row r="27" spans="1:46" ht="12.75">
      <c r="A27">
        <v>58</v>
      </c>
      <c r="B27" t="s">
        <v>113</v>
      </c>
      <c r="C27">
        <v>6010</v>
      </c>
      <c r="D27">
        <v>2008</v>
      </c>
      <c r="E27">
        <v>42.38</v>
      </c>
      <c r="F27">
        <v>6280</v>
      </c>
      <c r="G27">
        <v>3074113</v>
      </c>
      <c r="H27">
        <v>816813</v>
      </c>
      <c r="I27">
        <v>144000</v>
      </c>
      <c r="J27">
        <v>228966</v>
      </c>
      <c r="K27">
        <v>2625</v>
      </c>
      <c r="L27">
        <v>975985</v>
      </c>
      <c r="M27">
        <v>0</v>
      </c>
      <c r="N27">
        <v>292503</v>
      </c>
      <c r="O27">
        <v>53784</v>
      </c>
      <c r="P27">
        <v>30000</v>
      </c>
      <c r="Q27">
        <v>5558789</v>
      </c>
      <c r="R27">
        <v>2442882</v>
      </c>
      <c r="S27">
        <v>18562445</v>
      </c>
      <c r="T27">
        <v>18520539</v>
      </c>
      <c r="U27">
        <v>18</v>
      </c>
      <c r="V27"/>
      <c r="W27"/>
      <c r="X27"/>
      <c r="Y27"/>
      <c r="Z27"/>
      <c r="AA27" s="15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R27"/>
      <c r="AS27"/>
      <c r="AT27"/>
    </row>
    <row r="28" spans="1:27" ht="12.75">
      <c r="A28">
        <v>63</v>
      </c>
      <c r="B28" t="s">
        <v>86</v>
      </c>
      <c r="C28">
        <v>6010</v>
      </c>
      <c r="D28">
        <v>2008</v>
      </c>
      <c r="E28">
        <v>19.91</v>
      </c>
      <c r="F28">
        <v>1871</v>
      </c>
      <c r="G28">
        <v>1499879</v>
      </c>
      <c r="H28">
        <v>575998</v>
      </c>
      <c r="I28">
        <v>0</v>
      </c>
      <c r="J28">
        <v>156264</v>
      </c>
      <c r="K28">
        <v>0</v>
      </c>
      <c r="L28">
        <v>78525</v>
      </c>
      <c r="M28">
        <v>29993</v>
      </c>
      <c r="N28">
        <v>84080</v>
      </c>
      <c r="O28">
        <v>290</v>
      </c>
      <c r="P28">
        <v>0</v>
      </c>
      <c r="Q28">
        <v>2425029</v>
      </c>
      <c r="R28">
        <v>1488325</v>
      </c>
      <c r="S28">
        <v>4594713</v>
      </c>
      <c r="T28">
        <v>4534011</v>
      </c>
      <c r="U28">
        <v>10</v>
      </c>
      <c r="V28"/>
      <c r="W28"/>
      <c r="X28"/>
      <c r="AA28" s="15"/>
    </row>
    <row r="29" spans="1:46" ht="12.75">
      <c r="A29">
        <v>78</v>
      </c>
      <c r="B29" t="s">
        <v>101</v>
      </c>
      <c r="C29">
        <v>6010</v>
      </c>
      <c r="D29">
        <v>2008</v>
      </c>
      <c r="E29">
        <v>17.77</v>
      </c>
      <c r="F29">
        <v>1601</v>
      </c>
      <c r="G29">
        <v>1423666</v>
      </c>
      <c r="H29">
        <v>354557</v>
      </c>
      <c r="I29">
        <v>195</v>
      </c>
      <c r="J29">
        <v>72741</v>
      </c>
      <c r="K29">
        <v>0</v>
      </c>
      <c r="L29">
        <v>9033</v>
      </c>
      <c r="M29">
        <v>7652</v>
      </c>
      <c r="N29">
        <v>164239</v>
      </c>
      <c r="O29">
        <v>5287</v>
      </c>
      <c r="P29">
        <v>0</v>
      </c>
      <c r="Q29">
        <v>2037370</v>
      </c>
      <c r="R29">
        <v>1542346</v>
      </c>
      <c r="S29">
        <v>6111155</v>
      </c>
      <c r="T29">
        <v>5518257</v>
      </c>
      <c r="U29">
        <v>9</v>
      </c>
      <c r="V29"/>
      <c r="W29"/>
      <c r="X29"/>
      <c r="Y29"/>
      <c r="Z29"/>
      <c r="AA29" s="15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R29"/>
      <c r="AS29"/>
      <c r="AT29"/>
    </row>
    <row r="30" spans="1:27" ht="12.75">
      <c r="A30">
        <v>79</v>
      </c>
      <c r="B30" t="s">
        <v>152</v>
      </c>
      <c r="C30">
        <v>6010</v>
      </c>
      <c r="D30">
        <v>2008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/>
      <c r="W30"/>
      <c r="X30"/>
      <c r="AA30" s="15"/>
    </row>
    <row r="31" spans="1:46" ht="12.75">
      <c r="A31">
        <v>80</v>
      </c>
      <c r="B31" t="s">
        <v>153</v>
      </c>
      <c r="C31">
        <v>6010</v>
      </c>
      <c r="D31">
        <v>2008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/>
      <c r="W31"/>
      <c r="X31"/>
      <c r="Y31"/>
      <c r="Z31"/>
      <c r="AA31" s="15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R31"/>
      <c r="AS31"/>
      <c r="AT31"/>
    </row>
    <row r="32" spans="1:27" ht="12.75">
      <c r="A32">
        <v>81</v>
      </c>
      <c r="B32" t="s">
        <v>85</v>
      </c>
      <c r="C32">
        <v>6010</v>
      </c>
      <c r="D32">
        <v>2008</v>
      </c>
      <c r="E32">
        <v>36.6</v>
      </c>
      <c r="F32">
        <v>3606</v>
      </c>
      <c r="G32">
        <v>3279306</v>
      </c>
      <c r="H32">
        <v>586967</v>
      </c>
      <c r="I32">
        <v>44286</v>
      </c>
      <c r="J32">
        <v>602943</v>
      </c>
      <c r="K32">
        <v>0</v>
      </c>
      <c r="L32">
        <v>12638</v>
      </c>
      <c r="M32">
        <v>0</v>
      </c>
      <c r="N32">
        <v>101404</v>
      </c>
      <c r="O32">
        <v>-278</v>
      </c>
      <c r="P32">
        <v>0</v>
      </c>
      <c r="Q32">
        <v>4627266</v>
      </c>
      <c r="R32">
        <v>2992343</v>
      </c>
      <c r="S32">
        <v>11665680</v>
      </c>
      <c r="T32">
        <v>11672214</v>
      </c>
      <c r="U32">
        <v>14</v>
      </c>
      <c r="V32"/>
      <c r="W32"/>
      <c r="X32"/>
      <c r="AA32" s="15"/>
    </row>
    <row r="33" spans="1:46" ht="12.75">
      <c r="A33">
        <v>82</v>
      </c>
      <c r="B33" t="s">
        <v>143</v>
      </c>
      <c r="C33">
        <v>6010</v>
      </c>
      <c r="D33">
        <v>2008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/>
      <c r="W33"/>
      <c r="X33"/>
      <c r="Y33"/>
      <c r="Z33"/>
      <c r="AA33" s="15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R33"/>
      <c r="AS33"/>
      <c r="AT33"/>
    </row>
    <row r="34" spans="1:27" ht="12.75">
      <c r="A34">
        <v>84</v>
      </c>
      <c r="B34" t="s">
        <v>157</v>
      </c>
      <c r="C34">
        <v>6010</v>
      </c>
      <c r="D34">
        <v>2008</v>
      </c>
      <c r="E34">
        <v>107.26</v>
      </c>
      <c r="F34">
        <v>11269</v>
      </c>
      <c r="G34">
        <v>8321240</v>
      </c>
      <c r="H34">
        <v>3036900</v>
      </c>
      <c r="I34">
        <v>0</v>
      </c>
      <c r="J34">
        <v>1072778</v>
      </c>
      <c r="K34">
        <v>0</v>
      </c>
      <c r="L34">
        <v>174882</v>
      </c>
      <c r="M34">
        <v>5588</v>
      </c>
      <c r="N34">
        <v>1070606</v>
      </c>
      <c r="O34">
        <v>44898</v>
      </c>
      <c r="P34">
        <v>-2136886</v>
      </c>
      <c r="Q34">
        <v>15863778</v>
      </c>
      <c r="R34">
        <v>9771692</v>
      </c>
      <c r="S34">
        <v>40254138</v>
      </c>
      <c r="T34">
        <v>40180428</v>
      </c>
      <c r="U34">
        <v>41</v>
      </c>
      <c r="V34"/>
      <c r="W34"/>
      <c r="X34"/>
      <c r="AA34" s="15"/>
    </row>
    <row r="35" spans="1:27" ht="12.75">
      <c r="A35">
        <v>85</v>
      </c>
      <c r="B35" t="s">
        <v>121</v>
      </c>
      <c r="C35">
        <v>6010</v>
      </c>
      <c r="D35">
        <v>2008</v>
      </c>
      <c r="E35">
        <v>9.84</v>
      </c>
      <c r="F35">
        <v>508</v>
      </c>
      <c r="G35">
        <v>865074</v>
      </c>
      <c r="H35">
        <v>203842</v>
      </c>
      <c r="I35">
        <v>43860</v>
      </c>
      <c r="J35">
        <v>49590</v>
      </c>
      <c r="K35">
        <v>0</v>
      </c>
      <c r="L35">
        <v>15882</v>
      </c>
      <c r="M35">
        <v>4452</v>
      </c>
      <c r="N35">
        <v>34423</v>
      </c>
      <c r="O35">
        <v>5542</v>
      </c>
      <c r="P35">
        <v>0</v>
      </c>
      <c r="Q35">
        <v>1222665</v>
      </c>
      <c r="R35">
        <v>575821</v>
      </c>
      <c r="S35">
        <v>1425631</v>
      </c>
      <c r="T35">
        <v>1439266</v>
      </c>
      <c r="U35">
        <v>6</v>
      </c>
      <c r="V35"/>
      <c r="W35"/>
      <c r="X35"/>
      <c r="AA35" s="15"/>
    </row>
    <row r="36" spans="1:46" ht="12.75">
      <c r="A36">
        <v>96</v>
      </c>
      <c r="B36" t="s">
        <v>102</v>
      </c>
      <c r="C36">
        <v>6010</v>
      </c>
      <c r="D36">
        <v>2008</v>
      </c>
      <c r="E36">
        <v>0.37</v>
      </c>
      <c r="F36">
        <v>54</v>
      </c>
      <c r="G36">
        <v>37362</v>
      </c>
      <c r="H36">
        <v>8658</v>
      </c>
      <c r="I36">
        <v>0</v>
      </c>
      <c r="J36">
        <v>214</v>
      </c>
      <c r="K36">
        <v>0</v>
      </c>
      <c r="L36">
        <v>2239</v>
      </c>
      <c r="M36">
        <v>0</v>
      </c>
      <c r="N36">
        <v>4386</v>
      </c>
      <c r="O36">
        <v>0</v>
      </c>
      <c r="P36">
        <v>0</v>
      </c>
      <c r="Q36">
        <v>52859</v>
      </c>
      <c r="R36">
        <v>53781</v>
      </c>
      <c r="S36">
        <v>111061</v>
      </c>
      <c r="T36">
        <v>113424</v>
      </c>
      <c r="U36">
        <v>2</v>
      </c>
      <c r="V36"/>
      <c r="W36"/>
      <c r="X36"/>
      <c r="Y36"/>
      <c r="Z36"/>
      <c r="AA36" s="15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R36"/>
      <c r="AS36"/>
      <c r="AT36"/>
    </row>
    <row r="37" spans="1:27" ht="12.75">
      <c r="A37">
        <v>102</v>
      </c>
      <c r="B37" t="s">
        <v>169</v>
      </c>
      <c r="C37">
        <v>6010</v>
      </c>
      <c r="D37">
        <v>2008</v>
      </c>
      <c r="E37">
        <v>39.43</v>
      </c>
      <c r="F37">
        <v>4061</v>
      </c>
      <c r="G37">
        <v>3398148</v>
      </c>
      <c r="H37">
        <v>861537</v>
      </c>
      <c r="I37">
        <v>0</v>
      </c>
      <c r="J37">
        <v>97874</v>
      </c>
      <c r="K37">
        <v>0</v>
      </c>
      <c r="L37">
        <v>184919</v>
      </c>
      <c r="M37">
        <v>17803</v>
      </c>
      <c r="N37">
        <v>135543</v>
      </c>
      <c r="O37">
        <v>44283</v>
      </c>
      <c r="P37">
        <v>0</v>
      </c>
      <c r="Q37">
        <v>4740107</v>
      </c>
      <c r="R37">
        <v>2084193</v>
      </c>
      <c r="S37">
        <v>8613684</v>
      </c>
      <c r="T37">
        <v>8613684</v>
      </c>
      <c r="U37">
        <v>13</v>
      </c>
      <c r="V37"/>
      <c r="W37"/>
      <c r="X37"/>
      <c r="AA37" s="15"/>
    </row>
    <row r="38" spans="1:42" ht="12.75">
      <c r="A38">
        <v>104</v>
      </c>
      <c r="B38" t="s">
        <v>107</v>
      </c>
      <c r="C38">
        <v>6010</v>
      </c>
      <c r="D38">
        <v>2008</v>
      </c>
      <c r="E38">
        <v>4.74</v>
      </c>
      <c r="F38">
        <v>368</v>
      </c>
      <c r="G38">
        <v>452176</v>
      </c>
      <c r="H38">
        <v>116925</v>
      </c>
      <c r="I38">
        <v>0</v>
      </c>
      <c r="J38">
        <v>14813</v>
      </c>
      <c r="K38">
        <v>0</v>
      </c>
      <c r="L38">
        <v>845</v>
      </c>
      <c r="M38">
        <v>2465</v>
      </c>
      <c r="N38">
        <v>37826</v>
      </c>
      <c r="O38">
        <v>945</v>
      </c>
      <c r="P38">
        <v>0</v>
      </c>
      <c r="Q38">
        <v>625995</v>
      </c>
      <c r="R38">
        <v>399560</v>
      </c>
      <c r="S38">
        <v>708381</v>
      </c>
      <c r="T38">
        <v>708381</v>
      </c>
      <c r="U38">
        <v>3</v>
      </c>
      <c r="V38"/>
      <c r="W38"/>
      <c r="X38"/>
      <c r="Y38"/>
      <c r="Z38"/>
      <c r="AA38" s="15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27" ht="12.75">
      <c r="A39">
        <v>106</v>
      </c>
      <c r="B39" t="s">
        <v>80</v>
      </c>
      <c r="C39">
        <v>6010</v>
      </c>
      <c r="D39">
        <v>2008</v>
      </c>
      <c r="E39">
        <v>4.17</v>
      </c>
      <c r="F39">
        <v>613</v>
      </c>
      <c r="G39">
        <v>346522</v>
      </c>
      <c r="H39">
        <v>78197</v>
      </c>
      <c r="I39">
        <v>0</v>
      </c>
      <c r="J39">
        <v>24894</v>
      </c>
      <c r="K39">
        <v>0</v>
      </c>
      <c r="L39">
        <v>78795</v>
      </c>
      <c r="M39">
        <v>1464</v>
      </c>
      <c r="N39">
        <v>49230</v>
      </c>
      <c r="O39">
        <v>739</v>
      </c>
      <c r="P39">
        <v>0</v>
      </c>
      <c r="Q39">
        <v>579841</v>
      </c>
      <c r="R39">
        <v>638983</v>
      </c>
      <c r="S39">
        <v>1894811</v>
      </c>
      <c r="T39">
        <v>1894811</v>
      </c>
      <c r="U39">
        <v>6</v>
      </c>
      <c r="V39"/>
      <c r="W39"/>
      <c r="X39"/>
      <c r="AA39" s="15"/>
    </row>
    <row r="40" spans="1:42" ht="12.75">
      <c r="A40">
        <v>107</v>
      </c>
      <c r="B40" t="s">
        <v>94</v>
      </c>
      <c r="C40">
        <v>6010</v>
      </c>
      <c r="D40">
        <v>2008</v>
      </c>
      <c r="E40">
        <v>0.21</v>
      </c>
      <c r="F40">
        <v>119</v>
      </c>
      <c r="G40">
        <v>21686</v>
      </c>
      <c r="H40">
        <v>4771</v>
      </c>
      <c r="I40">
        <v>0</v>
      </c>
      <c r="J40">
        <v>0</v>
      </c>
      <c r="K40">
        <v>0</v>
      </c>
      <c r="L40">
        <v>0</v>
      </c>
      <c r="M40">
        <v>0</v>
      </c>
      <c r="N40">
        <v>3987</v>
      </c>
      <c r="O40">
        <v>2683</v>
      </c>
      <c r="P40">
        <v>0</v>
      </c>
      <c r="Q40">
        <v>33127</v>
      </c>
      <c r="R40">
        <v>29714</v>
      </c>
      <c r="S40">
        <v>210734</v>
      </c>
      <c r="T40">
        <v>210734</v>
      </c>
      <c r="U40">
        <v>4</v>
      </c>
      <c r="V40"/>
      <c r="W40"/>
      <c r="X40"/>
      <c r="Y40"/>
      <c r="Z40"/>
      <c r="AA40" s="15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6" ht="12.75">
      <c r="A41">
        <v>108</v>
      </c>
      <c r="B41" t="s">
        <v>106</v>
      </c>
      <c r="C41">
        <v>6010</v>
      </c>
      <c r="D41">
        <v>2008</v>
      </c>
      <c r="E41">
        <v>15.1</v>
      </c>
      <c r="F41">
        <v>1802</v>
      </c>
      <c r="G41">
        <v>873409</v>
      </c>
      <c r="H41">
        <v>215929</v>
      </c>
      <c r="I41">
        <v>0</v>
      </c>
      <c r="J41">
        <v>37732</v>
      </c>
      <c r="K41">
        <v>0</v>
      </c>
      <c r="L41">
        <v>41452</v>
      </c>
      <c r="M41">
        <v>202</v>
      </c>
      <c r="N41">
        <v>60181</v>
      </c>
      <c r="O41">
        <v>14023</v>
      </c>
      <c r="P41">
        <v>0</v>
      </c>
      <c r="Q41">
        <v>1242928</v>
      </c>
      <c r="R41">
        <v>495408</v>
      </c>
      <c r="S41">
        <v>1772004</v>
      </c>
      <c r="T41">
        <v>1768862</v>
      </c>
      <c r="U41">
        <v>0</v>
      </c>
      <c r="V41"/>
      <c r="W41"/>
      <c r="X41"/>
      <c r="Y41"/>
      <c r="Z41"/>
      <c r="AA41" s="15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R41"/>
      <c r="AS41"/>
      <c r="AT41"/>
    </row>
    <row r="42" spans="1:42" ht="12.75">
      <c r="A42">
        <v>111</v>
      </c>
      <c r="B42" t="s">
        <v>140</v>
      </c>
      <c r="C42">
        <v>6010</v>
      </c>
      <c r="D42">
        <v>2008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/>
      <c r="W42"/>
      <c r="X42"/>
      <c r="Y42"/>
      <c r="Z42"/>
      <c r="AA42" s="15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2" ht="12.75">
      <c r="A43">
        <v>125</v>
      </c>
      <c r="B43" t="s">
        <v>154</v>
      </c>
      <c r="C43">
        <v>6010</v>
      </c>
      <c r="D43">
        <v>2008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/>
      <c r="W43"/>
      <c r="X43"/>
      <c r="Y43"/>
      <c r="Z43"/>
      <c r="AA43" s="15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27" ht="12.75">
      <c r="A44">
        <v>126</v>
      </c>
      <c r="B44" t="s">
        <v>120</v>
      </c>
      <c r="C44">
        <v>6010</v>
      </c>
      <c r="D44">
        <v>2008</v>
      </c>
      <c r="E44">
        <v>70.6</v>
      </c>
      <c r="F44">
        <v>10017</v>
      </c>
      <c r="G44">
        <v>5370951</v>
      </c>
      <c r="H44">
        <v>1402167</v>
      </c>
      <c r="I44">
        <v>1224378</v>
      </c>
      <c r="J44">
        <v>604980</v>
      </c>
      <c r="K44">
        <v>4438</v>
      </c>
      <c r="L44">
        <v>6674</v>
      </c>
      <c r="M44">
        <v>76108</v>
      </c>
      <c r="N44">
        <v>339910</v>
      </c>
      <c r="O44">
        <v>6442</v>
      </c>
      <c r="P44">
        <v>0</v>
      </c>
      <c r="Q44">
        <v>9036048</v>
      </c>
      <c r="R44">
        <v>4589368</v>
      </c>
      <c r="S44">
        <v>21943856</v>
      </c>
      <c r="T44">
        <v>21374386</v>
      </c>
      <c r="U44">
        <v>32</v>
      </c>
      <c r="V44"/>
      <c r="W44"/>
      <c r="X44"/>
      <c r="AA44" s="15"/>
    </row>
    <row r="45" spans="1:27" ht="12.75">
      <c r="A45">
        <v>128</v>
      </c>
      <c r="B45" t="s">
        <v>127</v>
      </c>
      <c r="C45">
        <v>6010</v>
      </c>
      <c r="D45">
        <v>2008</v>
      </c>
      <c r="E45">
        <v>393.1</v>
      </c>
      <c r="F45">
        <v>40934</v>
      </c>
      <c r="G45">
        <v>30603245</v>
      </c>
      <c r="H45">
        <v>7706049</v>
      </c>
      <c r="I45">
        <v>0</v>
      </c>
      <c r="J45">
        <v>3721087</v>
      </c>
      <c r="K45">
        <v>830</v>
      </c>
      <c r="L45">
        <v>2000966</v>
      </c>
      <c r="M45">
        <v>5493</v>
      </c>
      <c r="N45">
        <v>1980624</v>
      </c>
      <c r="O45">
        <v>12843</v>
      </c>
      <c r="P45">
        <v>1225</v>
      </c>
      <c r="Q45">
        <v>46029912</v>
      </c>
      <c r="R45">
        <v>29879730</v>
      </c>
      <c r="S45">
        <v>149551062</v>
      </c>
      <c r="T45">
        <v>149468805</v>
      </c>
      <c r="U45">
        <v>82</v>
      </c>
      <c r="V45"/>
      <c r="W45"/>
      <c r="X45"/>
      <c r="AA45" s="15"/>
    </row>
    <row r="46" spans="1:42" ht="12.75">
      <c r="A46">
        <v>129</v>
      </c>
      <c r="B46" t="s">
        <v>159</v>
      </c>
      <c r="C46">
        <v>6010</v>
      </c>
      <c r="D46">
        <v>2008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/>
      <c r="W46"/>
      <c r="X46"/>
      <c r="AA46" s="15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</row>
    <row r="47" spans="1:46" ht="12.75">
      <c r="A47">
        <v>130</v>
      </c>
      <c r="B47" t="s">
        <v>124</v>
      </c>
      <c r="C47">
        <v>6010</v>
      </c>
      <c r="D47">
        <v>2008</v>
      </c>
      <c r="E47">
        <v>48.18</v>
      </c>
      <c r="F47">
        <v>3679</v>
      </c>
      <c r="G47">
        <v>3756922</v>
      </c>
      <c r="H47">
        <v>720689</v>
      </c>
      <c r="I47">
        <v>192496</v>
      </c>
      <c r="J47">
        <v>256669</v>
      </c>
      <c r="K47">
        <v>1232</v>
      </c>
      <c r="L47">
        <v>239096</v>
      </c>
      <c r="M47">
        <v>15838</v>
      </c>
      <c r="N47">
        <v>73598</v>
      </c>
      <c r="O47">
        <v>7677</v>
      </c>
      <c r="P47">
        <v>0</v>
      </c>
      <c r="Q47">
        <v>5264217</v>
      </c>
      <c r="R47">
        <v>2887003</v>
      </c>
      <c r="S47">
        <v>13798016</v>
      </c>
      <c r="T47">
        <v>13264437</v>
      </c>
      <c r="U47">
        <v>15</v>
      </c>
      <c r="V47"/>
      <c r="W47"/>
      <c r="X47"/>
      <c r="Y47"/>
      <c r="Z47"/>
      <c r="AA47" s="15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R47"/>
      <c r="AS47"/>
      <c r="AT47"/>
    </row>
    <row r="48" spans="1:46" ht="12.75">
      <c r="A48">
        <v>131</v>
      </c>
      <c r="B48" t="s">
        <v>95</v>
      </c>
      <c r="C48">
        <v>6010</v>
      </c>
      <c r="D48">
        <v>2008</v>
      </c>
      <c r="E48">
        <v>81.54</v>
      </c>
      <c r="F48">
        <v>6134</v>
      </c>
      <c r="G48">
        <v>6900774</v>
      </c>
      <c r="H48">
        <v>1409245</v>
      </c>
      <c r="I48">
        <v>1777625</v>
      </c>
      <c r="J48">
        <v>703360</v>
      </c>
      <c r="K48">
        <v>0</v>
      </c>
      <c r="L48">
        <v>89919</v>
      </c>
      <c r="M48">
        <v>41509</v>
      </c>
      <c r="N48">
        <v>667182</v>
      </c>
      <c r="O48">
        <v>41539</v>
      </c>
      <c r="P48">
        <v>0</v>
      </c>
      <c r="Q48">
        <v>11631153</v>
      </c>
      <c r="R48">
        <v>5993649</v>
      </c>
      <c r="S48">
        <v>24581309</v>
      </c>
      <c r="T48">
        <v>24662315</v>
      </c>
      <c r="U48">
        <v>38</v>
      </c>
      <c r="V48"/>
      <c r="W48"/>
      <c r="X48"/>
      <c r="Y48"/>
      <c r="Z48"/>
      <c r="AA48" s="15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R48"/>
      <c r="AS48"/>
      <c r="AT48"/>
    </row>
    <row r="49" spans="1:46" ht="12.75">
      <c r="A49">
        <v>132</v>
      </c>
      <c r="B49" t="s">
        <v>99</v>
      </c>
      <c r="C49">
        <v>6010</v>
      </c>
      <c r="D49">
        <v>2008</v>
      </c>
      <c r="E49">
        <v>28.66</v>
      </c>
      <c r="F49">
        <v>2782</v>
      </c>
      <c r="G49">
        <v>2372989</v>
      </c>
      <c r="H49">
        <v>464533</v>
      </c>
      <c r="I49">
        <v>254443</v>
      </c>
      <c r="J49">
        <v>200921</v>
      </c>
      <c r="K49">
        <v>75</v>
      </c>
      <c r="L49">
        <v>289392</v>
      </c>
      <c r="M49">
        <v>0</v>
      </c>
      <c r="N49">
        <v>183171</v>
      </c>
      <c r="O49">
        <v>8275</v>
      </c>
      <c r="P49">
        <v>-382</v>
      </c>
      <c r="Q49">
        <v>3774181</v>
      </c>
      <c r="R49">
        <v>2378313</v>
      </c>
      <c r="S49">
        <v>10818932</v>
      </c>
      <c r="T49">
        <v>10800327</v>
      </c>
      <c r="U49">
        <v>10</v>
      </c>
      <c r="V49"/>
      <c r="W49"/>
      <c r="X49"/>
      <c r="Y49"/>
      <c r="Z49"/>
      <c r="AA49" s="15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R49"/>
      <c r="AS49"/>
      <c r="AT49"/>
    </row>
    <row r="50" spans="1:46" ht="12.75">
      <c r="A50">
        <v>134</v>
      </c>
      <c r="B50" t="s">
        <v>90</v>
      </c>
      <c r="C50">
        <v>6010</v>
      </c>
      <c r="D50">
        <v>2008</v>
      </c>
      <c r="E50">
        <v>14.66</v>
      </c>
      <c r="F50">
        <v>1627</v>
      </c>
      <c r="G50">
        <v>1094435</v>
      </c>
      <c r="H50">
        <v>237605</v>
      </c>
      <c r="I50">
        <v>0</v>
      </c>
      <c r="J50">
        <v>103541</v>
      </c>
      <c r="K50">
        <v>0</v>
      </c>
      <c r="L50">
        <v>9100</v>
      </c>
      <c r="M50">
        <v>299</v>
      </c>
      <c r="N50">
        <v>166076</v>
      </c>
      <c r="O50">
        <v>187</v>
      </c>
      <c r="P50">
        <v>0</v>
      </c>
      <c r="Q50">
        <v>1611243</v>
      </c>
      <c r="R50">
        <v>902777</v>
      </c>
      <c r="S50">
        <v>3479610</v>
      </c>
      <c r="T50">
        <v>3511675</v>
      </c>
      <c r="U50">
        <v>6</v>
      </c>
      <c r="V50"/>
      <c r="W50"/>
      <c r="X50"/>
      <c r="Y50"/>
      <c r="Z50"/>
      <c r="AA50" s="15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R50"/>
      <c r="AS50"/>
      <c r="AT50"/>
    </row>
    <row r="51" spans="1:46" ht="12.75">
      <c r="A51">
        <v>137</v>
      </c>
      <c r="B51" t="s">
        <v>145</v>
      </c>
      <c r="C51">
        <v>6010</v>
      </c>
      <c r="D51">
        <v>2008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/>
      <c r="W51"/>
      <c r="X51"/>
      <c r="Y51"/>
      <c r="Z51"/>
      <c r="AA51" s="15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R51"/>
      <c r="AS51"/>
      <c r="AT51"/>
    </row>
    <row r="52" spans="1:46" ht="12.75">
      <c r="A52">
        <v>138</v>
      </c>
      <c r="B52" t="s">
        <v>173</v>
      </c>
      <c r="C52">
        <v>6010</v>
      </c>
      <c r="D52">
        <v>2008</v>
      </c>
      <c r="E52">
        <v>43.04</v>
      </c>
      <c r="F52">
        <v>3853</v>
      </c>
      <c r="G52">
        <v>3213020</v>
      </c>
      <c r="H52">
        <v>665156</v>
      </c>
      <c r="I52">
        <v>0</v>
      </c>
      <c r="J52">
        <v>307307</v>
      </c>
      <c r="K52">
        <v>0</v>
      </c>
      <c r="L52">
        <v>890166</v>
      </c>
      <c r="M52">
        <v>7239</v>
      </c>
      <c r="N52">
        <v>135104</v>
      </c>
      <c r="O52">
        <v>9402</v>
      </c>
      <c r="P52">
        <v>0</v>
      </c>
      <c r="Q52">
        <v>5227394</v>
      </c>
      <c r="R52">
        <v>2381752</v>
      </c>
      <c r="S52">
        <v>13525845</v>
      </c>
      <c r="T52">
        <v>13509663</v>
      </c>
      <c r="U52">
        <v>13</v>
      </c>
      <c r="V52"/>
      <c r="W52"/>
      <c r="X52"/>
      <c r="Y52"/>
      <c r="Z52"/>
      <c r="AA52" s="15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R52"/>
      <c r="AS52"/>
      <c r="AT52"/>
    </row>
    <row r="53" spans="1:46" ht="12.75">
      <c r="A53">
        <v>139</v>
      </c>
      <c r="B53" t="s">
        <v>131</v>
      </c>
      <c r="C53">
        <v>6010</v>
      </c>
      <c r="D53">
        <v>2008</v>
      </c>
      <c r="E53">
        <v>40.83</v>
      </c>
      <c r="F53">
        <v>3990</v>
      </c>
      <c r="G53">
        <v>3007338</v>
      </c>
      <c r="H53">
        <v>735898</v>
      </c>
      <c r="I53">
        <v>3315610</v>
      </c>
      <c r="J53">
        <v>254994</v>
      </c>
      <c r="K53">
        <v>0</v>
      </c>
      <c r="L53">
        <v>100297</v>
      </c>
      <c r="M53">
        <v>62</v>
      </c>
      <c r="N53">
        <v>110681</v>
      </c>
      <c r="O53">
        <v>36994</v>
      </c>
      <c r="P53">
        <v>0</v>
      </c>
      <c r="Q53">
        <v>7561874</v>
      </c>
      <c r="R53">
        <v>2746680</v>
      </c>
      <c r="S53">
        <v>10301908</v>
      </c>
      <c r="T53">
        <v>4937856</v>
      </c>
      <c r="U53">
        <v>12</v>
      </c>
      <c r="V53"/>
      <c r="W53"/>
      <c r="X53"/>
      <c r="Y53"/>
      <c r="Z53"/>
      <c r="AA53" s="15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R53"/>
      <c r="AS53"/>
      <c r="AT53"/>
    </row>
    <row r="54" spans="1:46" ht="12.75">
      <c r="A54">
        <v>140</v>
      </c>
      <c r="B54" t="s">
        <v>92</v>
      </c>
      <c r="C54">
        <v>6010</v>
      </c>
      <c r="D54">
        <v>2008</v>
      </c>
      <c r="E54">
        <v>11.04</v>
      </c>
      <c r="F54">
        <v>875</v>
      </c>
      <c r="G54">
        <v>817477</v>
      </c>
      <c r="H54">
        <v>200657</v>
      </c>
      <c r="I54">
        <v>0</v>
      </c>
      <c r="J54">
        <v>19367</v>
      </c>
      <c r="K54">
        <v>0</v>
      </c>
      <c r="L54">
        <v>107253</v>
      </c>
      <c r="M54">
        <v>0</v>
      </c>
      <c r="N54">
        <v>68214</v>
      </c>
      <c r="O54">
        <v>3706</v>
      </c>
      <c r="P54">
        <v>0</v>
      </c>
      <c r="Q54">
        <v>1216674</v>
      </c>
      <c r="R54">
        <v>787360</v>
      </c>
      <c r="S54">
        <v>2322682</v>
      </c>
      <c r="T54">
        <v>1717522</v>
      </c>
      <c r="U54">
        <v>4</v>
      </c>
      <c r="V54"/>
      <c r="W54"/>
      <c r="X54"/>
      <c r="Y54"/>
      <c r="Z54"/>
      <c r="AA54" s="15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R54"/>
      <c r="AS54"/>
      <c r="AT54"/>
    </row>
    <row r="55" spans="1:46" ht="12.75">
      <c r="A55">
        <v>141</v>
      </c>
      <c r="B55" t="s">
        <v>139</v>
      </c>
      <c r="C55">
        <v>6010</v>
      </c>
      <c r="D55">
        <v>2008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/>
      <c r="W55"/>
      <c r="X55"/>
      <c r="Y55"/>
      <c r="Z55"/>
      <c r="AA55" s="15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R55"/>
      <c r="AS55"/>
      <c r="AT55"/>
    </row>
    <row r="56" spans="1:46" ht="12.75">
      <c r="A56">
        <v>142</v>
      </c>
      <c r="B56" t="s">
        <v>119</v>
      </c>
      <c r="C56">
        <v>6010</v>
      </c>
      <c r="D56">
        <v>2008</v>
      </c>
      <c r="E56">
        <v>67.49</v>
      </c>
      <c r="F56">
        <v>5252</v>
      </c>
      <c r="G56">
        <v>4663957</v>
      </c>
      <c r="H56">
        <v>1230833</v>
      </c>
      <c r="I56">
        <v>25938</v>
      </c>
      <c r="J56">
        <v>609551</v>
      </c>
      <c r="K56">
        <v>0</v>
      </c>
      <c r="L56">
        <v>1062193</v>
      </c>
      <c r="M56">
        <v>57704</v>
      </c>
      <c r="N56">
        <v>223444</v>
      </c>
      <c r="O56">
        <v>2020</v>
      </c>
      <c r="P56">
        <v>24517</v>
      </c>
      <c r="Q56">
        <v>7851123</v>
      </c>
      <c r="R56">
        <v>2969128</v>
      </c>
      <c r="S56">
        <v>15771495</v>
      </c>
      <c r="T56">
        <v>15771495</v>
      </c>
      <c r="U56">
        <v>20</v>
      </c>
      <c r="V56"/>
      <c r="W56"/>
      <c r="X56"/>
      <c r="Y56"/>
      <c r="Z56"/>
      <c r="AA56" s="15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R56"/>
      <c r="AS56"/>
      <c r="AT56"/>
    </row>
    <row r="57" spans="1:27" ht="12.75">
      <c r="A57">
        <v>145</v>
      </c>
      <c r="B57" t="s">
        <v>155</v>
      </c>
      <c r="C57">
        <v>6010</v>
      </c>
      <c r="D57">
        <v>2008</v>
      </c>
      <c r="E57">
        <v>70.76</v>
      </c>
      <c r="F57">
        <v>5639</v>
      </c>
      <c r="G57">
        <v>5680321</v>
      </c>
      <c r="H57">
        <v>1530337</v>
      </c>
      <c r="I57">
        <v>0</v>
      </c>
      <c r="J57">
        <v>639068</v>
      </c>
      <c r="K57">
        <v>0</v>
      </c>
      <c r="L57">
        <v>307765</v>
      </c>
      <c r="M57">
        <v>0</v>
      </c>
      <c r="N57">
        <v>523361</v>
      </c>
      <c r="O57">
        <v>16262</v>
      </c>
      <c r="P57">
        <v>0</v>
      </c>
      <c r="Q57">
        <v>8697114</v>
      </c>
      <c r="R57">
        <v>4823442</v>
      </c>
      <c r="S57">
        <v>20445284</v>
      </c>
      <c r="T57">
        <v>20442943</v>
      </c>
      <c r="U57">
        <v>24</v>
      </c>
      <c r="V57"/>
      <c r="W57"/>
      <c r="X57"/>
      <c r="AA57" s="15"/>
    </row>
    <row r="58" spans="1:46" ht="12.75">
      <c r="A58">
        <v>147</v>
      </c>
      <c r="B58" t="s">
        <v>123</v>
      </c>
      <c r="C58">
        <v>6010</v>
      </c>
      <c r="D58">
        <v>2008</v>
      </c>
      <c r="E58">
        <v>2.62</v>
      </c>
      <c r="F58">
        <v>256</v>
      </c>
      <c r="G58">
        <v>216272</v>
      </c>
      <c r="H58">
        <v>60469</v>
      </c>
      <c r="I58">
        <v>0</v>
      </c>
      <c r="J58">
        <v>4019</v>
      </c>
      <c r="K58">
        <v>0</v>
      </c>
      <c r="L58">
        <v>253169</v>
      </c>
      <c r="M58">
        <v>3310</v>
      </c>
      <c r="N58">
        <v>26484</v>
      </c>
      <c r="O58">
        <v>900</v>
      </c>
      <c r="P58">
        <v>0</v>
      </c>
      <c r="Q58">
        <v>564623</v>
      </c>
      <c r="R58">
        <v>135317</v>
      </c>
      <c r="S58">
        <v>603311</v>
      </c>
      <c r="T58">
        <v>601841</v>
      </c>
      <c r="U58">
        <v>2</v>
      </c>
      <c r="V58"/>
      <c r="W58"/>
      <c r="X58"/>
      <c r="Y58"/>
      <c r="Z58"/>
      <c r="AA58" s="15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R58"/>
      <c r="AS58"/>
      <c r="AT58"/>
    </row>
    <row r="59" spans="1:27" ht="12.75">
      <c r="A59">
        <v>148</v>
      </c>
      <c r="B59" t="s">
        <v>122</v>
      </c>
      <c r="C59">
        <v>6010</v>
      </c>
      <c r="D59">
        <v>2008</v>
      </c>
      <c r="E59">
        <v>3.8</v>
      </c>
      <c r="F59">
        <v>605</v>
      </c>
      <c r="G59">
        <v>379067</v>
      </c>
      <c r="H59">
        <v>61330</v>
      </c>
      <c r="I59">
        <v>0</v>
      </c>
      <c r="J59">
        <v>12585</v>
      </c>
      <c r="K59">
        <v>0</v>
      </c>
      <c r="L59">
        <v>0</v>
      </c>
      <c r="M59">
        <v>0</v>
      </c>
      <c r="N59">
        <v>12679</v>
      </c>
      <c r="O59">
        <v>0</v>
      </c>
      <c r="P59">
        <v>0</v>
      </c>
      <c r="Q59">
        <v>465661</v>
      </c>
      <c r="R59">
        <v>350287</v>
      </c>
      <c r="S59">
        <v>1486750</v>
      </c>
      <c r="T59">
        <v>1486750</v>
      </c>
      <c r="U59">
        <v>4</v>
      </c>
      <c r="V59"/>
      <c r="W59"/>
      <c r="X59"/>
      <c r="AA59" s="15"/>
    </row>
    <row r="60" spans="1:27" ht="12.75">
      <c r="A60">
        <v>150</v>
      </c>
      <c r="B60" t="s">
        <v>138</v>
      </c>
      <c r="C60">
        <v>6010</v>
      </c>
      <c r="D60">
        <v>2008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/>
      <c r="W60"/>
      <c r="X60"/>
      <c r="AA60" s="15"/>
    </row>
    <row r="61" spans="1:42" ht="12.75">
      <c r="A61">
        <v>152</v>
      </c>
      <c r="B61" t="s">
        <v>93</v>
      </c>
      <c r="C61">
        <v>6010</v>
      </c>
      <c r="D61">
        <v>2008</v>
      </c>
      <c r="E61">
        <v>22.82</v>
      </c>
      <c r="F61">
        <v>1312</v>
      </c>
      <c r="G61">
        <v>1698997</v>
      </c>
      <c r="H61">
        <v>513827</v>
      </c>
      <c r="I61">
        <v>80837</v>
      </c>
      <c r="J61">
        <v>159767</v>
      </c>
      <c r="K61">
        <v>0</v>
      </c>
      <c r="L61">
        <v>5406</v>
      </c>
      <c r="M61">
        <v>3813</v>
      </c>
      <c r="N61">
        <v>111794</v>
      </c>
      <c r="O61">
        <v>9003</v>
      </c>
      <c r="P61">
        <v>0</v>
      </c>
      <c r="Q61">
        <v>2583444</v>
      </c>
      <c r="R61">
        <v>2525263</v>
      </c>
      <c r="S61">
        <v>6740429</v>
      </c>
      <c r="T61">
        <v>5234629</v>
      </c>
      <c r="U61">
        <v>7</v>
      </c>
      <c r="V61"/>
      <c r="W61"/>
      <c r="X61"/>
      <c r="Y61"/>
      <c r="Z61"/>
      <c r="AA61" s="15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</row>
    <row r="62" spans="1:46" ht="12.75">
      <c r="A62">
        <v>153</v>
      </c>
      <c r="B62" t="s">
        <v>167</v>
      </c>
      <c r="C62">
        <v>6010</v>
      </c>
      <c r="D62">
        <v>2008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/>
      <c r="W62"/>
      <c r="X62"/>
      <c r="Y62"/>
      <c r="Z62"/>
      <c r="AA62" s="15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R62"/>
      <c r="AS62"/>
      <c r="AT62"/>
    </row>
    <row r="63" spans="1:27" ht="12.75">
      <c r="A63">
        <v>155</v>
      </c>
      <c r="B63" t="s">
        <v>109</v>
      </c>
      <c r="C63">
        <v>6010</v>
      </c>
      <c r="D63">
        <v>2008</v>
      </c>
      <c r="E63">
        <v>51.21</v>
      </c>
      <c r="F63">
        <v>3810</v>
      </c>
      <c r="G63">
        <v>4791917</v>
      </c>
      <c r="H63">
        <v>930906</v>
      </c>
      <c r="I63">
        <v>285000</v>
      </c>
      <c r="J63">
        <v>415249</v>
      </c>
      <c r="K63">
        <v>0</v>
      </c>
      <c r="L63">
        <v>25907</v>
      </c>
      <c r="M63">
        <v>178210</v>
      </c>
      <c r="N63">
        <v>127383</v>
      </c>
      <c r="O63">
        <v>25333</v>
      </c>
      <c r="P63">
        <v>0</v>
      </c>
      <c r="Q63">
        <v>6779905</v>
      </c>
      <c r="R63">
        <v>3322745</v>
      </c>
      <c r="S63">
        <v>14466004</v>
      </c>
      <c r="T63">
        <v>14466004</v>
      </c>
      <c r="U63">
        <v>20</v>
      </c>
      <c r="V63"/>
      <c r="W63"/>
      <c r="X63"/>
      <c r="AA63" s="15"/>
    </row>
    <row r="64" spans="1:42" ht="12.75">
      <c r="A64">
        <v>156</v>
      </c>
      <c r="B64" t="s">
        <v>112</v>
      </c>
      <c r="C64">
        <v>6010</v>
      </c>
      <c r="D64">
        <v>2008</v>
      </c>
      <c r="E64">
        <v>12.79</v>
      </c>
      <c r="F64">
        <v>879</v>
      </c>
      <c r="G64">
        <v>972718</v>
      </c>
      <c r="H64">
        <v>209999</v>
      </c>
      <c r="I64">
        <v>0</v>
      </c>
      <c r="J64">
        <v>81175</v>
      </c>
      <c r="K64">
        <v>1678</v>
      </c>
      <c r="L64">
        <v>20786</v>
      </c>
      <c r="M64">
        <v>16355</v>
      </c>
      <c r="N64">
        <v>55915</v>
      </c>
      <c r="O64">
        <v>8763</v>
      </c>
      <c r="P64">
        <v>0</v>
      </c>
      <c r="Q64">
        <v>1367389</v>
      </c>
      <c r="R64">
        <v>660883</v>
      </c>
      <c r="S64">
        <v>2462155</v>
      </c>
      <c r="T64">
        <v>2457346</v>
      </c>
      <c r="U64">
        <v>3</v>
      </c>
      <c r="V64"/>
      <c r="W64"/>
      <c r="X64"/>
      <c r="Y64"/>
      <c r="Z64"/>
      <c r="AA64" s="15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</row>
    <row r="65" spans="1:46" ht="12.75">
      <c r="A65">
        <v>157</v>
      </c>
      <c r="B65" t="s">
        <v>162</v>
      </c>
      <c r="C65">
        <v>6010</v>
      </c>
      <c r="D65">
        <v>2008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/>
      <c r="W65"/>
      <c r="X65"/>
      <c r="Y65"/>
      <c r="Z65"/>
      <c r="AA65" s="15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R65"/>
      <c r="AS65"/>
      <c r="AT65"/>
    </row>
    <row r="66" spans="1:27" ht="12.75">
      <c r="A66">
        <v>158</v>
      </c>
      <c r="B66" t="s">
        <v>136</v>
      </c>
      <c r="C66">
        <v>6010</v>
      </c>
      <c r="D66">
        <v>2008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/>
      <c r="W66"/>
      <c r="X66"/>
      <c r="AA66" s="15"/>
    </row>
    <row r="67" spans="1:42" ht="12.75">
      <c r="A67">
        <v>159</v>
      </c>
      <c r="B67" t="s">
        <v>98</v>
      </c>
      <c r="C67">
        <v>6010</v>
      </c>
      <c r="D67">
        <v>2008</v>
      </c>
      <c r="E67">
        <v>64</v>
      </c>
      <c r="F67">
        <v>5818</v>
      </c>
      <c r="G67">
        <v>5352512</v>
      </c>
      <c r="H67">
        <v>2022206</v>
      </c>
      <c r="I67">
        <v>424446</v>
      </c>
      <c r="J67">
        <v>610983</v>
      </c>
      <c r="K67">
        <v>194</v>
      </c>
      <c r="L67">
        <v>285541</v>
      </c>
      <c r="M67">
        <v>1561</v>
      </c>
      <c r="N67">
        <v>363720</v>
      </c>
      <c r="O67">
        <v>38181</v>
      </c>
      <c r="P67">
        <v>6527</v>
      </c>
      <c r="Q67">
        <v>9092817</v>
      </c>
      <c r="R67">
        <v>4565569</v>
      </c>
      <c r="S67">
        <v>26796601</v>
      </c>
      <c r="T67">
        <v>26778587</v>
      </c>
      <c r="U67">
        <v>21</v>
      </c>
      <c r="V67"/>
      <c r="W67"/>
      <c r="X67"/>
      <c r="AA67" s="15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</row>
    <row r="68" spans="1:46" ht="12.75">
      <c r="A68">
        <v>161</v>
      </c>
      <c r="B68" t="s">
        <v>171</v>
      </c>
      <c r="C68">
        <v>6010</v>
      </c>
      <c r="D68">
        <v>2008</v>
      </c>
      <c r="E68">
        <v>78</v>
      </c>
      <c r="F68">
        <v>7489</v>
      </c>
      <c r="G68">
        <v>5876533</v>
      </c>
      <c r="H68">
        <v>1256216</v>
      </c>
      <c r="I68">
        <v>1325729</v>
      </c>
      <c r="J68">
        <v>495701</v>
      </c>
      <c r="K68">
        <v>0</v>
      </c>
      <c r="L68">
        <v>224547</v>
      </c>
      <c r="M68">
        <v>37215</v>
      </c>
      <c r="N68">
        <v>511852</v>
      </c>
      <c r="O68">
        <v>58742</v>
      </c>
      <c r="P68">
        <v>0</v>
      </c>
      <c r="Q68">
        <v>9786535</v>
      </c>
      <c r="R68">
        <v>5101453</v>
      </c>
      <c r="S68">
        <v>20529316</v>
      </c>
      <c r="T68">
        <v>20474051</v>
      </c>
      <c r="U68">
        <v>16</v>
      </c>
      <c r="V68"/>
      <c r="W68"/>
      <c r="X68"/>
      <c r="Y68"/>
      <c r="Z68"/>
      <c r="AA68" s="15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R68"/>
      <c r="AS68"/>
      <c r="AT68"/>
    </row>
    <row r="69" spans="1:42" ht="12.75">
      <c r="A69">
        <v>162</v>
      </c>
      <c r="B69" t="s">
        <v>133</v>
      </c>
      <c r="C69">
        <v>6010</v>
      </c>
      <c r="D69">
        <v>2008</v>
      </c>
      <c r="E69" s="19">
        <v>371</v>
      </c>
      <c r="F69" s="20">
        <v>37631</v>
      </c>
      <c r="G69" s="20">
        <v>28147611</v>
      </c>
      <c r="H69" s="20">
        <v>7862727</v>
      </c>
      <c r="I69" s="20">
        <v>1465853</v>
      </c>
      <c r="J69" s="20">
        <v>1226670</v>
      </c>
      <c r="K69" s="20">
        <v>33084</v>
      </c>
      <c r="L69" s="20">
        <v>26322</v>
      </c>
      <c r="M69" s="20">
        <v>11260</v>
      </c>
      <c r="N69" s="20">
        <v>2170799</v>
      </c>
      <c r="O69" s="20">
        <v>63916</v>
      </c>
      <c r="P69" s="20">
        <v>0</v>
      </c>
      <c r="Q69" s="20">
        <v>41008242</v>
      </c>
      <c r="R69" s="20">
        <v>14999341</v>
      </c>
      <c r="S69" s="20">
        <v>122910772</v>
      </c>
      <c r="T69" s="20">
        <v>122487134</v>
      </c>
      <c r="U69">
        <v>150</v>
      </c>
      <c r="V69"/>
      <c r="W69"/>
      <c r="X69"/>
      <c r="Y69"/>
      <c r="Z69"/>
      <c r="AA69" s="15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</row>
    <row r="70" spans="1:27" ht="12.75">
      <c r="A70">
        <v>164</v>
      </c>
      <c r="B70" t="s">
        <v>83</v>
      </c>
      <c r="C70">
        <v>6010</v>
      </c>
      <c r="D70">
        <v>2008</v>
      </c>
      <c r="E70" s="19">
        <v>117.66</v>
      </c>
      <c r="F70" s="20">
        <v>5478</v>
      </c>
      <c r="G70" s="20">
        <v>8653016</v>
      </c>
      <c r="H70" s="20">
        <v>1849088</v>
      </c>
      <c r="I70" s="20">
        <v>386000</v>
      </c>
      <c r="J70" s="20">
        <v>1035489</v>
      </c>
      <c r="K70" s="20">
        <v>11974</v>
      </c>
      <c r="L70" s="20">
        <v>2485782</v>
      </c>
      <c r="M70" s="20">
        <v>6936</v>
      </c>
      <c r="N70" s="20">
        <v>957052</v>
      </c>
      <c r="O70" s="20">
        <v>29909</v>
      </c>
      <c r="P70" s="20">
        <v>7534</v>
      </c>
      <c r="Q70" s="20">
        <v>15407712</v>
      </c>
      <c r="R70" s="20">
        <v>6712484</v>
      </c>
      <c r="S70" s="20">
        <v>28716875</v>
      </c>
      <c r="T70" s="20">
        <v>28744704</v>
      </c>
      <c r="U70">
        <v>37</v>
      </c>
      <c r="V70"/>
      <c r="W70"/>
      <c r="X70"/>
      <c r="AA70" s="15"/>
    </row>
    <row r="71" spans="1:42" ht="12.75">
      <c r="A71">
        <v>165</v>
      </c>
      <c r="B71" t="s">
        <v>144</v>
      </c>
      <c r="C71">
        <v>6010</v>
      </c>
      <c r="D71">
        <v>2008</v>
      </c>
      <c r="E71" s="19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>
        <v>0</v>
      </c>
      <c r="V71"/>
      <c r="W71"/>
      <c r="X71"/>
      <c r="Y71"/>
      <c r="Z71"/>
      <c r="AA71" s="15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</row>
    <row r="72" spans="1:46" ht="12.75">
      <c r="A72">
        <v>167</v>
      </c>
      <c r="B72" t="s">
        <v>84</v>
      </c>
      <c r="C72" s="10">
        <v>6010</v>
      </c>
      <c r="D72" s="10">
        <v>2008</v>
      </c>
      <c r="E72" s="10">
        <v>0</v>
      </c>
      <c r="F72" s="11">
        <v>5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3253</v>
      </c>
      <c r="O72" s="11">
        <v>0</v>
      </c>
      <c r="P72" s="11">
        <v>0</v>
      </c>
      <c r="Q72" s="11">
        <v>3253</v>
      </c>
      <c r="R72" s="11">
        <v>18381</v>
      </c>
      <c r="S72" s="11">
        <v>8490</v>
      </c>
      <c r="T72" s="11">
        <v>8490</v>
      </c>
      <c r="U72">
        <v>0</v>
      </c>
      <c r="V72"/>
      <c r="W72"/>
      <c r="X72"/>
      <c r="Y72"/>
      <c r="Z72"/>
      <c r="AA72" s="15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R72"/>
      <c r="AS72"/>
      <c r="AT72"/>
    </row>
    <row r="73" spans="1:27" ht="12.75">
      <c r="A73" s="10">
        <v>168</v>
      </c>
      <c r="B73" s="10" t="s">
        <v>81</v>
      </c>
      <c r="C73" s="10">
        <v>6010</v>
      </c>
      <c r="D73" s="10">
        <v>2008</v>
      </c>
      <c r="E73" s="10">
        <v>48.28</v>
      </c>
      <c r="F73" s="11">
        <v>4530</v>
      </c>
      <c r="G73" s="11">
        <v>3716094</v>
      </c>
      <c r="H73" s="11">
        <v>861511</v>
      </c>
      <c r="I73" s="11">
        <v>118424</v>
      </c>
      <c r="J73" s="11">
        <v>213980</v>
      </c>
      <c r="K73" s="11">
        <v>0</v>
      </c>
      <c r="L73" s="11">
        <v>43</v>
      </c>
      <c r="M73" s="11">
        <v>278</v>
      </c>
      <c r="N73" s="11">
        <v>190913</v>
      </c>
      <c r="O73" s="11">
        <v>3987</v>
      </c>
      <c r="P73" s="11">
        <v>0</v>
      </c>
      <c r="Q73" s="11">
        <v>5105230</v>
      </c>
      <c r="R73" s="11">
        <v>2596799</v>
      </c>
      <c r="S73" s="11">
        <v>12713536</v>
      </c>
      <c r="T73" s="11">
        <v>12702206</v>
      </c>
      <c r="U73">
        <v>15</v>
      </c>
      <c r="V73"/>
      <c r="W73"/>
      <c r="X73"/>
      <c r="AA73" s="15"/>
    </row>
    <row r="74" spans="1:46" ht="12.75">
      <c r="A74" s="10">
        <v>169</v>
      </c>
      <c r="B74" s="10" t="s">
        <v>88</v>
      </c>
      <c r="C74" s="10">
        <v>6010</v>
      </c>
      <c r="D74" s="10">
        <v>2008</v>
      </c>
      <c r="E74" s="10">
        <v>18.84</v>
      </c>
      <c r="F74" s="11">
        <v>472</v>
      </c>
      <c r="G74" s="11">
        <v>825692</v>
      </c>
      <c r="H74" s="11">
        <v>110667</v>
      </c>
      <c r="I74" s="11">
        <v>0</v>
      </c>
      <c r="J74" s="11">
        <v>20966</v>
      </c>
      <c r="K74" s="11">
        <v>365</v>
      </c>
      <c r="L74" s="11">
        <v>59775</v>
      </c>
      <c r="M74" s="11">
        <v>0</v>
      </c>
      <c r="N74" s="11">
        <v>23034</v>
      </c>
      <c r="O74" s="11">
        <v>357374</v>
      </c>
      <c r="P74" s="11">
        <v>0</v>
      </c>
      <c r="Q74" s="11">
        <v>1397873</v>
      </c>
      <c r="R74" s="11">
        <v>24385</v>
      </c>
      <c r="S74" s="11">
        <v>1397873</v>
      </c>
      <c r="T74" s="11">
        <v>1397873</v>
      </c>
      <c r="U74">
        <v>10</v>
      </c>
      <c r="V74"/>
      <c r="W74"/>
      <c r="X74"/>
      <c r="Y74"/>
      <c r="Z74"/>
      <c r="AA74" s="15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R74"/>
      <c r="AS74"/>
      <c r="AT74"/>
    </row>
    <row r="75" spans="1:42" ht="12.75">
      <c r="A75" s="10">
        <v>170</v>
      </c>
      <c r="B75" s="10" t="s">
        <v>103</v>
      </c>
      <c r="C75" s="10">
        <v>6010</v>
      </c>
      <c r="D75" s="10">
        <v>2008</v>
      </c>
      <c r="E75" s="10">
        <v>153.71</v>
      </c>
      <c r="F75" s="11">
        <v>12573</v>
      </c>
      <c r="G75" s="11">
        <v>12426847</v>
      </c>
      <c r="H75" s="11">
        <v>3530812</v>
      </c>
      <c r="I75" s="11">
        <v>789779</v>
      </c>
      <c r="J75" s="11">
        <v>1049466</v>
      </c>
      <c r="K75" s="11">
        <v>3513</v>
      </c>
      <c r="L75" s="11">
        <v>64998</v>
      </c>
      <c r="M75" s="11">
        <v>219136</v>
      </c>
      <c r="N75" s="11">
        <v>453153</v>
      </c>
      <c r="O75" s="11">
        <v>36646</v>
      </c>
      <c r="P75" s="11">
        <v>1599</v>
      </c>
      <c r="Q75" s="11">
        <v>18572751</v>
      </c>
      <c r="R75" s="11">
        <v>9337683</v>
      </c>
      <c r="S75" s="11">
        <v>35630092</v>
      </c>
      <c r="T75" s="11">
        <v>35318291</v>
      </c>
      <c r="U75">
        <v>40</v>
      </c>
      <c r="V75"/>
      <c r="W75"/>
      <c r="X75"/>
      <c r="Y75"/>
      <c r="Z75"/>
      <c r="AA75" s="15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</row>
    <row r="76" spans="1:46" ht="12.75">
      <c r="A76" s="10">
        <v>172</v>
      </c>
      <c r="B76" s="10" t="s">
        <v>126</v>
      </c>
      <c r="C76" s="10">
        <v>6010</v>
      </c>
      <c r="D76" s="10">
        <v>2008</v>
      </c>
      <c r="E76" s="10">
        <v>12.56</v>
      </c>
      <c r="F76" s="11">
        <v>568</v>
      </c>
      <c r="G76" s="11">
        <v>899888</v>
      </c>
      <c r="H76" s="11">
        <v>218668</v>
      </c>
      <c r="I76" s="11">
        <v>51814</v>
      </c>
      <c r="J76" s="11">
        <v>39455</v>
      </c>
      <c r="K76" s="11">
        <v>1277</v>
      </c>
      <c r="L76" s="11">
        <v>11694</v>
      </c>
      <c r="M76" s="11">
        <v>8117</v>
      </c>
      <c r="N76" s="11">
        <v>50610</v>
      </c>
      <c r="O76" s="11">
        <v>2246</v>
      </c>
      <c r="P76" s="11">
        <v>0</v>
      </c>
      <c r="Q76" s="11">
        <v>1283769</v>
      </c>
      <c r="R76" s="11">
        <v>866703</v>
      </c>
      <c r="S76" s="11">
        <v>1380973</v>
      </c>
      <c r="T76" s="11">
        <v>970063</v>
      </c>
      <c r="U76">
        <v>2</v>
      </c>
      <c r="V76"/>
      <c r="W76"/>
      <c r="X76"/>
      <c r="Y76"/>
      <c r="Z76"/>
      <c r="AA76" s="15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R76"/>
      <c r="AS76"/>
      <c r="AT76"/>
    </row>
    <row r="77" spans="1:42" ht="12.75">
      <c r="A77" s="10">
        <v>173</v>
      </c>
      <c r="B77" s="10" t="s">
        <v>150</v>
      </c>
      <c r="C77" s="10">
        <v>6010</v>
      </c>
      <c r="D77" s="10">
        <v>2008</v>
      </c>
      <c r="E77" s="10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>
        <v>0</v>
      </c>
      <c r="V77"/>
      <c r="W77"/>
      <c r="X77"/>
      <c r="Y77"/>
      <c r="Z77"/>
      <c r="AA77" s="15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</row>
    <row r="78" spans="1:46" ht="12.75">
      <c r="A78" s="10">
        <v>175</v>
      </c>
      <c r="B78" s="10" t="s">
        <v>149</v>
      </c>
      <c r="C78" s="10">
        <v>6010</v>
      </c>
      <c r="D78" s="10">
        <v>2008</v>
      </c>
      <c r="E78" s="10">
        <v>41.77</v>
      </c>
      <c r="F78" s="11">
        <v>3056</v>
      </c>
      <c r="G78" s="11">
        <v>3586071</v>
      </c>
      <c r="H78" s="11">
        <v>824335</v>
      </c>
      <c r="I78" s="11">
        <v>326640</v>
      </c>
      <c r="J78" s="11">
        <v>257485</v>
      </c>
      <c r="K78" s="11">
        <v>2647</v>
      </c>
      <c r="L78" s="11">
        <v>57430</v>
      </c>
      <c r="M78" s="11">
        <v>25659</v>
      </c>
      <c r="N78" s="11">
        <v>222118</v>
      </c>
      <c r="O78" s="11">
        <v>4867</v>
      </c>
      <c r="P78" s="11">
        <v>0</v>
      </c>
      <c r="Q78" s="11">
        <v>5307252</v>
      </c>
      <c r="R78" s="11">
        <v>4017434</v>
      </c>
      <c r="S78" s="11">
        <v>25756453</v>
      </c>
      <c r="T78" s="11">
        <v>25720905</v>
      </c>
      <c r="U78">
        <v>13</v>
      </c>
      <c r="V78"/>
      <c r="W78"/>
      <c r="X78"/>
      <c r="Y78"/>
      <c r="Z78"/>
      <c r="AA78" s="15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R78"/>
      <c r="AS78"/>
      <c r="AT78"/>
    </row>
    <row r="79" spans="1:42" ht="12.75">
      <c r="A79">
        <v>176</v>
      </c>
      <c r="B79" t="s">
        <v>105</v>
      </c>
      <c r="C79">
        <v>6010</v>
      </c>
      <c r="D79">
        <v>2008</v>
      </c>
      <c r="E79">
        <v>381.17</v>
      </c>
      <c r="F79">
        <v>37459</v>
      </c>
      <c r="G79">
        <v>29241210</v>
      </c>
      <c r="H79">
        <v>6971699</v>
      </c>
      <c r="I79">
        <v>0</v>
      </c>
      <c r="J79">
        <v>2044650</v>
      </c>
      <c r="K79">
        <v>12493</v>
      </c>
      <c r="L79">
        <v>1175987</v>
      </c>
      <c r="M79">
        <v>85055</v>
      </c>
      <c r="N79">
        <v>1337845</v>
      </c>
      <c r="O79">
        <v>89452</v>
      </c>
      <c r="P79">
        <v>56855</v>
      </c>
      <c r="Q79">
        <v>40901536</v>
      </c>
      <c r="R79">
        <v>26686983</v>
      </c>
      <c r="S79">
        <v>205572547</v>
      </c>
      <c r="T79">
        <v>204398945</v>
      </c>
      <c r="U79">
        <v>133</v>
      </c>
      <c r="V79"/>
      <c r="W79"/>
      <c r="X79"/>
      <c r="Y79"/>
      <c r="Z79"/>
      <c r="AA79" s="15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27" ht="12.75">
      <c r="A80">
        <v>178</v>
      </c>
      <c r="B80" t="s">
        <v>128</v>
      </c>
      <c r="C80">
        <v>6010</v>
      </c>
      <c r="D80">
        <v>2008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/>
      <c r="W80"/>
      <c r="X80"/>
      <c r="AA80" s="15"/>
    </row>
    <row r="81" spans="1:27" ht="12.75">
      <c r="A81">
        <v>180</v>
      </c>
      <c r="B81" t="s">
        <v>108</v>
      </c>
      <c r="C81">
        <v>6010</v>
      </c>
      <c r="D81">
        <v>2008</v>
      </c>
      <c r="E81">
        <v>17.99</v>
      </c>
      <c r="F81">
        <v>1262</v>
      </c>
      <c r="G81">
        <v>1008378</v>
      </c>
      <c r="H81">
        <v>251422</v>
      </c>
      <c r="I81">
        <v>3025</v>
      </c>
      <c r="J81">
        <v>74031</v>
      </c>
      <c r="K81">
        <v>0</v>
      </c>
      <c r="L81">
        <v>2225</v>
      </c>
      <c r="M81">
        <v>854</v>
      </c>
      <c r="N81">
        <v>58898</v>
      </c>
      <c r="O81">
        <v>1799</v>
      </c>
      <c r="P81">
        <v>0</v>
      </c>
      <c r="Q81">
        <v>1400632</v>
      </c>
      <c r="R81">
        <v>635200</v>
      </c>
      <c r="S81">
        <v>2043580</v>
      </c>
      <c r="T81">
        <v>2039748</v>
      </c>
      <c r="U81">
        <v>10</v>
      </c>
      <c r="V81"/>
      <c r="W81"/>
      <c r="X81"/>
      <c r="AA81" s="15"/>
    </row>
    <row r="82" spans="1:42" ht="12.75">
      <c r="A82">
        <v>183</v>
      </c>
      <c r="B82" t="s">
        <v>78</v>
      </c>
      <c r="C82">
        <v>6010</v>
      </c>
      <c r="D82">
        <v>2008</v>
      </c>
      <c r="E82">
        <v>26.78</v>
      </c>
      <c r="F82">
        <v>2357</v>
      </c>
      <c r="G82">
        <v>2705075</v>
      </c>
      <c r="H82">
        <v>547689</v>
      </c>
      <c r="I82">
        <v>253836</v>
      </c>
      <c r="J82">
        <v>402590</v>
      </c>
      <c r="K82">
        <v>0</v>
      </c>
      <c r="L82">
        <v>0</v>
      </c>
      <c r="M82">
        <v>32639</v>
      </c>
      <c r="N82">
        <v>150778</v>
      </c>
      <c r="O82">
        <v>19352</v>
      </c>
      <c r="P82">
        <v>0</v>
      </c>
      <c r="Q82">
        <v>4111959</v>
      </c>
      <c r="R82">
        <v>2213742</v>
      </c>
      <c r="S82">
        <v>8110456</v>
      </c>
      <c r="T82">
        <v>8110456</v>
      </c>
      <c r="U82">
        <v>15</v>
      </c>
      <c r="V82"/>
      <c r="W82"/>
      <c r="X82"/>
      <c r="Y82"/>
      <c r="Z82"/>
      <c r="AA82" s="15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1:46" ht="12.75">
      <c r="A83">
        <v>186</v>
      </c>
      <c r="B83" t="s">
        <v>148</v>
      </c>
      <c r="C83">
        <v>6010</v>
      </c>
      <c r="D83">
        <v>2008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/>
      <c r="W83"/>
      <c r="X83"/>
      <c r="Y83"/>
      <c r="Z83"/>
      <c r="AA83" s="15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R83"/>
      <c r="AS83"/>
      <c r="AT83"/>
    </row>
    <row r="84" spans="1:46" ht="12.75">
      <c r="A84">
        <v>191</v>
      </c>
      <c r="B84" t="s">
        <v>97</v>
      </c>
      <c r="C84">
        <v>6010</v>
      </c>
      <c r="D84">
        <v>2008</v>
      </c>
      <c r="E84">
        <v>35.3</v>
      </c>
      <c r="F84">
        <v>3492</v>
      </c>
      <c r="G84">
        <v>2870011</v>
      </c>
      <c r="H84">
        <v>982838</v>
      </c>
      <c r="I84">
        <v>5662</v>
      </c>
      <c r="J84">
        <v>103399</v>
      </c>
      <c r="K84">
        <v>0</v>
      </c>
      <c r="L84">
        <v>45015</v>
      </c>
      <c r="M84">
        <v>0</v>
      </c>
      <c r="N84">
        <v>203765</v>
      </c>
      <c r="O84">
        <v>6379</v>
      </c>
      <c r="P84">
        <v>6094</v>
      </c>
      <c r="Q84">
        <v>4210975</v>
      </c>
      <c r="R84">
        <v>2113734</v>
      </c>
      <c r="S84">
        <v>12195063</v>
      </c>
      <c r="T84">
        <v>10845142</v>
      </c>
      <c r="U84">
        <v>6</v>
      </c>
      <c r="V84"/>
      <c r="W84"/>
      <c r="X84"/>
      <c r="Y84"/>
      <c r="Z84"/>
      <c r="AA84" s="15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R84"/>
      <c r="AS84"/>
      <c r="AT84"/>
    </row>
    <row r="85" spans="1:42" ht="12.75">
      <c r="A85">
        <v>193</v>
      </c>
      <c r="B85" t="s">
        <v>132</v>
      </c>
      <c r="C85">
        <v>6010</v>
      </c>
      <c r="D85">
        <v>2008</v>
      </c>
      <c r="E85">
        <v>5.78</v>
      </c>
      <c r="F85">
        <v>413</v>
      </c>
      <c r="G85">
        <v>465456</v>
      </c>
      <c r="H85">
        <v>120362</v>
      </c>
      <c r="I85">
        <v>0</v>
      </c>
      <c r="J85">
        <v>9422</v>
      </c>
      <c r="K85">
        <v>0</v>
      </c>
      <c r="L85">
        <v>2075</v>
      </c>
      <c r="M85">
        <v>2105</v>
      </c>
      <c r="N85">
        <v>53723</v>
      </c>
      <c r="O85">
        <v>6079</v>
      </c>
      <c r="P85">
        <v>0</v>
      </c>
      <c r="Q85">
        <v>659222</v>
      </c>
      <c r="R85">
        <v>589457</v>
      </c>
      <c r="S85">
        <v>1067088</v>
      </c>
      <c r="T85">
        <v>797676</v>
      </c>
      <c r="U85">
        <v>4</v>
      </c>
      <c r="V85"/>
      <c r="W85"/>
      <c r="X85"/>
      <c r="Y85"/>
      <c r="Z85"/>
      <c r="AA85" s="15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</row>
    <row r="86" spans="1:27" ht="12.75">
      <c r="A86">
        <v>194</v>
      </c>
      <c r="B86" t="s">
        <v>158</v>
      </c>
      <c r="C86">
        <v>6010</v>
      </c>
      <c r="D86">
        <v>2008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/>
      <c r="W86"/>
      <c r="X86"/>
      <c r="AA86" s="15"/>
    </row>
    <row r="87" spans="1:46" ht="12.75">
      <c r="A87">
        <v>195</v>
      </c>
      <c r="B87" t="s">
        <v>164</v>
      </c>
      <c r="C87">
        <v>6010</v>
      </c>
      <c r="D87">
        <v>2008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/>
      <c r="W87"/>
      <c r="X87"/>
      <c r="Y87"/>
      <c r="Z87"/>
      <c r="AA87" s="15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R87"/>
      <c r="AS87"/>
      <c r="AT87"/>
    </row>
    <row r="88" spans="1:42" ht="12.75">
      <c r="A88">
        <v>197</v>
      </c>
      <c r="B88" t="s">
        <v>79</v>
      </c>
      <c r="C88">
        <v>6010</v>
      </c>
      <c r="D88">
        <v>2008</v>
      </c>
      <c r="E88">
        <v>30.41</v>
      </c>
      <c r="F88">
        <v>4095</v>
      </c>
      <c r="G88">
        <v>2383343</v>
      </c>
      <c r="H88">
        <v>161487</v>
      </c>
      <c r="I88">
        <v>0</v>
      </c>
      <c r="J88">
        <v>87168</v>
      </c>
      <c r="K88">
        <v>347</v>
      </c>
      <c r="L88">
        <v>6877</v>
      </c>
      <c r="M88">
        <v>31677</v>
      </c>
      <c r="N88">
        <v>133570</v>
      </c>
      <c r="O88">
        <v>37620</v>
      </c>
      <c r="P88">
        <v>0</v>
      </c>
      <c r="Q88">
        <v>2842089</v>
      </c>
      <c r="R88">
        <v>2519217</v>
      </c>
      <c r="S88">
        <v>12819607</v>
      </c>
      <c r="T88">
        <v>12799921</v>
      </c>
      <c r="U88">
        <v>10</v>
      </c>
      <c r="V88"/>
      <c r="W88"/>
      <c r="X88"/>
      <c r="Y88"/>
      <c r="Z88"/>
      <c r="AA88" s="15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</row>
    <row r="89" spans="1:46" ht="12.75">
      <c r="A89">
        <v>198</v>
      </c>
      <c r="B89" t="s">
        <v>104</v>
      </c>
      <c r="C89">
        <v>6010</v>
      </c>
      <c r="D89">
        <v>2008</v>
      </c>
      <c r="E89">
        <v>13.57</v>
      </c>
      <c r="F89">
        <v>671</v>
      </c>
      <c r="G89">
        <v>994312</v>
      </c>
      <c r="H89">
        <v>232571</v>
      </c>
      <c r="I89">
        <v>0</v>
      </c>
      <c r="J89">
        <v>36715</v>
      </c>
      <c r="K89">
        <v>0</v>
      </c>
      <c r="L89">
        <v>220382</v>
      </c>
      <c r="M89">
        <v>4338</v>
      </c>
      <c r="N89">
        <v>38258</v>
      </c>
      <c r="O89">
        <v>13917</v>
      </c>
      <c r="P89">
        <v>0</v>
      </c>
      <c r="Q89">
        <v>1540493</v>
      </c>
      <c r="R89">
        <v>855011</v>
      </c>
      <c r="S89">
        <v>1412696</v>
      </c>
      <c r="T89">
        <v>1412696</v>
      </c>
      <c r="U89">
        <v>4</v>
      </c>
      <c r="V89"/>
      <c r="W89"/>
      <c r="X89"/>
      <c r="Y89"/>
      <c r="Z89"/>
      <c r="AA89" s="15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R89"/>
      <c r="AS89"/>
      <c r="AT89"/>
    </row>
    <row r="90" spans="1:46" ht="12.75">
      <c r="A90">
        <v>199</v>
      </c>
      <c r="B90" t="s">
        <v>115</v>
      </c>
      <c r="C90">
        <v>6010</v>
      </c>
      <c r="D90">
        <v>2008</v>
      </c>
      <c r="E90">
        <v>12.7</v>
      </c>
      <c r="F90">
        <v>1148</v>
      </c>
      <c r="G90">
        <v>839998</v>
      </c>
      <c r="H90">
        <v>179109</v>
      </c>
      <c r="I90">
        <v>0</v>
      </c>
      <c r="J90">
        <v>30973</v>
      </c>
      <c r="K90">
        <v>0</v>
      </c>
      <c r="L90">
        <v>2930</v>
      </c>
      <c r="M90">
        <v>0</v>
      </c>
      <c r="N90">
        <v>54560</v>
      </c>
      <c r="O90">
        <v>4427</v>
      </c>
      <c r="P90">
        <v>0</v>
      </c>
      <c r="Q90">
        <v>1111997</v>
      </c>
      <c r="R90">
        <v>789052</v>
      </c>
      <c r="S90">
        <v>2331852</v>
      </c>
      <c r="T90">
        <v>2331852</v>
      </c>
      <c r="U90">
        <v>7</v>
      </c>
      <c r="V90"/>
      <c r="W90"/>
      <c r="X90"/>
      <c r="Y90"/>
      <c r="Z90"/>
      <c r="AA90" s="15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R90"/>
      <c r="AS90"/>
      <c r="AT90"/>
    </row>
    <row r="91" spans="1:42" ht="12.75">
      <c r="A91">
        <v>201</v>
      </c>
      <c r="B91" t="s">
        <v>161</v>
      </c>
      <c r="C91">
        <v>6010</v>
      </c>
      <c r="D91">
        <v>2008</v>
      </c>
      <c r="E91">
        <v>34.95</v>
      </c>
      <c r="F91">
        <v>3273</v>
      </c>
      <c r="G91">
        <v>2974078</v>
      </c>
      <c r="H91">
        <v>589297</v>
      </c>
      <c r="I91">
        <v>233743</v>
      </c>
      <c r="J91">
        <v>208999</v>
      </c>
      <c r="K91">
        <v>759</v>
      </c>
      <c r="L91">
        <v>181366</v>
      </c>
      <c r="M91">
        <v>289</v>
      </c>
      <c r="N91">
        <v>114335</v>
      </c>
      <c r="O91">
        <v>25371</v>
      </c>
      <c r="P91">
        <v>0</v>
      </c>
      <c r="Q91">
        <v>4328237</v>
      </c>
      <c r="R91">
        <v>2505467</v>
      </c>
      <c r="S91">
        <v>11783392</v>
      </c>
      <c r="T91">
        <v>11763769</v>
      </c>
      <c r="U91">
        <v>10</v>
      </c>
      <c r="V91"/>
      <c r="W91"/>
      <c r="X91"/>
      <c r="Y91"/>
      <c r="Z91"/>
      <c r="AA91" s="15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</row>
    <row r="92" spans="1:27" ht="12.75">
      <c r="A92">
        <v>202</v>
      </c>
      <c r="B92" t="s">
        <v>160</v>
      </c>
      <c r="C92">
        <v>6010</v>
      </c>
      <c r="D92">
        <v>2008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/>
      <c r="W92"/>
      <c r="X92"/>
      <c r="AA92" s="15"/>
    </row>
    <row r="93" spans="1:46" ht="12.75">
      <c r="A93">
        <v>204</v>
      </c>
      <c r="B93" t="s">
        <v>114</v>
      </c>
      <c r="C93">
        <v>6010</v>
      </c>
      <c r="D93">
        <v>2008</v>
      </c>
      <c r="E93">
        <v>0</v>
      </c>
      <c r="F93">
        <v>5570</v>
      </c>
      <c r="G93">
        <v>617616</v>
      </c>
      <c r="H93">
        <v>188376</v>
      </c>
      <c r="I93">
        <v>0</v>
      </c>
      <c r="J93">
        <v>25</v>
      </c>
      <c r="K93">
        <v>0</v>
      </c>
      <c r="L93">
        <v>31616456</v>
      </c>
      <c r="M93">
        <v>0</v>
      </c>
      <c r="N93">
        <v>0</v>
      </c>
      <c r="O93">
        <v>0</v>
      </c>
      <c r="P93">
        <v>0</v>
      </c>
      <c r="Q93">
        <v>32422473</v>
      </c>
      <c r="R93">
        <v>9612656</v>
      </c>
      <c r="S93">
        <v>45179644</v>
      </c>
      <c r="T93">
        <v>45133677</v>
      </c>
      <c r="U93">
        <v>4</v>
      </c>
      <c r="V93"/>
      <c r="W93"/>
      <c r="X93"/>
      <c r="Y93"/>
      <c r="Z93"/>
      <c r="AA93" s="15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R93"/>
      <c r="AS93"/>
      <c r="AT93"/>
    </row>
    <row r="94" spans="1:46" ht="12.75">
      <c r="A94">
        <v>205</v>
      </c>
      <c r="B94" t="s">
        <v>166</v>
      </c>
      <c r="C94">
        <v>6010</v>
      </c>
      <c r="D94">
        <v>2008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/>
      <c r="W94"/>
      <c r="X94"/>
      <c r="Y94"/>
      <c r="Z94"/>
      <c r="AA94" s="15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R94"/>
      <c r="AS94"/>
      <c r="AT94"/>
    </row>
    <row r="95" spans="1:27" ht="12.75">
      <c r="A95">
        <v>206</v>
      </c>
      <c r="B95" t="s">
        <v>117</v>
      </c>
      <c r="C95">
        <v>6010</v>
      </c>
      <c r="D95">
        <v>2008</v>
      </c>
      <c r="E95">
        <v>5.24</v>
      </c>
      <c r="F95">
        <v>497</v>
      </c>
      <c r="G95">
        <v>424963</v>
      </c>
      <c r="H95">
        <v>103233</v>
      </c>
      <c r="I95">
        <v>1885</v>
      </c>
      <c r="J95">
        <v>19656</v>
      </c>
      <c r="K95">
        <v>0</v>
      </c>
      <c r="L95">
        <v>18340</v>
      </c>
      <c r="M95">
        <v>336</v>
      </c>
      <c r="N95">
        <v>18194</v>
      </c>
      <c r="O95">
        <v>1854</v>
      </c>
      <c r="P95">
        <v>0</v>
      </c>
      <c r="Q95">
        <v>588461</v>
      </c>
      <c r="R95">
        <v>435311</v>
      </c>
      <c r="S95">
        <v>1598424</v>
      </c>
      <c r="T95">
        <v>1517901</v>
      </c>
      <c r="U95">
        <v>4</v>
      </c>
      <c r="V95"/>
      <c r="W95"/>
      <c r="X95"/>
      <c r="AA95" s="15"/>
    </row>
    <row r="96" spans="1:42" ht="12.75">
      <c r="A96">
        <v>207</v>
      </c>
      <c r="B96" t="s">
        <v>116</v>
      </c>
      <c r="C96">
        <v>6010</v>
      </c>
      <c r="D96">
        <v>2008</v>
      </c>
      <c r="E96">
        <v>40.63</v>
      </c>
      <c r="F96">
        <v>2767</v>
      </c>
      <c r="G96">
        <v>2542883</v>
      </c>
      <c r="H96">
        <v>603013</v>
      </c>
      <c r="I96">
        <v>159766</v>
      </c>
      <c r="J96">
        <v>1093</v>
      </c>
      <c r="K96">
        <v>0</v>
      </c>
      <c r="L96">
        <v>17214</v>
      </c>
      <c r="M96">
        <v>0</v>
      </c>
      <c r="N96">
        <v>107656</v>
      </c>
      <c r="O96">
        <v>8870</v>
      </c>
      <c r="P96">
        <v>0</v>
      </c>
      <c r="Q96">
        <v>3440495</v>
      </c>
      <c r="R96">
        <v>1520943</v>
      </c>
      <c r="S96">
        <v>9994473</v>
      </c>
      <c r="T96">
        <v>10034356</v>
      </c>
      <c r="U96">
        <v>8</v>
      </c>
      <c r="V96"/>
      <c r="W96"/>
      <c r="X96"/>
      <c r="Y96"/>
      <c r="Z96"/>
      <c r="AA96" s="15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</row>
    <row r="97" spans="1:27" ht="12.75">
      <c r="A97">
        <v>208</v>
      </c>
      <c r="B97" t="s">
        <v>118</v>
      </c>
      <c r="C97">
        <v>6010</v>
      </c>
      <c r="D97">
        <v>2008</v>
      </c>
      <c r="E97">
        <v>59.33</v>
      </c>
      <c r="F97">
        <v>6842</v>
      </c>
      <c r="G97">
        <v>5123327</v>
      </c>
      <c r="H97">
        <v>1124709</v>
      </c>
      <c r="I97">
        <v>375610</v>
      </c>
      <c r="J97">
        <v>515777</v>
      </c>
      <c r="K97">
        <v>0</v>
      </c>
      <c r="L97">
        <v>127380</v>
      </c>
      <c r="M97">
        <v>99678</v>
      </c>
      <c r="N97">
        <v>1001017</v>
      </c>
      <c r="O97">
        <v>4575</v>
      </c>
      <c r="P97">
        <v>0</v>
      </c>
      <c r="Q97">
        <v>8372073</v>
      </c>
      <c r="R97">
        <v>4629839</v>
      </c>
      <c r="S97">
        <v>26521571</v>
      </c>
      <c r="T97">
        <v>26370621</v>
      </c>
      <c r="U97">
        <v>31</v>
      </c>
      <c r="V97"/>
      <c r="W97"/>
      <c r="X97"/>
      <c r="AA97" s="15"/>
    </row>
    <row r="98" spans="1:27" ht="12.75">
      <c r="A98">
        <v>209</v>
      </c>
      <c r="B98" t="s">
        <v>174</v>
      </c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AA98" s="15"/>
    </row>
    <row r="99" spans="1:46" ht="12.75">
      <c r="A99">
        <v>904</v>
      </c>
      <c r="B99" t="s">
        <v>135</v>
      </c>
      <c r="C99">
        <v>6010</v>
      </c>
      <c r="D99">
        <v>2008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/>
      <c r="W99"/>
      <c r="X99"/>
      <c r="Y99"/>
      <c r="Z99"/>
      <c r="AA99" s="15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R99"/>
      <c r="AS99"/>
      <c r="AT99"/>
    </row>
    <row r="100" spans="1:46" ht="12.75">
      <c r="A100">
        <v>915</v>
      </c>
      <c r="B100" t="s">
        <v>146</v>
      </c>
      <c r="C100">
        <v>6010</v>
      </c>
      <c r="D100">
        <v>2008</v>
      </c>
      <c r="E100">
        <v>0</v>
      </c>
      <c r="F100">
        <v>7706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/>
      <c r="W100"/>
      <c r="X100"/>
      <c r="Y100"/>
      <c r="Z100"/>
      <c r="AA100" s="15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R100"/>
      <c r="AS100"/>
      <c r="AT100"/>
    </row>
    <row r="101" spans="1:46" ht="12.75">
      <c r="A101">
        <v>919</v>
      </c>
      <c r="B101" t="s">
        <v>172</v>
      </c>
      <c r="C101">
        <v>6010</v>
      </c>
      <c r="D101">
        <v>2008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/>
      <c r="W101"/>
      <c r="X101"/>
      <c r="Y101"/>
      <c r="Z101"/>
      <c r="AA101" s="15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R101"/>
      <c r="AS101"/>
      <c r="AT101"/>
    </row>
    <row r="102" spans="1:42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21"/>
      <c r="W102"/>
      <c r="X102"/>
      <c r="Y102"/>
      <c r="Z102"/>
      <c r="AA102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</row>
    <row r="103" spans="1:42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21"/>
      <c r="W103"/>
      <c r="X103"/>
      <c r="Y103"/>
      <c r="Z103"/>
      <c r="AA103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</row>
    <row r="104" spans="1:42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21"/>
      <c r="W104"/>
      <c r="X104"/>
      <c r="Y104"/>
      <c r="Z104"/>
      <c r="AA104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</row>
    <row r="105" spans="1:42" ht="12.75">
      <c r="A105" s="13" t="s">
        <v>36</v>
      </c>
      <c r="B105" s="13" t="s">
        <v>51</v>
      </c>
      <c r="C105" s="13" t="s">
        <v>52</v>
      </c>
      <c r="D105" s="13" t="s">
        <v>53</v>
      </c>
      <c r="E105" s="13" t="s">
        <v>54</v>
      </c>
      <c r="F105" s="14" t="s">
        <v>55</v>
      </c>
      <c r="G105" s="14" t="s">
        <v>56</v>
      </c>
      <c r="H105" s="14" t="s">
        <v>57</v>
      </c>
      <c r="I105" s="14" t="s">
        <v>58</v>
      </c>
      <c r="J105" s="14" t="s">
        <v>59</v>
      </c>
      <c r="K105" s="14" t="s">
        <v>60</v>
      </c>
      <c r="L105" s="14" t="s">
        <v>61</v>
      </c>
      <c r="M105" s="14" t="s">
        <v>62</v>
      </c>
      <c r="N105" s="14" t="s">
        <v>63</v>
      </c>
      <c r="O105" s="14" t="s">
        <v>64</v>
      </c>
      <c r="P105" s="14" t="s">
        <v>65</v>
      </c>
      <c r="Q105" s="14" t="s">
        <v>66</v>
      </c>
      <c r="R105" s="14" t="s">
        <v>67</v>
      </c>
      <c r="S105" s="14" t="s">
        <v>68</v>
      </c>
      <c r="T105" s="14" t="s">
        <v>69</v>
      </c>
      <c r="U105" s="13" t="s">
        <v>71</v>
      </c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27" ht="12.75">
      <c r="A106">
        <v>1</v>
      </c>
      <c r="B106" t="s">
        <v>130</v>
      </c>
      <c r="C106">
        <v>6010</v>
      </c>
      <c r="D106">
        <v>2009</v>
      </c>
      <c r="E106">
        <v>288</v>
      </c>
      <c r="F106">
        <v>31715</v>
      </c>
      <c r="G106">
        <v>25315942</v>
      </c>
      <c r="H106">
        <v>9802611</v>
      </c>
      <c r="I106">
        <v>1640753</v>
      </c>
      <c r="J106">
        <v>1924261</v>
      </c>
      <c r="K106">
        <v>8950</v>
      </c>
      <c r="L106">
        <v>26557</v>
      </c>
      <c r="M106">
        <v>64266</v>
      </c>
      <c r="N106">
        <v>936227</v>
      </c>
      <c r="O106">
        <v>321302</v>
      </c>
      <c r="P106">
        <v>2726</v>
      </c>
      <c r="Q106">
        <v>40038143</v>
      </c>
      <c r="R106">
        <v>25854094</v>
      </c>
      <c r="S106">
        <v>171928669</v>
      </c>
      <c r="T106">
        <v>171342197</v>
      </c>
      <c r="U106">
        <v>78</v>
      </c>
      <c r="AA106" s="22"/>
    </row>
    <row r="107" spans="1:27" ht="12.75">
      <c r="A107">
        <v>3</v>
      </c>
      <c r="B107" t="s">
        <v>165</v>
      </c>
      <c r="C107">
        <v>6010</v>
      </c>
      <c r="D107">
        <v>2009</v>
      </c>
      <c r="E107">
        <v>87</v>
      </c>
      <c r="F107">
        <v>7588</v>
      </c>
      <c r="G107">
        <v>7912949</v>
      </c>
      <c r="H107">
        <v>3004931</v>
      </c>
      <c r="I107">
        <v>358947</v>
      </c>
      <c r="J107">
        <v>874024</v>
      </c>
      <c r="K107">
        <v>2766</v>
      </c>
      <c r="L107">
        <v>403</v>
      </c>
      <c r="M107">
        <v>1378</v>
      </c>
      <c r="N107">
        <v>892642</v>
      </c>
      <c r="O107">
        <v>89316</v>
      </c>
      <c r="P107">
        <v>0</v>
      </c>
      <c r="Q107">
        <v>13137356</v>
      </c>
      <c r="R107">
        <v>8191255</v>
      </c>
      <c r="S107">
        <v>41777909</v>
      </c>
      <c r="T107">
        <v>41737397</v>
      </c>
      <c r="U107">
        <v>27</v>
      </c>
      <c r="AA107" s="22"/>
    </row>
    <row r="108" spans="1:27" ht="12.75">
      <c r="A108">
        <v>8</v>
      </c>
      <c r="B108" t="s">
        <v>170</v>
      </c>
      <c r="C108">
        <v>6010</v>
      </c>
      <c r="D108">
        <v>2009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12</v>
      </c>
      <c r="AA108" s="22"/>
    </row>
    <row r="109" spans="1:27" ht="12.75">
      <c r="A109">
        <v>10</v>
      </c>
      <c r="B109" t="s">
        <v>110</v>
      </c>
      <c r="C109">
        <v>6010</v>
      </c>
      <c r="D109">
        <v>2009</v>
      </c>
      <c r="E109">
        <v>76.23</v>
      </c>
      <c r="F109">
        <v>6007</v>
      </c>
      <c r="G109">
        <v>7275133</v>
      </c>
      <c r="H109">
        <v>1340518</v>
      </c>
      <c r="I109">
        <v>0</v>
      </c>
      <c r="J109">
        <v>962624</v>
      </c>
      <c r="K109">
        <v>10945</v>
      </c>
      <c r="L109">
        <v>64665</v>
      </c>
      <c r="M109">
        <v>27297</v>
      </c>
      <c r="N109">
        <v>125831</v>
      </c>
      <c r="O109">
        <v>482524</v>
      </c>
      <c r="P109">
        <v>0</v>
      </c>
      <c r="Q109">
        <v>10289537</v>
      </c>
      <c r="R109">
        <v>3360911</v>
      </c>
      <c r="S109">
        <v>24679197</v>
      </c>
      <c r="T109">
        <v>24649718</v>
      </c>
      <c r="U109">
        <v>31</v>
      </c>
      <c r="AA109" s="22"/>
    </row>
    <row r="110" spans="1:27" ht="12.75">
      <c r="A110">
        <v>14</v>
      </c>
      <c r="B110" t="s">
        <v>163</v>
      </c>
      <c r="C110">
        <v>6010</v>
      </c>
      <c r="D110">
        <v>2009</v>
      </c>
      <c r="E110">
        <v>183.68</v>
      </c>
      <c r="F110">
        <v>13480</v>
      </c>
      <c r="G110">
        <v>13322678</v>
      </c>
      <c r="H110">
        <v>3764709</v>
      </c>
      <c r="I110">
        <v>0</v>
      </c>
      <c r="J110">
        <v>1273981</v>
      </c>
      <c r="K110">
        <v>0</v>
      </c>
      <c r="L110">
        <v>4171485</v>
      </c>
      <c r="M110">
        <v>23587</v>
      </c>
      <c r="N110">
        <v>1336455</v>
      </c>
      <c r="O110">
        <v>104101</v>
      </c>
      <c r="P110">
        <v>72006</v>
      </c>
      <c r="Q110">
        <v>23924990</v>
      </c>
      <c r="R110">
        <v>24767451</v>
      </c>
      <c r="S110">
        <v>99820928</v>
      </c>
      <c r="T110">
        <v>99798648</v>
      </c>
      <c r="U110">
        <v>45</v>
      </c>
      <c r="V110" s="21"/>
      <c r="W110"/>
      <c r="X110"/>
      <c r="AA110" s="22"/>
    </row>
    <row r="111" spans="1:27" ht="12.75">
      <c r="A111">
        <v>20</v>
      </c>
      <c r="B111" t="s">
        <v>87</v>
      </c>
      <c r="C111">
        <v>6010</v>
      </c>
      <c r="D111">
        <v>2009</v>
      </c>
      <c r="E111">
        <v>14.87</v>
      </c>
      <c r="F111">
        <v>1386</v>
      </c>
      <c r="G111">
        <v>1852959</v>
      </c>
      <c r="H111">
        <v>489086</v>
      </c>
      <c r="I111">
        <v>0</v>
      </c>
      <c r="J111">
        <v>79306</v>
      </c>
      <c r="K111">
        <v>0</v>
      </c>
      <c r="L111">
        <v>686703</v>
      </c>
      <c r="M111">
        <v>4782</v>
      </c>
      <c r="N111">
        <v>8996</v>
      </c>
      <c r="O111">
        <v>3282</v>
      </c>
      <c r="P111">
        <v>0</v>
      </c>
      <c r="Q111">
        <v>3125114</v>
      </c>
      <c r="R111">
        <v>236625</v>
      </c>
      <c r="S111">
        <v>3125114</v>
      </c>
      <c r="T111">
        <v>3125114</v>
      </c>
      <c r="U111">
        <v>0</v>
      </c>
      <c r="AA111" s="22"/>
    </row>
    <row r="112" spans="1:42" ht="12.75">
      <c r="A112">
        <v>21</v>
      </c>
      <c r="B112" t="s">
        <v>151</v>
      </c>
      <c r="C112">
        <v>6010</v>
      </c>
      <c r="D112">
        <v>2009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21"/>
      <c r="W112"/>
      <c r="X112"/>
      <c r="Y112"/>
      <c r="Z112"/>
      <c r="AA112" s="22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</row>
    <row r="113" spans="1:27" ht="12.75">
      <c r="A113">
        <v>22</v>
      </c>
      <c r="B113" t="s">
        <v>147</v>
      </c>
      <c r="C113">
        <v>6010</v>
      </c>
      <c r="D113">
        <v>2009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6</v>
      </c>
      <c r="AA113" s="22"/>
    </row>
    <row r="114" spans="1:27" ht="12.75">
      <c r="A114">
        <v>23</v>
      </c>
      <c r="B114" t="s">
        <v>129</v>
      </c>
      <c r="C114">
        <v>6010</v>
      </c>
      <c r="D114">
        <v>2009</v>
      </c>
      <c r="E114">
        <v>0.08</v>
      </c>
      <c r="F114">
        <v>8</v>
      </c>
      <c r="G114">
        <v>6477</v>
      </c>
      <c r="H114">
        <v>1520</v>
      </c>
      <c r="I114">
        <v>0</v>
      </c>
      <c r="J114">
        <v>11</v>
      </c>
      <c r="K114">
        <v>0</v>
      </c>
      <c r="L114">
        <v>0</v>
      </c>
      <c r="M114">
        <v>0</v>
      </c>
      <c r="N114">
        <v>6259</v>
      </c>
      <c r="O114">
        <v>147</v>
      </c>
      <c r="P114">
        <v>0</v>
      </c>
      <c r="Q114">
        <v>14414</v>
      </c>
      <c r="R114">
        <v>33723</v>
      </c>
      <c r="S114">
        <v>17808</v>
      </c>
      <c r="T114">
        <v>17808</v>
      </c>
      <c r="U114">
        <v>3</v>
      </c>
      <c r="AA114" s="22"/>
    </row>
    <row r="115" spans="1:27" ht="12.75">
      <c r="A115">
        <v>26</v>
      </c>
      <c r="B115" t="s">
        <v>96</v>
      </c>
      <c r="C115">
        <v>6010</v>
      </c>
      <c r="D115">
        <v>2009</v>
      </c>
      <c r="E115">
        <v>93.48</v>
      </c>
      <c r="F115">
        <v>10054</v>
      </c>
      <c r="G115">
        <v>6359566</v>
      </c>
      <c r="H115">
        <v>1727998</v>
      </c>
      <c r="I115">
        <v>0</v>
      </c>
      <c r="J115">
        <v>462501</v>
      </c>
      <c r="K115">
        <v>0</v>
      </c>
      <c r="L115">
        <v>699</v>
      </c>
      <c r="M115">
        <v>58427</v>
      </c>
      <c r="N115">
        <v>554998</v>
      </c>
      <c r="O115">
        <v>7371</v>
      </c>
      <c r="P115">
        <v>0</v>
      </c>
      <c r="Q115">
        <v>9171560</v>
      </c>
      <c r="R115">
        <v>6513667</v>
      </c>
      <c r="S115">
        <v>23569960</v>
      </c>
      <c r="T115">
        <v>20955936</v>
      </c>
      <c r="U115">
        <v>18</v>
      </c>
      <c r="V115" s="21"/>
      <c r="W115"/>
      <c r="X115"/>
      <c r="AA115" s="22"/>
    </row>
    <row r="116" spans="1:27" ht="12.75">
      <c r="A116">
        <v>29</v>
      </c>
      <c r="B116" t="s">
        <v>89</v>
      </c>
      <c r="C116">
        <v>6010</v>
      </c>
      <c r="D116">
        <v>2009</v>
      </c>
      <c r="E116">
        <v>345.17</v>
      </c>
      <c r="F116">
        <v>25733</v>
      </c>
      <c r="G116">
        <v>26770022</v>
      </c>
      <c r="H116">
        <v>6882253</v>
      </c>
      <c r="I116">
        <v>0</v>
      </c>
      <c r="J116">
        <v>5502240</v>
      </c>
      <c r="K116">
        <v>33415</v>
      </c>
      <c r="L116">
        <v>9432</v>
      </c>
      <c r="M116">
        <v>952</v>
      </c>
      <c r="N116">
        <v>912329</v>
      </c>
      <c r="O116">
        <v>8455</v>
      </c>
      <c r="P116">
        <v>0</v>
      </c>
      <c r="Q116">
        <v>40119098</v>
      </c>
      <c r="R116">
        <v>30690312</v>
      </c>
      <c r="S116">
        <v>114433488</v>
      </c>
      <c r="T116">
        <v>114433488</v>
      </c>
      <c r="U116">
        <v>80</v>
      </c>
      <c r="AA116" s="22"/>
    </row>
    <row r="117" spans="1:27" ht="12.75">
      <c r="A117">
        <v>32</v>
      </c>
      <c r="B117" t="s">
        <v>100</v>
      </c>
      <c r="C117">
        <v>6010</v>
      </c>
      <c r="D117">
        <v>2009</v>
      </c>
      <c r="E117">
        <v>190</v>
      </c>
      <c r="F117">
        <v>18623</v>
      </c>
      <c r="G117">
        <v>16025119</v>
      </c>
      <c r="H117">
        <v>2974735</v>
      </c>
      <c r="I117">
        <v>835677</v>
      </c>
      <c r="J117">
        <v>1048742</v>
      </c>
      <c r="K117">
        <v>3092</v>
      </c>
      <c r="L117">
        <v>27444</v>
      </c>
      <c r="M117">
        <v>219664</v>
      </c>
      <c r="N117">
        <v>358263</v>
      </c>
      <c r="O117">
        <v>65443</v>
      </c>
      <c r="P117">
        <v>2531</v>
      </c>
      <c r="Q117">
        <v>21555648</v>
      </c>
      <c r="R117">
        <v>7931341</v>
      </c>
      <c r="S117">
        <v>61217726</v>
      </c>
      <c r="T117">
        <v>61199746</v>
      </c>
      <c r="U117">
        <v>24</v>
      </c>
      <c r="V117" s="21"/>
      <c r="W117"/>
      <c r="X117"/>
      <c r="AA117" s="22"/>
    </row>
    <row r="118" spans="1:42" ht="12.75">
      <c r="A118">
        <v>35</v>
      </c>
      <c r="B118" t="s">
        <v>141</v>
      </c>
      <c r="C118">
        <v>6010</v>
      </c>
      <c r="D118">
        <v>2009</v>
      </c>
      <c r="E118">
        <v>3.21</v>
      </c>
      <c r="F118">
        <v>284</v>
      </c>
      <c r="G118">
        <v>209053</v>
      </c>
      <c r="H118">
        <v>41982</v>
      </c>
      <c r="I118">
        <v>545</v>
      </c>
      <c r="J118">
        <v>3820</v>
      </c>
      <c r="K118">
        <v>0</v>
      </c>
      <c r="L118">
        <v>0</v>
      </c>
      <c r="M118">
        <v>0</v>
      </c>
      <c r="N118">
        <v>12792</v>
      </c>
      <c r="O118">
        <v>0</v>
      </c>
      <c r="P118">
        <v>0</v>
      </c>
      <c r="Q118">
        <v>268192</v>
      </c>
      <c r="R118">
        <v>205871</v>
      </c>
      <c r="S118">
        <v>791143</v>
      </c>
      <c r="T118">
        <v>787858</v>
      </c>
      <c r="U118">
        <v>2</v>
      </c>
      <c r="V118" s="21"/>
      <c r="W118"/>
      <c r="X118"/>
      <c r="Y118"/>
      <c r="Z118"/>
      <c r="AA118" s="22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</row>
    <row r="119" spans="1:27" ht="12.75">
      <c r="A119">
        <v>37</v>
      </c>
      <c r="B119" t="s">
        <v>82</v>
      </c>
      <c r="C119">
        <v>6010</v>
      </c>
      <c r="D119">
        <v>2009</v>
      </c>
      <c r="E119">
        <v>131.17</v>
      </c>
      <c r="F119">
        <v>15528</v>
      </c>
      <c r="G119">
        <v>10877959</v>
      </c>
      <c r="H119">
        <v>2616028</v>
      </c>
      <c r="I119">
        <v>83725</v>
      </c>
      <c r="J119">
        <v>571220</v>
      </c>
      <c r="K119">
        <v>0</v>
      </c>
      <c r="L119">
        <v>30911</v>
      </c>
      <c r="M119">
        <v>9964</v>
      </c>
      <c r="N119">
        <v>354398</v>
      </c>
      <c r="O119">
        <v>9404</v>
      </c>
      <c r="P119">
        <v>0</v>
      </c>
      <c r="Q119">
        <v>14553609</v>
      </c>
      <c r="R119">
        <v>8700178</v>
      </c>
      <c r="S119">
        <v>27983578</v>
      </c>
      <c r="T119">
        <v>27983578</v>
      </c>
      <c r="U119">
        <v>36</v>
      </c>
      <c r="AA119" s="22"/>
    </row>
    <row r="120" spans="1:27" ht="12.75">
      <c r="A120">
        <v>38</v>
      </c>
      <c r="B120" t="s">
        <v>125</v>
      </c>
      <c r="C120">
        <v>6010</v>
      </c>
      <c r="D120">
        <v>2009</v>
      </c>
      <c r="E120">
        <v>41.4</v>
      </c>
      <c r="F120">
        <v>4126</v>
      </c>
      <c r="G120">
        <v>3084266</v>
      </c>
      <c r="H120">
        <v>896954</v>
      </c>
      <c r="I120">
        <v>0</v>
      </c>
      <c r="J120">
        <v>194331</v>
      </c>
      <c r="K120">
        <v>0</v>
      </c>
      <c r="L120">
        <v>6459</v>
      </c>
      <c r="M120">
        <v>5732</v>
      </c>
      <c r="N120">
        <v>212835</v>
      </c>
      <c r="O120">
        <v>15383</v>
      </c>
      <c r="P120">
        <v>0</v>
      </c>
      <c r="Q120">
        <v>4415960</v>
      </c>
      <c r="R120">
        <v>2143205</v>
      </c>
      <c r="S120">
        <v>8647715</v>
      </c>
      <c r="T120">
        <v>8344046</v>
      </c>
      <c r="U120">
        <v>12</v>
      </c>
      <c r="AA120" s="22"/>
    </row>
    <row r="121" spans="1:42" ht="12.75">
      <c r="A121">
        <v>39</v>
      </c>
      <c r="B121" t="s">
        <v>91</v>
      </c>
      <c r="C121">
        <v>6010</v>
      </c>
      <c r="D121">
        <v>2009</v>
      </c>
      <c r="E121">
        <v>15.5</v>
      </c>
      <c r="F121">
        <v>1625</v>
      </c>
      <c r="G121">
        <v>1271159</v>
      </c>
      <c r="H121">
        <v>207322</v>
      </c>
      <c r="I121">
        <v>18044</v>
      </c>
      <c r="J121">
        <v>160255</v>
      </c>
      <c r="K121">
        <v>174</v>
      </c>
      <c r="L121">
        <v>4714</v>
      </c>
      <c r="M121">
        <v>1443</v>
      </c>
      <c r="N121">
        <v>311921</v>
      </c>
      <c r="O121">
        <v>1745</v>
      </c>
      <c r="P121">
        <v>0</v>
      </c>
      <c r="Q121">
        <v>1976777</v>
      </c>
      <c r="R121">
        <v>735430</v>
      </c>
      <c r="S121">
        <v>4646063</v>
      </c>
      <c r="T121">
        <v>4626305</v>
      </c>
      <c r="U121">
        <v>6</v>
      </c>
      <c r="V121" s="21"/>
      <c r="W121"/>
      <c r="X121"/>
      <c r="Y121"/>
      <c r="Z121"/>
      <c r="AA121" s="22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</row>
    <row r="122" spans="1:27" ht="12.75">
      <c r="A122">
        <v>43</v>
      </c>
      <c r="B122" t="s">
        <v>111</v>
      </c>
      <c r="C122">
        <v>6010</v>
      </c>
      <c r="D122">
        <v>2009</v>
      </c>
      <c r="E122">
        <v>8.96</v>
      </c>
      <c r="F122">
        <v>868</v>
      </c>
      <c r="G122">
        <v>626491</v>
      </c>
      <c r="H122">
        <v>214575</v>
      </c>
      <c r="I122">
        <v>0</v>
      </c>
      <c r="J122">
        <v>45598</v>
      </c>
      <c r="K122">
        <v>0</v>
      </c>
      <c r="L122">
        <v>0</v>
      </c>
      <c r="M122">
        <v>0</v>
      </c>
      <c r="N122">
        <v>44379</v>
      </c>
      <c r="O122">
        <v>3339</v>
      </c>
      <c r="P122">
        <v>550</v>
      </c>
      <c r="Q122">
        <v>933832</v>
      </c>
      <c r="R122">
        <v>1366113</v>
      </c>
      <c r="S122">
        <v>15765945</v>
      </c>
      <c r="T122">
        <v>3544531</v>
      </c>
      <c r="U122">
        <v>5</v>
      </c>
      <c r="V122" s="21"/>
      <c r="W122"/>
      <c r="X122"/>
      <c r="AA122" s="22"/>
    </row>
    <row r="123" spans="1:27" ht="12.75">
      <c r="A123">
        <v>45</v>
      </c>
      <c r="B123" t="s">
        <v>137</v>
      </c>
      <c r="C123">
        <v>6010</v>
      </c>
      <c r="D123">
        <v>2009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21"/>
      <c r="W123"/>
      <c r="X123"/>
      <c r="AA123" s="22"/>
    </row>
    <row r="124" spans="1:27" ht="12.75">
      <c r="A124">
        <v>46</v>
      </c>
      <c r="B124" t="s">
        <v>156</v>
      </c>
      <c r="C124">
        <v>6010</v>
      </c>
      <c r="D124">
        <v>2009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21"/>
      <c r="W124"/>
      <c r="X124"/>
      <c r="AA124" s="22"/>
    </row>
    <row r="125" spans="1:42" ht="12.75">
      <c r="A125">
        <v>50</v>
      </c>
      <c r="B125" t="s">
        <v>134</v>
      </c>
      <c r="C125">
        <v>6010</v>
      </c>
      <c r="D125">
        <v>2009</v>
      </c>
      <c r="E125">
        <v>30.39</v>
      </c>
      <c r="F125">
        <v>3191</v>
      </c>
      <c r="G125">
        <v>2025976</v>
      </c>
      <c r="H125">
        <v>71364</v>
      </c>
      <c r="I125">
        <v>0</v>
      </c>
      <c r="J125">
        <v>158431</v>
      </c>
      <c r="K125">
        <v>0</v>
      </c>
      <c r="L125">
        <v>115455</v>
      </c>
      <c r="M125">
        <v>0</v>
      </c>
      <c r="N125">
        <v>124248</v>
      </c>
      <c r="O125">
        <v>578</v>
      </c>
      <c r="P125">
        <v>0</v>
      </c>
      <c r="Q125">
        <v>2496052</v>
      </c>
      <c r="R125">
        <v>2424295</v>
      </c>
      <c r="S125">
        <v>10655178</v>
      </c>
      <c r="T125">
        <v>10610599</v>
      </c>
      <c r="U125">
        <v>8</v>
      </c>
      <c r="V125" s="21"/>
      <c r="W125"/>
      <c r="X125"/>
      <c r="Y125"/>
      <c r="Z125"/>
      <c r="AA125" s="22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</row>
    <row r="126" spans="1:27" ht="12.75">
      <c r="A126">
        <v>54</v>
      </c>
      <c r="B126" t="s">
        <v>142</v>
      </c>
      <c r="C126">
        <v>6010</v>
      </c>
      <c r="D126">
        <v>2009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AA126" s="22"/>
    </row>
    <row r="127" spans="1:42" ht="12.75">
      <c r="A127">
        <v>56</v>
      </c>
      <c r="B127" t="s">
        <v>168</v>
      </c>
      <c r="C127">
        <v>6010</v>
      </c>
      <c r="D127">
        <v>2009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21"/>
      <c r="W127"/>
      <c r="X127"/>
      <c r="Y127"/>
      <c r="Z127"/>
      <c r="AA127" s="22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</row>
    <row r="128" spans="1:27" ht="12.75">
      <c r="A128">
        <v>58</v>
      </c>
      <c r="B128" t="s">
        <v>113</v>
      </c>
      <c r="C128">
        <v>6010</v>
      </c>
      <c r="D128">
        <v>2009</v>
      </c>
      <c r="E128">
        <v>48.19</v>
      </c>
      <c r="F128">
        <v>5923</v>
      </c>
      <c r="G128">
        <v>3702155</v>
      </c>
      <c r="H128">
        <v>979777</v>
      </c>
      <c r="I128">
        <v>144000</v>
      </c>
      <c r="J128">
        <v>212157</v>
      </c>
      <c r="K128">
        <v>1950</v>
      </c>
      <c r="L128">
        <v>625589</v>
      </c>
      <c r="M128">
        <v>852</v>
      </c>
      <c r="N128">
        <v>263253</v>
      </c>
      <c r="O128">
        <v>47707</v>
      </c>
      <c r="P128">
        <v>33940</v>
      </c>
      <c r="Q128">
        <v>5943500</v>
      </c>
      <c r="R128">
        <v>2679374</v>
      </c>
      <c r="S128">
        <v>19175915</v>
      </c>
      <c r="T128">
        <v>19133360</v>
      </c>
      <c r="U128">
        <v>18</v>
      </c>
      <c r="AA128" s="22"/>
    </row>
    <row r="129" spans="1:27" ht="12.75">
      <c r="A129">
        <v>63</v>
      </c>
      <c r="B129" t="s">
        <v>86</v>
      </c>
      <c r="C129">
        <v>6010</v>
      </c>
      <c r="D129">
        <v>2009</v>
      </c>
      <c r="E129">
        <v>20.01</v>
      </c>
      <c r="F129">
        <v>2039</v>
      </c>
      <c r="G129">
        <v>1506868</v>
      </c>
      <c r="H129">
        <v>560020</v>
      </c>
      <c r="I129">
        <v>0</v>
      </c>
      <c r="J129">
        <v>168053</v>
      </c>
      <c r="K129">
        <v>0</v>
      </c>
      <c r="L129">
        <v>210056</v>
      </c>
      <c r="M129">
        <v>10156</v>
      </c>
      <c r="N129">
        <v>91047</v>
      </c>
      <c r="O129">
        <v>6911</v>
      </c>
      <c r="P129">
        <v>0</v>
      </c>
      <c r="Q129">
        <v>2553111</v>
      </c>
      <c r="R129">
        <v>1615163</v>
      </c>
      <c r="S129">
        <v>5089017</v>
      </c>
      <c r="T129">
        <v>5021369</v>
      </c>
      <c r="U129">
        <v>10</v>
      </c>
      <c r="V129" s="21"/>
      <c r="W129"/>
      <c r="X129"/>
      <c r="AA129" s="22"/>
    </row>
    <row r="130" spans="1:27" ht="12.75">
      <c r="A130">
        <v>78</v>
      </c>
      <c r="B130" t="s">
        <v>101</v>
      </c>
      <c r="C130">
        <v>6010</v>
      </c>
      <c r="D130">
        <v>2009</v>
      </c>
      <c r="E130">
        <v>18.58</v>
      </c>
      <c r="F130">
        <v>1689</v>
      </c>
      <c r="G130">
        <v>1521835</v>
      </c>
      <c r="H130">
        <v>399888</v>
      </c>
      <c r="I130">
        <v>6000</v>
      </c>
      <c r="J130">
        <v>87560</v>
      </c>
      <c r="K130">
        <v>0</v>
      </c>
      <c r="L130">
        <v>0</v>
      </c>
      <c r="M130">
        <v>8440</v>
      </c>
      <c r="N130">
        <v>173606</v>
      </c>
      <c r="O130">
        <v>6003</v>
      </c>
      <c r="P130">
        <v>0</v>
      </c>
      <c r="Q130">
        <v>2203332</v>
      </c>
      <c r="R130">
        <v>1564612</v>
      </c>
      <c r="S130">
        <v>4874693</v>
      </c>
      <c r="T130">
        <v>3769980</v>
      </c>
      <c r="U130">
        <v>9</v>
      </c>
      <c r="AA130" s="22"/>
    </row>
    <row r="131" spans="1:27" ht="12.75">
      <c r="A131">
        <v>79</v>
      </c>
      <c r="B131" t="s">
        <v>152</v>
      </c>
      <c r="C131">
        <v>6010</v>
      </c>
      <c r="D131">
        <v>2009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 s="21"/>
      <c r="W131"/>
      <c r="X131"/>
      <c r="AA131" s="22"/>
    </row>
    <row r="132" spans="1:27" ht="12.75">
      <c r="A132">
        <v>80</v>
      </c>
      <c r="B132" t="s">
        <v>153</v>
      </c>
      <c r="C132">
        <v>6010</v>
      </c>
      <c r="D132">
        <v>2009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AA132" s="22"/>
    </row>
    <row r="133" spans="1:42" ht="12.75">
      <c r="A133">
        <v>81</v>
      </c>
      <c r="B133" t="s">
        <v>85</v>
      </c>
      <c r="C133">
        <v>6010</v>
      </c>
      <c r="D133">
        <v>2009</v>
      </c>
      <c r="E133">
        <v>138.7</v>
      </c>
      <c r="F133">
        <v>16139</v>
      </c>
      <c r="G133">
        <v>10811114</v>
      </c>
      <c r="H133">
        <v>2098183</v>
      </c>
      <c r="I133">
        <v>-1571</v>
      </c>
      <c r="J133">
        <v>1138689</v>
      </c>
      <c r="K133">
        <v>2166</v>
      </c>
      <c r="L133">
        <v>819863</v>
      </c>
      <c r="M133">
        <v>0</v>
      </c>
      <c r="N133">
        <v>208290</v>
      </c>
      <c r="O133">
        <v>7659</v>
      </c>
      <c r="P133">
        <v>0</v>
      </c>
      <c r="Q133">
        <v>15084393</v>
      </c>
      <c r="R133">
        <v>11713365</v>
      </c>
      <c r="S133">
        <v>50816430</v>
      </c>
      <c r="T133">
        <v>50614498</v>
      </c>
      <c r="U133">
        <v>55</v>
      </c>
      <c r="V133" s="21"/>
      <c r="W133"/>
      <c r="X133"/>
      <c r="Y133"/>
      <c r="Z133"/>
      <c r="AA133" s="22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</row>
    <row r="134" spans="1:27" ht="12.75">
      <c r="A134">
        <v>82</v>
      </c>
      <c r="B134" t="s">
        <v>143</v>
      </c>
      <c r="C134">
        <v>6010</v>
      </c>
      <c r="D134">
        <v>2009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AA134" s="22"/>
    </row>
    <row r="135" spans="1:27" ht="12.75">
      <c r="A135">
        <v>84</v>
      </c>
      <c r="B135" t="s">
        <v>157</v>
      </c>
      <c r="C135">
        <v>6010</v>
      </c>
      <c r="D135">
        <v>2009</v>
      </c>
      <c r="E135">
        <v>167.11</v>
      </c>
      <c r="F135">
        <v>18430</v>
      </c>
      <c r="G135">
        <v>14494588</v>
      </c>
      <c r="H135">
        <v>4118940</v>
      </c>
      <c r="I135">
        <v>1145413</v>
      </c>
      <c r="J135">
        <v>1667218</v>
      </c>
      <c r="K135">
        <v>787</v>
      </c>
      <c r="L135">
        <v>197640</v>
      </c>
      <c r="M135">
        <v>-44193</v>
      </c>
      <c r="N135">
        <v>1093644</v>
      </c>
      <c r="O135">
        <v>37087</v>
      </c>
      <c r="P135">
        <v>-2127961</v>
      </c>
      <c r="Q135">
        <v>24839085</v>
      </c>
      <c r="R135">
        <v>12107785</v>
      </c>
      <c r="S135">
        <v>67986008</v>
      </c>
      <c r="T135">
        <v>67602170</v>
      </c>
      <c r="U135">
        <v>41</v>
      </c>
      <c r="AA135" s="22"/>
    </row>
    <row r="136" spans="1:27" ht="12.75">
      <c r="A136">
        <v>85</v>
      </c>
      <c r="B136" t="s">
        <v>121</v>
      </c>
      <c r="C136">
        <v>6010</v>
      </c>
      <c r="D136">
        <v>2009</v>
      </c>
      <c r="E136">
        <v>10.09</v>
      </c>
      <c r="F136">
        <v>444</v>
      </c>
      <c r="G136">
        <v>870568</v>
      </c>
      <c r="H136">
        <v>236898</v>
      </c>
      <c r="I136">
        <v>57261</v>
      </c>
      <c r="J136">
        <v>49314</v>
      </c>
      <c r="K136">
        <v>0</v>
      </c>
      <c r="L136">
        <v>31657</v>
      </c>
      <c r="M136">
        <v>8190</v>
      </c>
      <c r="N136">
        <v>35223</v>
      </c>
      <c r="O136">
        <v>5731</v>
      </c>
      <c r="P136">
        <v>0</v>
      </c>
      <c r="Q136">
        <v>1294842</v>
      </c>
      <c r="R136">
        <v>612797</v>
      </c>
      <c r="S136">
        <v>1577835</v>
      </c>
      <c r="T136">
        <v>1581287</v>
      </c>
      <c r="U136">
        <v>6</v>
      </c>
      <c r="AA136" s="22"/>
    </row>
    <row r="137" spans="1:27" ht="12.75">
      <c r="A137">
        <v>96</v>
      </c>
      <c r="B137" t="s">
        <v>102</v>
      </c>
      <c r="C137">
        <v>6010</v>
      </c>
      <c r="D137">
        <v>2009</v>
      </c>
      <c r="E137">
        <v>0.36</v>
      </c>
      <c r="F137">
        <v>41</v>
      </c>
      <c r="G137">
        <v>35860</v>
      </c>
      <c r="H137">
        <v>8106</v>
      </c>
      <c r="I137">
        <v>0</v>
      </c>
      <c r="J137">
        <v>3177</v>
      </c>
      <c r="K137">
        <v>0</v>
      </c>
      <c r="L137">
        <v>2270</v>
      </c>
      <c r="M137">
        <v>0</v>
      </c>
      <c r="N137">
        <v>31217</v>
      </c>
      <c r="O137">
        <v>0</v>
      </c>
      <c r="P137">
        <v>0</v>
      </c>
      <c r="Q137">
        <v>80630</v>
      </c>
      <c r="R137">
        <v>122232</v>
      </c>
      <c r="S137">
        <v>119664</v>
      </c>
      <c r="T137">
        <v>119664</v>
      </c>
      <c r="U137">
        <v>2</v>
      </c>
      <c r="AA137" s="22"/>
    </row>
    <row r="138" spans="1:27" ht="12.75">
      <c r="A138">
        <v>102</v>
      </c>
      <c r="B138" t="s">
        <v>169</v>
      </c>
      <c r="C138">
        <v>6010</v>
      </c>
      <c r="D138">
        <v>2009</v>
      </c>
      <c r="E138">
        <v>38.57</v>
      </c>
      <c r="F138">
        <v>3531</v>
      </c>
      <c r="G138">
        <v>3220762</v>
      </c>
      <c r="H138">
        <v>845491</v>
      </c>
      <c r="I138">
        <v>0</v>
      </c>
      <c r="J138">
        <v>85988</v>
      </c>
      <c r="K138">
        <v>0</v>
      </c>
      <c r="L138">
        <v>186203</v>
      </c>
      <c r="M138">
        <v>246</v>
      </c>
      <c r="N138">
        <v>125182</v>
      </c>
      <c r="O138">
        <v>29899</v>
      </c>
      <c r="P138">
        <v>0</v>
      </c>
      <c r="Q138">
        <v>4493771</v>
      </c>
      <c r="R138">
        <v>2078843</v>
      </c>
      <c r="S138">
        <v>7604916</v>
      </c>
      <c r="T138">
        <v>7604916</v>
      </c>
      <c r="U138">
        <v>13</v>
      </c>
      <c r="AA138" s="22"/>
    </row>
    <row r="139" spans="1:27" ht="12.75">
      <c r="A139">
        <v>104</v>
      </c>
      <c r="B139" t="s">
        <v>107</v>
      </c>
      <c r="C139">
        <v>6010</v>
      </c>
      <c r="D139">
        <v>2009</v>
      </c>
      <c r="E139">
        <v>4.66</v>
      </c>
      <c r="F139">
        <v>344</v>
      </c>
      <c r="G139">
        <v>475879</v>
      </c>
      <c r="H139">
        <v>110272</v>
      </c>
      <c r="I139">
        <v>0</v>
      </c>
      <c r="J139">
        <v>15182</v>
      </c>
      <c r="K139">
        <v>0</v>
      </c>
      <c r="L139">
        <v>109</v>
      </c>
      <c r="M139">
        <v>1072</v>
      </c>
      <c r="N139">
        <v>39822</v>
      </c>
      <c r="O139">
        <v>1339</v>
      </c>
      <c r="P139">
        <v>0</v>
      </c>
      <c r="Q139">
        <v>643675</v>
      </c>
      <c r="R139">
        <v>481396</v>
      </c>
      <c r="S139">
        <v>685370</v>
      </c>
      <c r="T139">
        <v>685370</v>
      </c>
      <c r="U139">
        <v>3</v>
      </c>
      <c r="AA139" s="22"/>
    </row>
    <row r="140" spans="1:27" ht="12.75">
      <c r="A140">
        <v>106</v>
      </c>
      <c r="B140" t="s">
        <v>80</v>
      </c>
      <c r="C140">
        <v>6010</v>
      </c>
      <c r="D140">
        <v>2009</v>
      </c>
      <c r="E140">
        <v>4.94</v>
      </c>
      <c r="F140">
        <v>618</v>
      </c>
      <c r="G140">
        <v>414140</v>
      </c>
      <c r="H140">
        <v>88500</v>
      </c>
      <c r="I140">
        <v>0</v>
      </c>
      <c r="J140">
        <v>27879</v>
      </c>
      <c r="K140">
        <v>0</v>
      </c>
      <c r="L140">
        <v>24144</v>
      </c>
      <c r="M140">
        <v>3180</v>
      </c>
      <c r="N140">
        <v>52921</v>
      </c>
      <c r="O140">
        <v>1905</v>
      </c>
      <c r="P140">
        <v>0</v>
      </c>
      <c r="Q140">
        <v>612669</v>
      </c>
      <c r="R140">
        <v>726165</v>
      </c>
      <c r="S140">
        <v>2298852</v>
      </c>
      <c r="T140">
        <v>2298852</v>
      </c>
      <c r="U140">
        <v>6</v>
      </c>
      <c r="AA140" s="22"/>
    </row>
    <row r="141" spans="1:42" ht="12.75">
      <c r="A141">
        <v>107</v>
      </c>
      <c r="B141" t="s">
        <v>94</v>
      </c>
      <c r="C141">
        <v>6010</v>
      </c>
      <c r="D141">
        <v>2009</v>
      </c>
      <c r="E141">
        <v>0.35</v>
      </c>
      <c r="F141">
        <v>144</v>
      </c>
      <c r="G141">
        <v>19814</v>
      </c>
      <c r="H141">
        <v>4487</v>
      </c>
      <c r="I141">
        <v>0</v>
      </c>
      <c r="J141">
        <v>0</v>
      </c>
      <c r="K141">
        <v>0</v>
      </c>
      <c r="L141">
        <v>2336</v>
      </c>
      <c r="M141">
        <v>0</v>
      </c>
      <c r="N141">
        <v>3593</v>
      </c>
      <c r="O141">
        <v>0</v>
      </c>
      <c r="P141">
        <v>0</v>
      </c>
      <c r="Q141">
        <v>30230</v>
      </c>
      <c r="R141">
        <v>27083</v>
      </c>
      <c r="S141">
        <v>256111</v>
      </c>
      <c r="T141">
        <v>256111</v>
      </c>
      <c r="U141">
        <v>0</v>
      </c>
      <c r="V141" s="21"/>
      <c r="W141"/>
      <c r="X141"/>
      <c r="Y141"/>
      <c r="Z141"/>
      <c r="AA141" s="22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</row>
    <row r="142" spans="1:2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AA142" s="22"/>
    </row>
    <row r="143" spans="1:27" ht="12.75">
      <c r="A143">
        <v>111</v>
      </c>
      <c r="B143" t="s">
        <v>140</v>
      </c>
      <c r="C143">
        <v>6010</v>
      </c>
      <c r="D143">
        <v>2009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AA143" s="22"/>
    </row>
    <row r="144" spans="1:27" ht="12.75">
      <c r="A144">
        <v>125</v>
      </c>
      <c r="B144" t="s">
        <v>154</v>
      </c>
      <c r="C144">
        <v>6010</v>
      </c>
      <c r="D144">
        <v>2009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AA144" s="22"/>
    </row>
    <row r="145" spans="1:27" ht="12.75">
      <c r="A145">
        <v>126</v>
      </c>
      <c r="B145" t="s">
        <v>120</v>
      </c>
      <c r="C145">
        <v>6010</v>
      </c>
      <c r="D145">
        <v>2009</v>
      </c>
      <c r="E145">
        <v>83.25</v>
      </c>
      <c r="F145">
        <v>9478</v>
      </c>
      <c r="G145">
        <v>5759054</v>
      </c>
      <c r="H145">
        <v>1813964</v>
      </c>
      <c r="I145">
        <v>394826</v>
      </c>
      <c r="J145">
        <v>632790</v>
      </c>
      <c r="K145">
        <v>3783</v>
      </c>
      <c r="L145">
        <v>14826</v>
      </c>
      <c r="M145">
        <v>65888</v>
      </c>
      <c r="N145">
        <v>381567</v>
      </c>
      <c r="O145">
        <v>12406</v>
      </c>
      <c r="P145">
        <v>0</v>
      </c>
      <c r="Q145">
        <v>9079104</v>
      </c>
      <c r="R145">
        <v>4807975</v>
      </c>
      <c r="S145">
        <v>22158144</v>
      </c>
      <c r="T145">
        <v>21255553</v>
      </c>
      <c r="U145">
        <v>32</v>
      </c>
      <c r="AA145" s="22"/>
    </row>
    <row r="146" spans="1:27" ht="12.75">
      <c r="A146">
        <v>128</v>
      </c>
      <c r="B146" t="s">
        <v>127</v>
      </c>
      <c r="C146">
        <v>6010</v>
      </c>
      <c r="D146">
        <v>2009</v>
      </c>
      <c r="E146" s="19">
        <v>391.68</v>
      </c>
      <c r="F146" s="20">
        <v>40681</v>
      </c>
      <c r="G146" s="20">
        <v>30806315</v>
      </c>
      <c r="H146" s="20">
        <v>7534718</v>
      </c>
      <c r="I146" s="20">
        <v>0</v>
      </c>
      <c r="J146" s="20">
        <v>3857810</v>
      </c>
      <c r="K146" s="20">
        <v>696</v>
      </c>
      <c r="L146" s="20">
        <v>1536792</v>
      </c>
      <c r="M146" s="20">
        <v>3676</v>
      </c>
      <c r="N146" s="20">
        <v>2112739</v>
      </c>
      <c r="O146" s="20">
        <v>10110</v>
      </c>
      <c r="P146" s="20">
        <v>1659</v>
      </c>
      <c r="Q146" s="20">
        <v>45861197</v>
      </c>
      <c r="R146" s="20">
        <v>29888817</v>
      </c>
      <c r="S146" s="20">
        <v>154247808</v>
      </c>
      <c r="T146" s="20">
        <v>154179758</v>
      </c>
      <c r="U146" s="10">
        <v>82</v>
      </c>
      <c r="AA146" s="22"/>
    </row>
    <row r="147" spans="1:42" ht="12.75">
      <c r="A147">
        <v>129</v>
      </c>
      <c r="B147" t="s">
        <v>159</v>
      </c>
      <c r="C147">
        <v>6010</v>
      </c>
      <c r="D147">
        <v>2009</v>
      </c>
      <c r="E147" s="19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10">
        <v>0</v>
      </c>
      <c r="V147" s="21"/>
      <c r="W147"/>
      <c r="X147"/>
      <c r="Y147"/>
      <c r="Z147"/>
      <c r="AA147" s="22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</row>
    <row r="148" spans="1:27" ht="12.75">
      <c r="A148">
        <v>130</v>
      </c>
      <c r="B148" t="s">
        <v>124</v>
      </c>
      <c r="C148">
        <v>6010</v>
      </c>
      <c r="D148">
        <v>2009</v>
      </c>
      <c r="E148" s="19">
        <v>48.77</v>
      </c>
      <c r="F148" s="20">
        <v>3881</v>
      </c>
      <c r="G148" s="20">
        <v>3816839</v>
      </c>
      <c r="H148" s="20">
        <v>1030547</v>
      </c>
      <c r="I148" s="20">
        <v>2432</v>
      </c>
      <c r="J148" s="20">
        <v>326887</v>
      </c>
      <c r="K148" s="20">
        <v>988</v>
      </c>
      <c r="L148" s="20">
        <v>218130</v>
      </c>
      <c r="M148" s="20">
        <v>16195</v>
      </c>
      <c r="N148" s="20">
        <v>63685</v>
      </c>
      <c r="O148" s="20">
        <v>9540</v>
      </c>
      <c r="P148" s="20">
        <v>0</v>
      </c>
      <c r="Q148" s="20">
        <v>5485243</v>
      </c>
      <c r="R148" s="20">
        <v>2760195</v>
      </c>
      <c r="S148" s="20">
        <v>16298304</v>
      </c>
      <c r="T148" s="20">
        <v>15696100</v>
      </c>
      <c r="U148" s="10">
        <v>15</v>
      </c>
      <c r="V148" s="21"/>
      <c r="W148"/>
      <c r="X148"/>
      <c r="AA148" s="22"/>
    </row>
    <row r="149" spans="1:27" ht="12.75">
      <c r="A149">
        <v>131</v>
      </c>
      <c r="B149" t="s">
        <v>95</v>
      </c>
      <c r="C149" s="18">
        <v>6010</v>
      </c>
      <c r="D149">
        <v>2009</v>
      </c>
      <c r="E149" s="19">
        <v>98.93</v>
      </c>
      <c r="F149" s="20">
        <v>7539</v>
      </c>
      <c r="G149" s="20">
        <v>8362841</v>
      </c>
      <c r="H149" s="20">
        <v>1836696</v>
      </c>
      <c r="I149" s="20">
        <v>1962343</v>
      </c>
      <c r="J149" s="20">
        <v>911986</v>
      </c>
      <c r="K149" s="20">
        <v>0</v>
      </c>
      <c r="L149" s="20">
        <v>98694</v>
      </c>
      <c r="M149" s="20">
        <v>30649</v>
      </c>
      <c r="N149" s="20">
        <v>748893</v>
      </c>
      <c r="O149" s="20">
        <v>40405</v>
      </c>
      <c r="P149" s="20">
        <v>16056</v>
      </c>
      <c r="Q149" s="20">
        <v>13976451</v>
      </c>
      <c r="R149" s="20">
        <v>6526008</v>
      </c>
      <c r="S149" s="20">
        <v>29939282</v>
      </c>
      <c r="T149" s="20">
        <v>29989701</v>
      </c>
      <c r="U149" s="10">
        <v>38</v>
      </c>
      <c r="V149" s="21"/>
      <c r="W149"/>
      <c r="X149"/>
      <c r="AA149" s="22"/>
    </row>
    <row r="150" spans="1:27" ht="12.75">
      <c r="A150" s="18">
        <v>132</v>
      </c>
      <c r="B150" s="18" t="s">
        <v>99</v>
      </c>
      <c r="C150" s="18">
        <v>6010</v>
      </c>
      <c r="D150">
        <v>2009</v>
      </c>
      <c r="E150" s="19">
        <v>28.7</v>
      </c>
      <c r="F150" s="20">
        <v>2693</v>
      </c>
      <c r="G150" s="20">
        <v>2544982</v>
      </c>
      <c r="H150" s="20">
        <v>405708</v>
      </c>
      <c r="I150" s="20">
        <v>417838</v>
      </c>
      <c r="J150" s="20">
        <v>202300</v>
      </c>
      <c r="K150" s="20">
        <v>87</v>
      </c>
      <c r="L150" s="20">
        <v>1142</v>
      </c>
      <c r="M150" s="20">
        <v>10770</v>
      </c>
      <c r="N150" s="20">
        <v>211147</v>
      </c>
      <c r="O150" s="20">
        <v>2879</v>
      </c>
      <c r="P150" s="20">
        <v>0</v>
      </c>
      <c r="Q150" s="20">
        <v>3796853</v>
      </c>
      <c r="R150" s="20">
        <v>2401805</v>
      </c>
      <c r="S150" s="20">
        <v>11683212</v>
      </c>
      <c r="T150" s="20">
        <v>11665096</v>
      </c>
      <c r="U150" s="10">
        <v>10</v>
      </c>
      <c r="V150" s="21"/>
      <c r="W150"/>
      <c r="X150"/>
      <c r="AA150" s="22"/>
    </row>
    <row r="151" spans="1:27" ht="12.75">
      <c r="A151" s="18">
        <v>134</v>
      </c>
      <c r="B151" s="18" t="s">
        <v>90</v>
      </c>
      <c r="C151" s="18">
        <v>6010</v>
      </c>
      <c r="D151">
        <v>2009</v>
      </c>
      <c r="E151" s="19">
        <v>16.63</v>
      </c>
      <c r="F151" s="20">
        <v>1200</v>
      </c>
      <c r="G151" s="20">
        <v>1223242</v>
      </c>
      <c r="H151" s="20">
        <v>280945</v>
      </c>
      <c r="I151" s="20">
        <v>0</v>
      </c>
      <c r="J151" s="20">
        <v>110652</v>
      </c>
      <c r="K151" s="20">
        <v>0</v>
      </c>
      <c r="L151" s="20">
        <v>174</v>
      </c>
      <c r="M151" s="20">
        <v>3413</v>
      </c>
      <c r="N151" s="20">
        <v>156910</v>
      </c>
      <c r="O151" s="20">
        <v>2394</v>
      </c>
      <c r="P151" s="20">
        <v>0</v>
      </c>
      <c r="Q151" s="20">
        <v>1777730</v>
      </c>
      <c r="R151" s="20">
        <v>878836</v>
      </c>
      <c r="S151" s="20">
        <v>2751354</v>
      </c>
      <c r="T151" s="20">
        <v>2786058</v>
      </c>
      <c r="U151" s="10">
        <v>6</v>
      </c>
      <c r="V151" s="21"/>
      <c r="W151"/>
      <c r="X151"/>
      <c r="AA151" s="22"/>
    </row>
    <row r="152" spans="1:42" ht="12.75">
      <c r="A152" s="18">
        <v>137</v>
      </c>
      <c r="B152" s="18" t="s">
        <v>145</v>
      </c>
      <c r="C152" s="18">
        <v>6010</v>
      </c>
      <c r="D152">
        <v>2009</v>
      </c>
      <c r="E152" s="19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10">
        <v>0</v>
      </c>
      <c r="V152" s="21"/>
      <c r="W152"/>
      <c r="X152"/>
      <c r="Y152"/>
      <c r="Z152"/>
      <c r="AA152" s="22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</row>
    <row r="153" spans="1:42" ht="12.75">
      <c r="A153" s="18">
        <v>138</v>
      </c>
      <c r="B153" s="18" t="s">
        <v>173</v>
      </c>
      <c r="C153" s="18">
        <v>6010</v>
      </c>
      <c r="D153">
        <v>2009</v>
      </c>
      <c r="E153" s="19">
        <v>45.06</v>
      </c>
      <c r="F153" s="20">
        <v>3419</v>
      </c>
      <c r="G153" s="20">
        <v>3326626</v>
      </c>
      <c r="H153" s="20">
        <v>746739</v>
      </c>
      <c r="I153" s="20">
        <v>0</v>
      </c>
      <c r="J153" s="20">
        <v>331518</v>
      </c>
      <c r="K153" s="20">
        <v>0</v>
      </c>
      <c r="L153" s="20">
        <v>1066252</v>
      </c>
      <c r="M153" s="20">
        <v>16392</v>
      </c>
      <c r="N153" s="20">
        <v>150053</v>
      </c>
      <c r="O153" s="20">
        <v>13472</v>
      </c>
      <c r="P153" s="20">
        <v>0</v>
      </c>
      <c r="Q153" s="20">
        <v>5651052</v>
      </c>
      <c r="R153" s="20">
        <v>2824435</v>
      </c>
      <c r="S153" s="20">
        <v>14947848</v>
      </c>
      <c r="T153" s="20">
        <v>14936758</v>
      </c>
      <c r="U153" s="10">
        <v>13</v>
      </c>
      <c r="V153" s="21"/>
      <c r="W153"/>
      <c r="X153"/>
      <c r="Y153"/>
      <c r="Z153"/>
      <c r="AA153" s="22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</row>
    <row r="154" spans="1:27" ht="12.75">
      <c r="A154" s="18">
        <v>139</v>
      </c>
      <c r="B154" s="18" t="s">
        <v>131</v>
      </c>
      <c r="C154" s="18">
        <v>6010</v>
      </c>
      <c r="D154">
        <v>2009</v>
      </c>
      <c r="E154" s="19">
        <v>36.54</v>
      </c>
      <c r="F154" s="20">
        <v>3625</v>
      </c>
      <c r="G154" s="20">
        <v>2972540</v>
      </c>
      <c r="H154" s="20">
        <v>739435</v>
      </c>
      <c r="I154" s="20">
        <v>4340575</v>
      </c>
      <c r="J154" s="20">
        <v>330309</v>
      </c>
      <c r="K154" s="20">
        <v>0</v>
      </c>
      <c r="L154" s="20">
        <v>62701</v>
      </c>
      <c r="M154" s="20">
        <v>0</v>
      </c>
      <c r="N154" s="20">
        <v>122687</v>
      </c>
      <c r="O154" s="20">
        <v>35204</v>
      </c>
      <c r="P154" s="20">
        <v>1311</v>
      </c>
      <c r="Q154" s="20">
        <v>8602140</v>
      </c>
      <c r="R154" s="20">
        <v>2831803</v>
      </c>
      <c r="S154" s="20">
        <v>12194607</v>
      </c>
      <c r="T154" s="20">
        <v>6118990</v>
      </c>
      <c r="U154" s="10">
        <v>12</v>
      </c>
      <c r="V154" s="21"/>
      <c r="W154"/>
      <c r="X154"/>
      <c r="AA154" s="22"/>
    </row>
    <row r="155" spans="1:27" ht="12.75">
      <c r="A155" s="18">
        <v>140</v>
      </c>
      <c r="B155" s="18" t="s">
        <v>92</v>
      </c>
      <c r="C155" s="18">
        <v>6010</v>
      </c>
      <c r="D155">
        <v>2009</v>
      </c>
      <c r="E155" s="19">
        <v>9.71</v>
      </c>
      <c r="F155" s="20">
        <v>746</v>
      </c>
      <c r="G155" s="20">
        <v>768631</v>
      </c>
      <c r="H155" s="20">
        <v>189823</v>
      </c>
      <c r="I155" s="20">
        <v>0</v>
      </c>
      <c r="J155" s="20">
        <v>28059</v>
      </c>
      <c r="K155" s="20">
        <v>0</v>
      </c>
      <c r="L155" s="20">
        <v>210087</v>
      </c>
      <c r="M155" s="20">
        <v>0</v>
      </c>
      <c r="N155" s="20">
        <v>76345</v>
      </c>
      <c r="O155" s="20">
        <v>2719</v>
      </c>
      <c r="P155" s="20">
        <v>0</v>
      </c>
      <c r="Q155" s="20">
        <v>1275664</v>
      </c>
      <c r="R155" s="20">
        <v>754393</v>
      </c>
      <c r="S155" s="20">
        <v>2345840</v>
      </c>
      <c r="T155" s="20">
        <v>1495338</v>
      </c>
      <c r="U155" s="10">
        <v>4</v>
      </c>
      <c r="V155" s="21"/>
      <c r="W155"/>
      <c r="X155"/>
      <c r="AA155" s="22"/>
    </row>
    <row r="156" spans="1:42" ht="12.75">
      <c r="A156" s="18"/>
      <c r="B156" s="18"/>
      <c r="C156" s="18"/>
      <c r="D156"/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V156" s="21"/>
      <c r="W156"/>
      <c r="X156"/>
      <c r="Y156"/>
      <c r="Z156"/>
      <c r="AA156" s="22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</row>
    <row r="157" spans="1:27" ht="12.75">
      <c r="A157" s="18">
        <v>142</v>
      </c>
      <c r="B157" s="18" t="s">
        <v>119</v>
      </c>
      <c r="C157" s="18">
        <v>6010</v>
      </c>
      <c r="D157">
        <v>2009</v>
      </c>
      <c r="E157" s="19">
        <v>67.31</v>
      </c>
      <c r="F157" s="20">
        <v>5000</v>
      </c>
      <c r="G157" s="20">
        <v>4928181</v>
      </c>
      <c r="H157" s="20">
        <v>1440732</v>
      </c>
      <c r="I157" s="20">
        <v>4813</v>
      </c>
      <c r="J157" s="20">
        <v>602792</v>
      </c>
      <c r="K157" s="20">
        <v>0</v>
      </c>
      <c r="L157" s="20">
        <v>1020092</v>
      </c>
      <c r="M157" s="20">
        <v>52949</v>
      </c>
      <c r="N157" s="20">
        <v>216199</v>
      </c>
      <c r="O157" s="20">
        <v>5314</v>
      </c>
      <c r="P157" s="20">
        <v>7356</v>
      </c>
      <c r="Q157" s="20">
        <v>8263716</v>
      </c>
      <c r="R157" s="20">
        <v>3037409</v>
      </c>
      <c r="S157" s="20">
        <v>15221670</v>
      </c>
      <c r="T157" s="20">
        <v>15221670</v>
      </c>
      <c r="U157" s="10">
        <v>20</v>
      </c>
      <c r="AA157" s="22"/>
    </row>
    <row r="158" spans="1:42" ht="12.75">
      <c r="A158" s="18">
        <v>145</v>
      </c>
      <c r="B158" s="18" t="s">
        <v>155</v>
      </c>
      <c r="C158" s="18">
        <v>6010</v>
      </c>
      <c r="D158">
        <v>2009</v>
      </c>
      <c r="E158" s="19">
        <v>72.58</v>
      </c>
      <c r="F158" s="20">
        <v>5836</v>
      </c>
      <c r="G158" s="20">
        <v>6209043</v>
      </c>
      <c r="H158" s="20">
        <v>1690153</v>
      </c>
      <c r="I158" s="20">
        <v>172190</v>
      </c>
      <c r="J158" s="20">
        <v>632501</v>
      </c>
      <c r="K158" s="20">
        <v>0</v>
      </c>
      <c r="L158" s="20">
        <v>417838</v>
      </c>
      <c r="M158" s="20">
        <v>20595</v>
      </c>
      <c r="N158" s="20">
        <v>490274</v>
      </c>
      <c r="O158" s="20">
        <v>7587</v>
      </c>
      <c r="P158" s="20">
        <v>0</v>
      </c>
      <c r="Q158" s="20">
        <v>9640181</v>
      </c>
      <c r="R158" s="20">
        <v>5038975</v>
      </c>
      <c r="S158" s="20">
        <v>24292483</v>
      </c>
      <c r="T158" s="20">
        <v>22671567</v>
      </c>
      <c r="U158" s="10">
        <v>24</v>
      </c>
      <c r="V158" s="21"/>
      <c r="W158"/>
      <c r="X158"/>
      <c r="Y158"/>
      <c r="Z158"/>
      <c r="AA158" s="22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</row>
    <row r="159" spans="1:27" ht="12.75">
      <c r="A159" s="18">
        <v>147</v>
      </c>
      <c r="B159" s="18" t="s">
        <v>123</v>
      </c>
      <c r="C159" s="18">
        <v>6010</v>
      </c>
      <c r="D159">
        <v>2009</v>
      </c>
      <c r="E159" s="19">
        <v>3.02</v>
      </c>
      <c r="F159" s="20">
        <v>197</v>
      </c>
      <c r="G159" s="20">
        <v>237110</v>
      </c>
      <c r="H159" s="20">
        <v>71013</v>
      </c>
      <c r="I159" s="20">
        <v>0</v>
      </c>
      <c r="J159" s="20">
        <v>4030</v>
      </c>
      <c r="K159" s="20">
        <v>0</v>
      </c>
      <c r="L159" s="20">
        <v>190148</v>
      </c>
      <c r="M159" s="20">
        <v>3310</v>
      </c>
      <c r="N159" s="20">
        <v>12009</v>
      </c>
      <c r="O159" s="20">
        <v>340</v>
      </c>
      <c r="P159" s="20">
        <v>0</v>
      </c>
      <c r="Q159" s="20">
        <v>517960</v>
      </c>
      <c r="R159" s="20">
        <v>138259</v>
      </c>
      <c r="S159" s="20">
        <v>492343</v>
      </c>
      <c r="T159" s="20">
        <v>486673</v>
      </c>
      <c r="U159" s="10">
        <v>2</v>
      </c>
      <c r="AA159" s="22"/>
    </row>
    <row r="160" spans="1:27" ht="12.75">
      <c r="A160" s="18">
        <v>148</v>
      </c>
      <c r="B160" s="18" t="s">
        <v>122</v>
      </c>
      <c r="C160" s="18">
        <v>6010</v>
      </c>
      <c r="D160">
        <v>2009</v>
      </c>
      <c r="E160" s="19">
        <v>3.8</v>
      </c>
      <c r="F160" s="20">
        <v>593</v>
      </c>
      <c r="G160" s="20">
        <v>387135</v>
      </c>
      <c r="H160" s="20">
        <v>40013</v>
      </c>
      <c r="I160" s="20">
        <v>0</v>
      </c>
      <c r="J160" s="20">
        <v>13656</v>
      </c>
      <c r="K160" s="20">
        <v>0</v>
      </c>
      <c r="L160" s="20">
        <v>0</v>
      </c>
      <c r="M160" s="20">
        <v>0</v>
      </c>
      <c r="N160" s="20">
        <v>13163</v>
      </c>
      <c r="O160" s="20">
        <v>190</v>
      </c>
      <c r="P160" s="20">
        <v>0</v>
      </c>
      <c r="Q160" s="20">
        <v>454157</v>
      </c>
      <c r="R160" s="20">
        <v>381480</v>
      </c>
      <c r="S160" s="20">
        <v>1662350</v>
      </c>
      <c r="T160" s="20">
        <v>1662350</v>
      </c>
      <c r="U160" s="10">
        <v>4</v>
      </c>
      <c r="AA160" s="22"/>
    </row>
    <row r="161" spans="1:27" ht="12.75">
      <c r="A161" s="18">
        <v>150</v>
      </c>
      <c r="B161" s="18" t="s">
        <v>138</v>
      </c>
      <c r="C161" s="18">
        <v>6010</v>
      </c>
      <c r="D161">
        <v>2009</v>
      </c>
      <c r="E161" s="19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10">
        <v>0</v>
      </c>
      <c r="AA161" s="22"/>
    </row>
    <row r="162" spans="1:27" ht="12.75">
      <c r="A162" s="18">
        <v>152</v>
      </c>
      <c r="B162" s="18" t="s">
        <v>93</v>
      </c>
      <c r="C162" s="18">
        <v>6010</v>
      </c>
      <c r="D162">
        <v>2009</v>
      </c>
      <c r="E162" s="19">
        <v>20.4</v>
      </c>
      <c r="F162" s="20">
        <v>1284</v>
      </c>
      <c r="G162" s="20">
        <v>1538865</v>
      </c>
      <c r="H162" s="20">
        <v>484783</v>
      </c>
      <c r="I162" s="20">
        <v>14412</v>
      </c>
      <c r="J162" s="20">
        <v>109402</v>
      </c>
      <c r="K162" s="20">
        <v>0</v>
      </c>
      <c r="L162" s="20">
        <v>15104</v>
      </c>
      <c r="M162" s="20">
        <v>4027</v>
      </c>
      <c r="N162" s="20">
        <v>143887</v>
      </c>
      <c r="O162" s="20">
        <v>1417</v>
      </c>
      <c r="P162" s="20">
        <v>0</v>
      </c>
      <c r="Q162" s="20">
        <v>2311897</v>
      </c>
      <c r="R162" s="20">
        <v>2479378</v>
      </c>
      <c r="S162" s="20">
        <v>7298321</v>
      </c>
      <c r="T162" s="20">
        <v>5909666</v>
      </c>
      <c r="U162" s="10">
        <v>7</v>
      </c>
      <c r="V162" s="21"/>
      <c r="W162"/>
      <c r="X162"/>
      <c r="AA162" s="22"/>
    </row>
    <row r="163" spans="1:27" ht="12.75">
      <c r="A163" s="18">
        <v>153</v>
      </c>
      <c r="B163" s="18" t="s">
        <v>167</v>
      </c>
      <c r="C163" s="18">
        <v>6010</v>
      </c>
      <c r="D163">
        <v>2009</v>
      </c>
      <c r="E163" s="19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10">
        <v>0</v>
      </c>
      <c r="AA163" s="22"/>
    </row>
    <row r="164" spans="1:27" ht="12.75">
      <c r="A164" s="18">
        <v>155</v>
      </c>
      <c r="B164" s="18" t="s">
        <v>109</v>
      </c>
      <c r="C164" s="18">
        <v>6010</v>
      </c>
      <c r="D164">
        <v>2009</v>
      </c>
      <c r="E164" s="19">
        <v>53.11</v>
      </c>
      <c r="F164" s="20">
        <v>3602</v>
      </c>
      <c r="G164" s="20">
        <v>4170071</v>
      </c>
      <c r="H164" s="20">
        <v>1097009</v>
      </c>
      <c r="I164" s="20">
        <v>285000</v>
      </c>
      <c r="J164" s="20">
        <v>445943</v>
      </c>
      <c r="K164" s="20">
        <v>0</v>
      </c>
      <c r="L164" s="20">
        <v>24312</v>
      </c>
      <c r="M164" s="20">
        <v>247039</v>
      </c>
      <c r="N164" s="20">
        <v>116666</v>
      </c>
      <c r="O164" s="20">
        <v>27214</v>
      </c>
      <c r="P164" s="20">
        <v>0</v>
      </c>
      <c r="Q164" s="20">
        <v>6413254</v>
      </c>
      <c r="R164" s="20">
        <v>3602831</v>
      </c>
      <c r="S164" s="20">
        <v>18520761</v>
      </c>
      <c r="T164" s="20">
        <v>18520761</v>
      </c>
      <c r="U164" s="10">
        <v>16</v>
      </c>
      <c r="AA164" s="22"/>
    </row>
    <row r="165" spans="1:42" ht="12.75">
      <c r="A165" s="18">
        <v>156</v>
      </c>
      <c r="B165" s="18" t="s">
        <v>112</v>
      </c>
      <c r="C165" s="18">
        <v>6010</v>
      </c>
      <c r="D165">
        <v>2009</v>
      </c>
      <c r="E165" s="19">
        <v>12.26</v>
      </c>
      <c r="F165" s="20">
        <v>673</v>
      </c>
      <c r="G165" s="20">
        <v>953798</v>
      </c>
      <c r="H165" s="20">
        <v>213822</v>
      </c>
      <c r="I165" s="20">
        <v>0</v>
      </c>
      <c r="J165" s="20">
        <v>45482</v>
      </c>
      <c r="K165" s="20">
        <v>2030</v>
      </c>
      <c r="L165" s="20">
        <v>23300</v>
      </c>
      <c r="M165" s="20">
        <v>4248</v>
      </c>
      <c r="N165" s="20">
        <v>53557</v>
      </c>
      <c r="O165" s="20">
        <v>3798</v>
      </c>
      <c r="P165" s="20">
        <v>0</v>
      </c>
      <c r="Q165" s="20">
        <v>1300035</v>
      </c>
      <c r="R165" s="20">
        <v>679266</v>
      </c>
      <c r="S165" s="20">
        <v>2370774</v>
      </c>
      <c r="T165" s="20">
        <v>2363504</v>
      </c>
      <c r="U165" s="10">
        <v>3</v>
      </c>
      <c r="V165" s="21"/>
      <c r="W165"/>
      <c r="X165"/>
      <c r="Y165"/>
      <c r="Z165"/>
      <c r="AA165" s="22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</row>
    <row r="166" spans="1:27" ht="12.75">
      <c r="A166" s="10">
        <v>157</v>
      </c>
      <c r="B166" s="10" t="s">
        <v>162</v>
      </c>
      <c r="C166" s="10">
        <v>6010</v>
      </c>
      <c r="D166">
        <v>2009</v>
      </c>
      <c r="E166" s="10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0">
        <v>0</v>
      </c>
      <c r="AA166" s="22"/>
    </row>
    <row r="167" spans="1:27" ht="12.75">
      <c r="A167" s="18">
        <v>158</v>
      </c>
      <c r="B167" s="18" t="s">
        <v>136</v>
      </c>
      <c r="C167" s="18">
        <v>6010</v>
      </c>
      <c r="D167">
        <v>2009</v>
      </c>
      <c r="E167" s="19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10">
        <v>0</v>
      </c>
      <c r="AA167" s="22"/>
    </row>
    <row r="168" spans="1:27" ht="12.75">
      <c r="A168" s="18">
        <v>159</v>
      </c>
      <c r="B168" s="18" t="s">
        <v>98</v>
      </c>
      <c r="C168" s="18">
        <v>6010</v>
      </c>
      <c r="D168">
        <v>2009</v>
      </c>
      <c r="E168" s="19">
        <v>68</v>
      </c>
      <c r="F168" s="20">
        <v>6261</v>
      </c>
      <c r="G168" s="20">
        <v>5689594</v>
      </c>
      <c r="H168" s="20">
        <v>1678580</v>
      </c>
      <c r="I168" s="20">
        <v>423434</v>
      </c>
      <c r="J168" s="20">
        <v>445575</v>
      </c>
      <c r="K168" s="20">
        <v>227</v>
      </c>
      <c r="L168" s="20">
        <v>250273</v>
      </c>
      <c r="M168" s="20">
        <v>0</v>
      </c>
      <c r="N168" s="20">
        <v>312074</v>
      </c>
      <c r="O168" s="20">
        <v>23266</v>
      </c>
      <c r="P168" s="20">
        <v>19039</v>
      </c>
      <c r="Q168" s="20">
        <v>8803984</v>
      </c>
      <c r="R168" s="20">
        <v>5094319</v>
      </c>
      <c r="S168" s="20">
        <v>30820905</v>
      </c>
      <c r="T168" s="20">
        <v>30811092</v>
      </c>
      <c r="U168" s="10">
        <v>21</v>
      </c>
      <c r="V168" s="21"/>
      <c r="W168"/>
      <c r="X168"/>
      <c r="AA168" s="22"/>
    </row>
    <row r="169" spans="1:27" ht="12.75">
      <c r="A169" s="18">
        <v>161</v>
      </c>
      <c r="B169" s="18" t="s">
        <v>171</v>
      </c>
      <c r="C169" s="18">
        <v>6010</v>
      </c>
      <c r="D169">
        <v>2009</v>
      </c>
      <c r="E169" s="19">
        <v>89.12</v>
      </c>
      <c r="F169" s="20">
        <v>8603</v>
      </c>
      <c r="G169" s="20">
        <v>6985286</v>
      </c>
      <c r="H169" s="20">
        <v>1573568</v>
      </c>
      <c r="I169" s="20">
        <v>1408042</v>
      </c>
      <c r="J169" s="20">
        <v>665493</v>
      </c>
      <c r="K169" s="20">
        <v>0</v>
      </c>
      <c r="L169" s="20">
        <v>231227</v>
      </c>
      <c r="M169" s="20">
        <v>35335</v>
      </c>
      <c r="N169" s="20">
        <v>512948</v>
      </c>
      <c r="O169" s="20">
        <v>62543</v>
      </c>
      <c r="P169" s="20">
        <v>0</v>
      </c>
      <c r="Q169" s="20">
        <v>11474442</v>
      </c>
      <c r="R169" s="20">
        <v>5727278</v>
      </c>
      <c r="S169" s="20">
        <v>26504475</v>
      </c>
      <c r="T169" s="20">
        <v>26480294</v>
      </c>
      <c r="U169" s="10">
        <v>20</v>
      </c>
      <c r="AA169" s="22"/>
    </row>
    <row r="170" spans="1:27" ht="12.75">
      <c r="A170" s="18">
        <v>162</v>
      </c>
      <c r="B170" s="18" t="s">
        <v>133</v>
      </c>
      <c r="C170" s="18">
        <v>6010</v>
      </c>
      <c r="D170">
        <v>2009</v>
      </c>
      <c r="E170" s="19">
        <v>370.42</v>
      </c>
      <c r="F170" s="20">
        <v>38113</v>
      </c>
      <c r="G170" s="20">
        <v>28638840</v>
      </c>
      <c r="H170" s="20">
        <v>8885170</v>
      </c>
      <c r="I170" s="20">
        <v>1747479</v>
      </c>
      <c r="J170" s="20">
        <v>2510501</v>
      </c>
      <c r="K170" s="20">
        <v>7153</v>
      </c>
      <c r="L170" s="20">
        <v>101612</v>
      </c>
      <c r="M170" s="20">
        <v>8314</v>
      </c>
      <c r="N170" s="20">
        <v>1745011</v>
      </c>
      <c r="O170" s="20">
        <v>46922</v>
      </c>
      <c r="P170" s="20">
        <v>1747</v>
      </c>
      <c r="Q170" s="20">
        <v>43689255</v>
      </c>
      <c r="R170" s="20">
        <v>17716043</v>
      </c>
      <c r="S170" s="20">
        <v>134837157</v>
      </c>
      <c r="T170" s="20">
        <v>134285322</v>
      </c>
      <c r="U170" s="10">
        <v>107</v>
      </c>
      <c r="AA170" s="22"/>
    </row>
    <row r="171" spans="1:27" ht="12.75">
      <c r="A171" s="18">
        <v>164</v>
      </c>
      <c r="B171" s="18" t="s">
        <v>83</v>
      </c>
      <c r="C171" s="18">
        <v>6010</v>
      </c>
      <c r="D171">
        <v>2009</v>
      </c>
      <c r="E171" s="19">
        <v>117.91</v>
      </c>
      <c r="F171" s="20">
        <v>5521</v>
      </c>
      <c r="G171" s="20">
        <v>9159616</v>
      </c>
      <c r="H171" s="20">
        <v>2042349</v>
      </c>
      <c r="I171" s="20">
        <v>402</v>
      </c>
      <c r="J171" s="20">
        <v>1126450</v>
      </c>
      <c r="K171" s="20">
        <v>8348</v>
      </c>
      <c r="L171" s="20">
        <v>1766552</v>
      </c>
      <c r="M171" s="20">
        <v>4416</v>
      </c>
      <c r="N171" s="20">
        <v>892765</v>
      </c>
      <c r="O171" s="20">
        <v>28185</v>
      </c>
      <c r="P171" s="20">
        <v>2476</v>
      </c>
      <c r="Q171" s="20">
        <v>15026607</v>
      </c>
      <c r="R171" s="20">
        <v>8309856</v>
      </c>
      <c r="S171" s="20">
        <v>35016253</v>
      </c>
      <c r="T171" s="20">
        <v>35008300</v>
      </c>
      <c r="U171" s="10">
        <v>20</v>
      </c>
      <c r="AA171" s="22"/>
    </row>
    <row r="172" spans="1:27" ht="12.75">
      <c r="A172" s="10">
        <v>165</v>
      </c>
      <c r="B172" s="10" t="s">
        <v>144</v>
      </c>
      <c r="C172" s="10">
        <v>6010</v>
      </c>
      <c r="D172">
        <v>2009</v>
      </c>
      <c r="E172" s="10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0">
        <v>0</v>
      </c>
      <c r="V172" s="21"/>
      <c r="W172"/>
      <c r="X172"/>
      <c r="AA172" s="22"/>
    </row>
    <row r="173" spans="1:27" ht="12.75">
      <c r="A173" s="18">
        <v>167</v>
      </c>
      <c r="B173" s="18" t="s">
        <v>84</v>
      </c>
      <c r="C173" s="18">
        <v>6010</v>
      </c>
      <c r="D173">
        <v>2009</v>
      </c>
      <c r="E173" s="19">
        <v>0</v>
      </c>
      <c r="F173" s="20">
        <v>1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3680</v>
      </c>
      <c r="O173" s="20">
        <v>0</v>
      </c>
      <c r="P173" s="20">
        <v>0</v>
      </c>
      <c r="Q173" s="20">
        <v>3680</v>
      </c>
      <c r="R173" s="20">
        <v>13243</v>
      </c>
      <c r="S173" s="20">
        <v>1514</v>
      </c>
      <c r="T173" s="20">
        <v>1514</v>
      </c>
      <c r="U173" s="10">
        <v>0</v>
      </c>
      <c r="AA173" s="22"/>
    </row>
    <row r="174" spans="1:27" ht="12.75">
      <c r="A174" s="18">
        <v>168</v>
      </c>
      <c r="B174" s="18" t="s">
        <v>81</v>
      </c>
      <c r="C174" s="18">
        <v>6010</v>
      </c>
      <c r="D174">
        <v>2009</v>
      </c>
      <c r="E174" s="19">
        <v>50.82</v>
      </c>
      <c r="F174" s="20">
        <v>4784</v>
      </c>
      <c r="G174" s="20">
        <v>3998925</v>
      </c>
      <c r="H174" s="20">
        <v>922293</v>
      </c>
      <c r="I174" s="20">
        <v>268262</v>
      </c>
      <c r="J174" s="20">
        <v>225333</v>
      </c>
      <c r="K174" s="20">
        <v>0</v>
      </c>
      <c r="L174" s="20">
        <v>3126</v>
      </c>
      <c r="M174" s="20">
        <v>0</v>
      </c>
      <c r="N174" s="20">
        <v>167253</v>
      </c>
      <c r="O174" s="20">
        <v>2469</v>
      </c>
      <c r="P174" s="20">
        <v>0</v>
      </c>
      <c r="Q174" s="20">
        <v>5587661</v>
      </c>
      <c r="R174" s="20">
        <v>2738702</v>
      </c>
      <c r="S174" s="20">
        <v>14083134</v>
      </c>
      <c r="T174" s="20">
        <v>14072606</v>
      </c>
      <c r="U174" s="10">
        <v>15</v>
      </c>
      <c r="V174" s="21"/>
      <c r="W174"/>
      <c r="X174"/>
      <c r="AA174" s="22"/>
    </row>
    <row r="175" spans="1:27" ht="12.75">
      <c r="A175" s="18"/>
      <c r="B175" s="18"/>
      <c r="C175" s="18"/>
      <c r="D175"/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AA175" s="22"/>
    </row>
    <row r="176" spans="1:42" ht="12.75">
      <c r="A176" s="18">
        <v>170</v>
      </c>
      <c r="B176" s="18" t="s">
        <v>103</v>
      </c>
      <c r="C176" s="18">
        <v>6010</v>
      </c>
      <c r="D176">
        <v>2009</v>
      </c>
      <c r="E176" s="19">
        <v>166.21</v>
      </c>
      <c r="F176" s="20">
        <v>13584</v>
      </c>
      <c r="G176" s="20">
        <v>13441801</v>
      </c>
      <c r="H176" s="20">
        <v>4058796</v>
      </c>
      <c r="I176" s="20">
        <v>2032754</v>
      </c>
      <c r="J176" s="20">
        <v>1154220</v>
      </c>
      <c r="K176" s="20">
        <v>6726</v>
      </c>
      <c r="L176" s="20">
        <v>78539</v>
      </c>
      <c r="M176" s="20">
        <v>334126</v>
      </c>
      <c r="N176" s="20">
        <v>500663</v>
      </c>
      <c r="O176" s="20">
        <v>52048</v>
      </c>
      <c r="P176" s="20">
        <v>50</v>
      </c>
      <c r="Q176" s="20">
        <v>21659623</v>
      </c>
      <c r="R176" s="20">
        <v>9086565</v>
      </c>
      <c r="S176" s="20">
        <v>43500926</v>
      </c>
      <c r="T176" s="20">
        <v>43482758</v>
      </c>
      <c r="U176" s="10">
        <v>48</v>
      </c>
      <c r="V176" s="21"/>
      <c r="W176"/>
      <c r="X176"/>
      <c r="Y176"/>
      <c r="Z176"/>
      <c r="AA176" s="22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</row>
    <row r="177" spans="1:27" ht="12.75">
      <c r="A177" s="18">
        <v>172</v>
      </c>
      <c r="B177" s="18" t="s">
        <v>126</v>
      </c>
      <c r="C177" s="18">
        <v>6010</v>
      </c>
      <c r="D177">
        <v>2009</v>
      </c>
      <c r="E177" s="19">
        <v>13.57</v>
      </c>
      <c r="F177" s="20">
        <v>545</v>
      </c>
      <c r="G177" s="20">
        <v>969515</v>
      </c>
      <c r="H177" s="20">
        <v>240094</v>
      </c>
      <c r="I177" s="20">
        <v>2368</v>
      </c>
      <c r="J177" s="20">
        <v>32647</v>
      </c>
      <c r="K177" s="20">
        <v>994</v>
      </c>
      <c r="L177" s="20">
        <v>12257</v>
      </c>
      <c r="M177" s="20">
        <v>8175</v>
      </c>
      <c r="N177" s="20">
        <v>50095</v>
      </c>
      <c r="O177" s="20">
        <v>4631</v>
      </c>
      <c r="P177" s="20">
        <v>0</v>
      </c>
      <c r="Q177" s="20">
        <v>1320776</v>
      </c>
      <c r="R177" s="20">
        <v>753009</v>
      </c>
      <c r="S177" s="20">
        <v>1354681</v>
      </c>
      <c r="T177" s="20">
        <v>917714</v>
      </c>
      <c r="U177" s="10">
        <v>2</v>
      </c>
      <c r="AA177" s="22"/>
    </row>
    <row r="178" spans="1:27" ht="12.75">
      <c r="A178" s="18">
        <v>173</v>
      </c>
      <c r="B178" s="18" t="s">
        <v>150</v>
      </c>
      <c r="C178" s="18">
        <v>6010</v>
      </c>
      <c r="D178">
        <v>2009</v>
      </c>
      <c r="E178" s="19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10">
        <v>0</v>
      </c>
      <c r="V178" s="21"/>
      <c r="W178"/>
      <c r="X178"/>
      <c r="AA178" s="22"/>
    </row>
    <row r="179" spans="1:27" ht="12.75">
      <c r="A179" s="18">
        <v>175</v>
      </c>
      <c r="B179" s="18" t="s">
        <v>149</v>
      </c>
      <c r="C179" s="18">
        <v>6010</v>
      </c>
      <c r="D179">
        <v>2009</v>
      </c>
      <c r="E179" s="19">
        <v>44.65</v>
      </c>
      <c r="F179" s="20">
        <v>3071</v>
      </c>
      <c r="G179" s="20">
        <v>3951743</v>
      </c>
      <c r="H179" s="20">
        <v>1054172</v>
      </c>
      <c r="I179" s="20">
        <v>353860</v>
      </c>
      <c r="J179" s="20">
        <v>295566</v>
      </c>
      <c r="K179" s="20">
        <v>2394</v>
      </c>
      <c r="L179" s="20">
        <v>77356</v>
      </c>
      <c r="M179" s="20">
        <v>38526</v>
      </c>
      <c r="N179" s="20">
        <v>275629</v>
      </c>
      <c r="O179" s="20">
        <v>21026</v>
      </c>
      <c r="P179" s="20">
        <v>0</v>
      </c>
      <c r="Q179" s="20">
        <v>6070272</v>
      </c>
      <c r="R179" s="20">
        <v>4245940</v>
      </c>
      <c r="S179" s="20">
        <v>31496709</v>
      </c>
      <c r="T179" s="20">
        <v>31436209</v>
      </c>
      <c r="U179" s="10">
        <v>13</v>
      </c>
      <c r="AA179" s="22"/>
    </row>
    <row r="180" spans="1:27" ht="12.75">
      <c r="A180" s="18">
        <v>176</v>
      </c>
      <c r="B180" s="18" t="s">
        <v>105</v>
      </c>
      <c r="C180" s="18">
        <v>6010</v>
      </c>
      <c r="D180">
        <v>2009</v>
      </c>
      <c r="E180" s="19">
        <v>393.6</v>
      </c>
      <c r="F180" s="20">
        <v>39577</v>
      </c>
      <c r="G180" s="20">
        <v>29962514</v>
      </c>
      <c r="H180" s="20">
        <v>8933910</v>
      </c>
      <c r="I180" s="20">
        <v>200028</v>
      </c>
      <c r="J180" s="20">
        <v>2028945</v>
      </c>
      <c r="K180" s="20">
        <v>9268</v>
      </c>
      <c r="L180" s="20">
        <v>1077406</v>
      </c>
      <c r="M180" s="20">
        <v>143084</v>
      </c>
      <c r="N180" s="20">
        <v>1898446</v>
      </c>
      <c r="O180" s="20">
        <v>58551</v>
      </c>
      <c r="P180" s="20">
        <v>60317</v>
      </c>
      <c r="Q180" s="20">
        <v>44251835</v>
      </c>
      <c r="R180" s="20">
        <v>29489036</v>
      </c>
      <c r="S180" s="20">
        <v>227257684</v>
      </c>
      <c r="T180" s="20">
        <v>226287075</v>
      </c>
      <c r="U180" s="10">
        <v>148</v>
      </c>
      <c r="AA180" s="22"/>
    </row>
    <row r="181" spans="1:27" ht="12.75">
      <c r="A181" s="18"/>
      <c r="B181" s="18"/>
      <c r="C181" s="18"/>
      <c r="D181"/>
      <c r="E181" s="19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AA181" s="22"/>
    </row>
    <row r="182" spans="1:27" ht="12.75">
      <c r="A182" s="18">
        <v>180</v>
      </c>
      <c r="B182" s="18" t="s">
        <v>108</v>
      </c>
      <c r="C182" s="18">
        <v>6010</v>
      </c>
      <c r="D182">
        <v>2009</v>
      </c>
      <c r="E182" s="19">
        <v>20.09</v>
      </c>
      <c r="F182" s="20">
        <v>2093</v>
      </c>
      <c r="G182" s="20">
        <v>1636844</v>
      </c>
      <c r="H182" s="20">
        <v>358977</v>
      </c>
      <c r="I182" s="20">
        <v>3667</v>
      </c>
      <c r="J182" s="20">
        <v>146312</v>
      </c>
      <c r="K182" s="20">
        <v>0</v>
      </c>
      <c r="L182" s="20">
        <v>4371</v>
      </c>
      <c r="M182" s="20">
        <v>1282</v>
      </c>
      <c r="N182" s="20">
        <v>46677</v>
      </c>
      <c r="O182" s="20">
        <v>4703</v>
      </c>
      <c r="P182" s="20">
        <v>0</v>
      </c>
      <c r="Q182" s="20">
        <v>2202833</v>
      </c>
      <c r="R182" s="20">
        <v>1394170</v>
      </c>
      <c r="S182" s="20">
        <v>3852351</v>
      </c>
      <c r="T182" s="20">
        <v>3852351</v>
      </c>
      <c r="U182" s="10">
        <v>16</v>
      </c>
      <c r="AA182" s="22"/>
    </row>
    <row r="183" spans="1:42" ht="12.75">
      <c r="A183" s="18">
        <v>183</v>
      </c>
      <c r="B183" s="18" t="s">
        <v>78</v>
      </c>
      <c r="C183" s="18">
        <v>6010</v>
      </c>
      <c r="D183">
        <v>2009</v>
      </c>
      <c r="E183" s="19">
        <v>30.03</v>
      </c>
      <c r="F183" s="20">
        <v>3224</v>
      </c>
      <c r="G183" s="20">
        <v>3042601</v>
      </c>
      <c r="H183" s="20">
        <v>618691</v>
      </c>
      <c r="I183" s="20">
        <v>404081</v>
      </c>
      <c r="J183" s="20">
        <v>430115</v>
      </c>
      <c r="K183" s="20">
        <v>0</v>
      </c>
      <c r="L183" s="20">
        <v>63</v>
      </c>
      <c r="M183" s="20">
        <v>7061</v>
      </c>
      <c r="N183" s="20">
        <v>215587</v>
      </c>
      <c r="O183" s="20">
        <v>7242</v>
      </c>
      <c r="P183" s="20">
        <v>0</v>
      </c>
      <c r="Q183" s="20">
        <v>4725441</v>
      </c>
      <c r="R183" s="20">
        <v>2767039</v>
      </c>
      <c r="S183" s="20">
        <v>11485462</v>
      </c>
      <c r="T183" s="20">
        <v>11422850</v>
      </c>
      <c r="U183" s="10">
        <v>10</v>
      </c>
      <c r="V183" s="21"/>
      <c r="W183"/>
      <c r="X183"/>
      <c r="Y183"/>
      <c r="Z183"/>
      <c r="AA183" s="22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</row>
    <row r="184" spans="1:42" ht="12.75">
      <c r="A184" s="10">
        <v>186</v>
      </c>
      <c r="B184" t="s">
        <v>148</v>
      </c>
      <c r="C184">
        <v>6010</v>
      </c>
      <c r="D184">
        <v>2009</v>
      </c>
      <c r="E184" s="15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0">
        <v>0</v>
      </c>
      <c r="V184" s="21"/>
      <c r="W184"/>
      <c r="X184"/>
      <c r="Y184"/>
      <c r="Z184"/>
      <c r="AA184" s="22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</row>
    <row r="185" spans="1:27" ht="12.75">
      <c r="A185" s="10">
        <v>191</v>
      </c>
      <c r="B185" t="s">
        <v>97</v>
      </c>
      <c r="C185">
        <v>6010</v>
      </c>
      <c r="D185">
        <v>2009</v>
      </c>
      <c r="E185" s="10">
        <v>39.87</v>
      </c>
      <c r="F185" s="11">
        <v>3772</v>
      </c>
      <c r="G185" s="11">
        <v>3098537</v>
      </c>
      <c r="H185" s="11">
        <v>817628</v>
      </c>
      <c r="I185" s="11">
        <v>1925</v>
      </c>
      <c r="J185" s="11">
        <v>117321</v>
      </c>
      <c r="K185" s="11">
        <v>0</v>
      </c>
      <c r="L185" s="11">
        <v>24388</v>
      </c>
      <c r="M185" s="11">
        <v>0</v>
      </c>
      <c r="N185" s="11">
        <v>192381</v>
      </c>
      <c r="O185" s="11">
        <v>11209</v>
      </c>
      <c r="P185" s="11">
        <v>10175</v>
      </c>
      <c r="Q185" s="11">
        <v>4253214</v>
      </c>
      <c r="R185" s="11">
        <v>2725000</v>
      </c>
      <c r="S185" s="11">
        <v>14849958</v>
      </c>
      <c r="T185" s="11">
        <v>12763724</v>
      </c>
      <c r="U185" s="10">
        <v>6</v>
      </c>
      <c r="AA185" s="22"/>
    </row>
    <row r="186" spans="1:27" ht="12.75">
      <c r="A186" s="10">
        <v>193</v>
      </c>
      <c r="B186" t="s">
        <v>132</v>
      </c>
      <c r="C186">
        <v>6010</v>
      </c>
      <c r="D186">
        <v>2009</v>
      </c>
      <c r="E186" s="10">
        <v>5.55</v>
      </c>
      <c r="F186" s="11">
        <v>464</v>
      </c>
      <c r="G186" s="11">
        <v>460697</v>
      </c>
      <c r="H186" s="11">
        <v>120293</v>
      </c>
      <c r="I186" s="11">
        <v>7695</v>
      </c>
      <c r="J186" s="11">
        <v>29515</v>
      </c>
      <c r="K186" s="11">
        <v>0</v>
      </c>
      <c r="L186" s="11">
        <v>8460</v>
      </c>
      <c r="M186" s="11">
        <v>0</v>
      </c>
      <c r="N186" s="11">
        <v>0</v>
      </c>
      <c r="O186" s="11">
        <v>5128</v>
      </c>
      <c r="P186" s="11">
        <v>0</v>
      </c>
      <c r="Q186" s="11">
        <v>631788</v>
      </c>
      <c r="R186" s="11">
        <v>266928</v>
      </c>
      <c r="S186" s="11">
        <v>1191361</v>
      </c>
      <c r="T186" s="11">
        <v>989884</v>
      </c>
      <c r="U186" s="10">
        <v>4</v>
      </c>
      <c r="AA186" s="22"/>
    </row>
    <row r="187" spans="1:27" ht="12.75">
      <c r="A187" s="10">
        <v>194</v>
      </c>
      <c r="B187" t="s">
        <v>158</v>
      </c>
      <c r="C187">
        <v>6010</v>
      </c>
      <c r="D187">
        <v>2009</v>
      </c>
      <c r="E187" s="10">
        <v>18.51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26193</v>
      </c>
      <c r="S187" s="11">
        <v>0</v>
      </c>
      <c r="T187" s="11">
        <v>0</v>
      </c>
      <c r="U187" s="10">
        <v>0</v>
      </c>
      <c r="V187" s="21"/>
      <c r="W187"/>
      <c r="X187"/>
      <c r="AA187" s="22"/>
    </row>
    <row r="188" spans="1:27" ht="12.75">
      <c r="A188" s="10">
        <v>195</v>
      </c>
      <c r="B188" t="s">
        <v>164</v>
      </c>
      <c r="C188">
        <v>6010</v>
      </c>
      <c r="D188">
        <v>2009</v>
      </c>
      <c r="E188" s="10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0">
        <v>0</v>
      </c>
      <c r="AA188" s="22"/>
    </row>
    <row r="189" spans="1:27" ht="12.75">
      <c r="A189" s="10">
        <v>197</v>
      </c>
      <c r="B189" t="s">
        <v>79</v>
      </c>
      <c r="C189">
        <v>6010</v>
      </c>
      <c r="D189">
        <v>2009</v>
      </c>
      <c r="E189" s="10">
        <v>30.22</v>
      </c>
      <c r="F189" s="11">
        <v>3759</v>
      </c>
      <c r="G189" s="11">
        <v>2556188</v>
      </c>
      <c r="H189" s="11">
        <v>150102</v>
      </c>
      <c r="I189" s="11">
        <v>0</v>
      </c>
      <c r="J189" s="11">
        <v>82047</v>
      </c>
      <c r="K189" s="11">
        <v>451</v>
      </c>
      <c r="L189" s="11">
        <v>2350</v>
      </c>
      <c r="M189" s="11">
        <v>27617</v>
      </c>
      <c r="N189" s="11">
        <v>172213</v>
      </c>
      <c r="O189" s="11">
        <v>36501</v>
      </c>
      <c r="P189" s="11">
        <v>0</v>
      </c>
      <c r="Q189" s="11">
        <v>3027469</v>
      </c>
      <c r="R189" s="11">
        <v>2878879</v>
      </c>
      <c r="S189" s="11">
        <v>12514109</v>
      </c>
      <c r="T189" s="11">
        <v>12497122</v>
      </c>
      <c r="U189" s="10">
        <v>21</v>
      </c>
      <c r="V189" s="21"/>
      <c r="W189"/>
      <c r="X189"/>
      <c r="AA189" s="22"/>
    </row>
    <row r="190" spans="1:27" ht="12.75">
      <c r="A190" s="10">
        <v>198</v>
      </c>
      <c r="B190" t="s">
        <v>104</v>
      </c>
      <c r="C190">
        <v>6010</v>
      </c>
      <c r="D190">
        <v>2009</v>
      </c>
      <c r="E190" s="10">
        <v>14.05</v>
      </c>
      <c r="F190" s="11">
        <v>630</v>
      </c>
      <c r="G190" s="11">
        <v>1070325</v>
      </c>
      <c r="H190" s="11">
        <v>255534</v>
      </c>
      <c r="I190" s="11">
        <v>0</v>
      </c>
      <c r="J190" s="11">
        <v>38384</v>
      </c>
      <c r="K190" s="11">
        <v>0</v>
      </c>
      <c r="L190" s="11">
        <v>34594</v>
      </c>
      <c r="M190" s="11">
        <v>43706</v>
      </c>
      <c r="N190" s="11">
        <v>39155</v>
      </c>
      <c r="O190" s="11">
        <v>7539</v>
      </c>
      <c r="P190" s="11">
        <v>0</v>
      </c>
      <c r="Q190" s="11">
        <v>1489237</v>
      </c>
      <c r="R190" s="11">
        <v>681320</v>
      </c>
      <c r="S190" s="11">
        <v>1283393</v>
      </c>
      <c r="T190" s="11">
        <v>1283393</v>
      </c>
      <c r="U190" s="10">
        <v>4</v>
      </c>
      <c r="V190" s="21"/>
      <c r="W190"/>
      <c r="X190"/>
      <c r="AA190" s="22"/>
    </row>
    <row r="191" spans="1:27" ht="12.75">
      <c r="A191" s="10">
        <v>199</v>
      </c>
      <c r="B191" t="s">
        <v>115</v>
      </c>
      <c r="C191">
        <v>6010</v>
      </c>
      <c r="D191">
        <v>2009</v>
      </c>
      <c r="E191" s="10">
        <v>14</v>
      </c>
      <c r="F191" s="11">
        <v>1127</v>
      </c>
      <c r="G191" s="11">
        <v>929359</v>
      </c>
      <c r="H191" s="11">
        <v>218148</v>
      </c>
      <c r="I191" s="11">
        <v>0</v>
      </c>
      <c r="J191" s="11">
        <v>25657</v>
      </c>
      <c r="K191" s="11">
        <v>0</v>
      </c>
      <c r="L191" s="11">
        <v>3730</v>
      </c>
      <c r="M191" s="11">
        <v>6375</v>
      </c>
      <c r="N191" s="11">
        <v>57664</v>
      </c>
      <c r="O191" s="11">
        <v>4197</v>
      </c>
      <c r="P191" s="11">
        <v>0</v>
      </c>
      <c r="Q191" s="11">
        <v>1245130</v>
      </c>
      <c r="R191" s="11">
        <v>796807</v>
      </c>
      <c r="S191" s="11">
        <v>2293360</v>
      </c>
      <c r="T191" s="11">
        <v>2293360</v>
      </c>
      <c r="U191" s="10">
        <v>7</v>
      </c>
      <c r="AA191" s="22"/>
    </row>
    <row r="192" spans="1:27" ht="12.75">
      <c r="A192" s="10">
        <v>201</v>
      </c>
      <c r="B192" t="s">
        <v>161</v>
      </c>
      <c r="C192">
        <v>6010</v>
      </c>
      <c r="D192">
        <v>2009</v>
      </c>
      <c r="E192" s="10">
        <v>38.11</v>
      </c>
      <c r="F192" s="11">
        <v>3618</v>
      </c>
      <c r="G192" s="11">
        <v>3338216</v>
      </c>
      <c r="H192" s="11">
        <v>634341</v>
      </c>
      <c r="I192" s="11">
        <v>417838</v>
      </c>
      <c r="J192" s="11">
        <v>327115</v>
      </c>
      <c r="K192" s="11">
        <v>3290</v>
      </c>
      <c r="L192" s="11">
        <v>6409</v>
      </c>
      <c r="M192" s="11">
        <v>37994</v>
      </c>
      <c r="N192" s="11">
        <v>651220</v>
      </c>
      <c r="O192" s="11">
        <v>12472</v>
      </c>
      <c r="P192" s="11">
        <v>0</v>
      </c>
      <c r="Q192" s="11">
        <v>5428895</v>
      </c>
      <c r="R192" s="11">
        <v>3768556</v>
      </c>
      <c r="S192" s="11">
        <v>14883398</v>
      </c>
      <c r="T192" s="11">
        <v>14871448</v>
      </c>
      <c r="U192" s="10">
        <v>10</v>
      </c>
      <c r="AA192" s="22"/>
    </row>
    <row r="193" spans="1:42" ht="12.75">
      <c r="A193" s="10">
        <v>202</v>
      </c>
      <c r="B193" t="s">
        <v>160</v>
      </c>
      <c r="C193">
        <v>6010</v>
      </c>
      <c r="D193">
        <v>2009</v>
      </c>
      <c r="E193" s="10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0">
        <v>0</v>
      </c>
      <c r="V193" s="21"/>
      <c r="W193"/>
      <c r="X193"/>
      <c r="Y193"/>
      <c r="Z193"/>
      <c r="AA193" s="22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</row>
    <row r="194" spans="1:42" ht="12.75">
      <c r="A194" s="10">
        <v>204</v>
      </c>
      <c r="B194" t="s">
        <v>114</v>
      </c>
      <c r="C194">
        <v>6010</v>
      </c>
      <c r="D194">
        <v>2009</v>
      </c>
      <c r="E194" s="10">
        <v>0</v>
      </c>
      <c r="F194" s="11">
        <v>5997</v>
      </c>
      <c r="G194" s="11">
        <v>643272</v>
      </c>
      <c r="H194" s="11">
        <v>205332</v>
      </c>
      <c r="I194" s="11">
        <v>0</v>
      </c>
      <c r="J194" s="11">
        <v>0</v>
      </c>
      <c r="K194" s="11">
        <v>0</v>
      </c>
      <c r="L194" s="11">
        <v>34331672</v>
      </c>
      <c r="M194" s="11">
        <v>0</v>
      </c>
      <c r="N194" s="11">
        <v>0</v>
      </c>
      <c r="O194" s="11">
        <v>119</v>
      </c>
      <c r="P194" s="11">
        <v>0</v>
      </c>
      <c r="Q194" s="11">
        <v>35180395</v>
      </c>
      <c r="R194" s="11">
        <v>10869518</v>
      </c>
      <c r="S194" s="11">
        <v>53436849</v>
      </c>
      <c r="T194" s="11">
        <v>53379773</v>
      </c>
      <c r="U194" s="10">
        <v>4</v>
      </c>
      <c r="V194" s="21"/>
      <c r="W194"/>
      <c r="X194"/>
      <c r="Y194"/>
      <c r="Z194"/>
      <c r="AA194" s="22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</row>
    <row r="195" spans="1:27" ht="12.75">
      <c r="A195" s="10">
        <v>205</v>
      </c>
      <c r="B195" t="s">
        <v>166</v>
      </c>
      <c r="C195">
        <v>6010</v>
      </c>
      <c r="D195">
        <v>2009</v>
      </c>
      <c r="E195" s="10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0">
        <v>0</v>
      </c>
      <c r="AA195" s="22"/>
    </row>
    <row r="196" spans="1:27" ht="12.75">
      <c r="A196" s="10">
        <v>206</v>
      </c>
      <c r="B196" t="s">
        <v>117</v>
      </c>
      <c r="C196">
        <v>6010</v>
      </c>
      <c r="D196">
        <v>2009</v>
      </c>
      <c r="E196" s="10">
        <v>6.45</v>
      </c>
      <c r="F196" s="11">
        <v>477</v>
      </c>
      <c r="G196" s="11">
        <v>560427</v>
      </c>
      <c r="H196" s="11">
        <v>136500</v>
      </c>
      <c r="I196" s="11">
        <v>15081</v>
      </c>
      <c r="J196" s="11">
        <v>24476</v>
      </c>
      <c r="K196" s="11">
        <v>0</v>
      </c>
      <c r="L196" s="11">
        <v>24963</v>
      </c>
      <c r="M196" s="11">
        <v>1705</v>
      </c>
      <c r="N196" s="11">
        <v>20636</v>
      </c>
      <c r="O196" s="11">
        <v>13506</v>
      </c>
      <c r="P196" s="11">
        <v>0</v>
      </c>
      <c r="Q196" s="11">
        <v>797294</v>
      </c>
      <c r="R196" s="11">
        <v>608749</v>
      </c>
      <c r="S196" s="11">
        <v>1580261</v>
      </c>
      <c r="T196" s="11">
        <v>1539088</v>
      </c>
      <c r="U196" s="10">
        <v>4</v>
      </c>
      <c r="AA196" s="22"/>
    </row>
    <row r="197" spans="1:27" ht="12.75">
      <c r="A197" s="10">
        <v>207</v>
      </c>
      <c r="B197" t="s">
        <v>116</v>
      </c>
      <c r="C197">
        <v>6010</v>
      </c>
      <c r="D197">
        <v>2009</v>
      </c>
      <c r="E197" s="10">
        <v>28.73</v>
      </c>
      <c r="F197" s="11">
        <v>2482</v>
      </c>
      <c r="G197" s="11">
        <v>2451771</v>
      </c>
      <c r="H197" s="11">
        <v>628755</v>
      </c>
      <c r="I197" s="11">
        <v>27585</v>
      </c>
      <c r="J197" s="11">
        <v>4813</v>
      </c>
      <c r="K197" s="11">
        <v>0</v>
      </c>
      <c r="L197" s="11">
        <v>29330</v>
      </c>
      <c r="M197" s="11">
        <v>0</v>
      </c>
      <c r="N197" s="11">
        <v>110002</v>
      </c>
      <c r="O197" s="11">
        <v>9505</v>
      </c>
      <c r="P197" s="11">
        <v>0</v>
      </c>
      <c r="Q197" s="11">
        <v>3261761</v>
      </c>
      <c r="R197" s="11">
        <v>1686839</v>
      </c>
      <c r="S197" s="11">
        <v>10393501</v>
      </c>
      <c r="T197" s="11">
        <v>10434692</v>
      </c>
      <c r="U197" s="10">
        <v>8</v>
      </c>
      <c r="AA197" s="22"/>
    </row>
    <row r="198" spans="1:27" ht="12.75">
      <c r="A198" s="10">
        <v>208</v>
      </c>
      <c r="B198" t="s">
        <v>118</v>
      </c>
      <c r="C198">
        <v>6010</v>
      </c>
      <c r="D198">
        <v>2009</v>
      </c>
      <c r="E198" s="10">
        <v>72.1</v>
      </c>
      <c r="F198" s="11">
        <v>8219</v>
      </c>
      <c r="G198" s="11">
        <v>6607398</v>
      </c>
      <c r="H198" s="11">
        <v>1360565</v>
      </c>
      <c r="I198" s="11">
        <v>382600</v>
      </c>
      <c r="J198" s="11">
        <v>632326</v>
      </c>
      <c r="K198" s="11">
        <v>0</v>
      </c>
      <c r="L198" s="11">
        <v>99818</v>
      </c>
      <c r="M198" s="11">
        <v>0</v>
      </c>
      <c r="N198" s="11">
        <v>963893</v>
      </c>
      <c r="O198" s="11">
        <v>151376</v>
      </c>
      <c r="P198" s="11">
        <v>0</v>
      </c>
      <c r="Q198" s="11">
        <v>10197976</v>
      </c>
      <c r="R198" s="11">
        <v>5807174</v>
      </c>
      <c r="S198" s="11">
        <v>34778066</v>
      </c>
      <c r="T198" s="11">
        <v>34597569</v>
      </c>
      <c r="U198" s="10">
        <v>38</v>
      </c>
      <c r="AA198" s="22"/>
    </row>
    <row r="199" spans="1:42" ht="12.75">
      <c r="A199" s="10">
        <v>209</v>
      </c>
      <c r="B199" t="s">
        <v>174</v>
      </c>
      <c r="C199">
        <v>6010</v>
      </c>
      <c r="D199">
        <v>2009</v>
      </c>
      <c r="E199" s="10">
        <v>21.56</v>
      </c>
      <c r="F199" s="11">
        <v>1145</v>
      </c>
      <c r="G199" s="11">
        <v>2213108</v>
      </c>
      <c r="H199" s="11">
        <v>198591</v>
      </c>
      <c r="I199" s="11">
        <v>68480</v>
      </c>
      <c r="J199" s="11">
        <v>124249</v>
      </c>
      <c r="K199" s="11">
        <v>89</v>
      </c>
      <c r="L199" s="11">
        <v>54</v>
      </c>
      <c r="M199" s="11">
        <v>4908</v>
      </c>
      <c r="N199" s="11">
        <v>163603</v>
      </c>
      <c r="O199" s="11">
        <v>2957</v>
      </c>
      <c r="P199" s="11">
        <v>0</v>
      </c>
      <c r="Q199" s="11">
        <v>2776039</v>
      </c>
      <c r="R199" s="11">
        <v>1234199</v>
      </c>
      <c r="S199" s="11">
        <v>3799504</v>
      </c>
      <c r="T199" s="11">
        <v>3775516</v>
      </c>
      <c r="U199" s="10">
        <v>0</v>
      </c>
      <c r="V199" s="21"/>
      <c r="W199"/>
      <c r="X199"/>
      <c r="Y199"/>
      <c r="Z199"/>
      <c r="AA199" s="22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</row>
    <row r="200" spans="1:27" ht="12.75">
      <c r="A200" s="10">
        <v>904</v>
      </c>
      <c r="B200" t="s">
        <v>135</v>
      </c>
      <c r="C200">
        <v>6010</v>
      </c>
      <c r="D200">
        <v>2009</v>
      </c>
      <c r="E200" s="10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0">
        <v>0</v>
      </c>
      <c r="V200" s="21"/>
      <c r="W200"/>
      <c r="X200"/>
      <c r="AA200" s="22"/>
    </row>
    <row r="201" spans="1:27" ht="12.75">
      <c r="A201" s="18">
        <v>915</v>
      </c>
      <c r="B201" s="18" t="s">
        <v>146</v>
      </c>
      <c r="C201">
        <v>6010</v>
      </c>
      <c r="D201">
        <v>2009</v>
      </c>
      <c r="E201" s="19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10">
        <v>0</v>
      </c>
      <c r="V201" s="21"/>
      <c r="W201"/>
      <c r="X201"/>
      <c r="AA201" s="22"/>
    </row>
    <row r="202" spans="1:21" ht="12.75">
      <c r="A202" s="10">
        <v>919</v>
      </c>
      <c r="B202" t="s">
        <v>172</v>
      </c>
      <c r="C202">
        <v>6010</v>
      </c>
      <c r="D202" s="10">
        <v>2009</v>
      </c>
      <c r="E202" s="10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0">
        <v>0</v>
      </c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  <row r="209" spans="2:3" ht="12.75">
      <c r="B209"/>
      <c r="C20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C44" sqref="C44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6.875" style="0" bestFit="1" customWidth="1"/>
    <col min="6" max="6" width="8.875" style="0" bestFit="1" customWidth="1"/>
    <col min="7" max="7" width="10.875" style="0" bestFit="1" customWidth="1"/>
    <col min="8" max="8" width="6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4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38</v>
      </c>
    </row>
    <row r="4" spans="1:10" ht="1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39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7">
        <f>ROUND(+ICU!D5,0)</f>
        <v>2008</v>
      </c>
      <c r="F7" s="17">
        <f>E7</f>
        <v>2008</v>
      </c>
      <c r="G7" s="3"/>
      <c r="H7" s="2">
        <f>+F7+1</f>
        <v>2009</v>
      </c>
      <c r="I7" s="3">
        <f>+H7</f>
        <v>2009</v>
      </c>
    </row>
    <row r="8" spans="1:11" ht="12">
      <c r="A8" s="3"/>
      <c r="B8" s="3"/>
      <c r="C8" s="3"/>
      <c r="D8" s="2" t="s">
        <v>5</v>
      </c>
      <c r="F8" s="2" t="s">
        <v>1</v>
      </c>
      <c r="G8" s="2" t="s">
        <v>5</v>
      </c>
      <c r="I8" s="2" t="s">
        <v>1</v>
      </c>
      <c r="J8" s="2"/>
      <c r="K8" s="3" t="s">
        <v>75</v>
      </c>
    </row>
    <row r="9" spans="1:11" ht="12">
      <c r="A9" s="3"/>
      <c r="B9" s="3" t="s">
        <v>36</v>
      </c>
      <c r="C9" s="3" t="s">
        <v>37</v>
      </c>
      <c r="D9" s="2" t="s">
        <v>6</v>
      </c>
      <c r="E9" s="2" t="s">
        <v>3</v>
      </c>
      <c r="F9" s="2" t="s">
        <v>3</v>
      </c>
      <c r="G9" s="2" t="s">
        <v>6</v>
      </c>
      <c r="H9" s="2" t="s">
        <v>3</v>
      </c>
      <c r="I9" s="2" t="s">
        <v>3</v>
      </c>
      <c r="J9" s="2"/>
      <c r="K9" s="3" t="s">
        <v>77</v>
      </c>
    </row>
    <row r="10" spans="2:11" ht="12">
      <c r="B10">
        <f>+ICU!A5</f>
        <v>1</v>
      </c>
      <c r="C10" t="str">
        <f>+ICU!B5</f>
        <v>SWEDISH HEALTH SERVICES</v>
      </c>
      <c r="D10" s="7">
        <f>ROUND(SUM(ICU!Q5:R5),0)</f>
        <v>64815307</v>
      </c>
      <c r="E10" s="7">
        <f>ROUND(+ICU!F5,0)</f>
        <v>51309</v>
      </c>
      <c r="F10" s="8">
        <f>IF(D10=0,"",IF(E10=0,"",ROUND(D10/E10,2)))</f>
        <v>1263.23</v>
      </c>
      <c r="G10" s="7">
        <f>ROUND(SUM(ICU!Q106:R106),0)</f>
        <v>65892237</v>
      </c>
      <c r="H10" s="7">
        <f>ROUND(+ICU!F106,0)</f>
        <v>31715</v>
      </c>
      <c r="I10" s="8">
        <f>IF(G10=0,"",IF(H10=0,"",ROUND(G10/H10,2)))</f>
        <v>2077.64</v>
      </c>
      <c r="J10" s="8"/>
      <c r="K10" s="9">
        <f>IF(D10=0,"",IF(E10=0,"",IF(G10=0,"",IF(H10=0,"",ROUND(I10/F10-1,4)))))</f>
        <v>0.6447</v>
      </c>
    </row>
    <row r="11" spans="2:11" ht="12">
      <c r="B11">
        <f>+ICU!A6</f>
        <v>3</v>
      </c>
      <c r="C11" t="str">
        <f>+ICU!B6</f>
        <v>SWEDISH MEDICAL CENTER CHERRY HILL</v>
      </c>
      <c r="D11" s="7">
        <f>ROUND(SUM(ICU!Q6:R6),0)</f>
        <v>20818582</v>
      </c>
      <c r="E11" s="7">
        <f>ROUND(+ICU!F6,0)</f>
        <v>7418</v>
      </c>
      <c r="F11" s="8">
        <f aca="true" t="shared" si="0" ref="F11:F74">IF(D11=0,"",IF(E11=0,"",ROUND(D11/E11,2)))</f>
        <v>2806.5</v>
      </c>
      <c r="G11" s="7">
        <f>ROUND(SUM(ICU!Q107:R107),0)</f>
        <v>21328611</v>
      </c>
      <c r="H11" s="7">
        <f>ROUND(+ICU!F107,0)</f>
        <v>7588</v>
      </c>
      <c r="I11" s="8">
        <f aca="true" t="shared" si="1" ref="I11:I74">IF(G11=0,"",IF(H11=0,"",ROUND(G11/H11,2)))</f>
        <v>2810.83</v>
      </c>
      <c r="J11" s="8"/>
      <c r="K11" s="9">
        <f aca="true" t="shared" si="2" ref="K11:K74">IF(D11=0,"",IF(E11=0,"",IF(G11=0,"",IF(H11=0,"",ROUND(I11/F11-1,4)))))</f>
        <v>0.0015</v>
      </c>
    </row>
    <row r="12" spans="2:11" ht="12">
      <c r="B12">
        <f>+ICU!A7</f>
        <v>8</v>
      </c>
      <c r="C12" t="str">
        <f>+ICU!B7</f>
        <v>KLICKITAT VALLEY HOSPITAL</v>
      </c>
      <c r="D12" s="7">
        <f>ROUND(SUM(ICU!Q7:R7),0)</f>
        <v>0</v>
      </c>
      <c r="E12" s="7">
        <f>ROUND(+ICU!F7,0)</f>
        <v>0</v>
      </c>
      <c r="F12" s="8">
        <f t="shared" si="0"/>
      </c>
      <c r="G12" s="7">
        <f>ROUND(SUM(ICU!Q108:R108),0)</f>
        <v>0</v>
      </c>
      <c r="H12" s="7">
        <f>ROUND(+ICU!F108,0)</f>
        <v>0</v>
      </c>
      <c r="I12" s="8">
        <f t="shared" si="1"/>
      </c>
      <c r="J12" s="8"/>
      <c r="K12" s="9">
        <f t="shared" si="2"/>
      </c>
    </row>
    <row r="13" spans="2:11" ht="12">
      <c r="B13">
        <f>+ICU!A8</f>
        <v>10</v>
      </c>
      <c r="C13" t="str">
        <f>+ICU!B8</f>
        <v>VIRGINIA MASON MEDICAL CENTER</v>
      </c>
      <c r="D13" s="7">
        <f>ROUND(SUM(ICU!Q8:R8),0)</f>
        <v>13899515</v>
      </c>
      <c r="E13" s="7">
        <f>ROUND(+ICU!F8,0)</f>
        <v>6247</v>
      </c>
      <c r="F13" s="8">
        <f t="shared" si="0"/>
        <v>2224.99</v>
      </c>
      <c r="G13" s="7">
        <f>ROUND(SUM(ICU!Q109:R109),0)</f>
        <v>13650448</v>
      </c>
      <c r="H13" s="7">
        <f>ROUND(+ICU!F109,0)</f>
        <v>6007</v>
      </c>
      <c r="I13" s="8">
        <f t="shared" si="1"/>
        <v>2272.42</v>
      </c>
      <c r="J13" s="8"/>
      <c r="K13" s="9">
        <f t="shared" si="2"/>
        <v>0.0213</v>
      </c>
    </row>
    <row r="14" spans="2:11" ht="12">
      <c r="B14">
        <f>+ICU!A9</f>
        <v>14</v>
      </c>
      <c r="C14" t="str">
        <f>+ICU!B9</f>
        <v>SEATTLE CHILDRENS HOSPITAL</v>
      </c>
      <c r="D14" s="7">
        <f>ROUND(SUM(ICU!Q9:R9),0)</f>
        <v>44991725</v>
      </c>
      <c r="E14" s="7">
        <f>ROUND(+ICU!F9,0)</f>
        <v>13348</v>
      </c>
      <c r="F14" s="8">
        <f t="shared" si="0"/>
        <v>3370.67</v>
      </c>
      <c r="G14" s="7">
        <f>ROUND(SUM(ICU!Q110:R110),0)</f>
        <v>48692441</v>
      </c>
      <c r="H14" s="7">
        <f>ROUND(+ICU!F110,0)</f>
        <v>13480</v>
      </c>
      <c r="I14" s="8">
        <f t="shared" si="1"/>
        <v>3612.2</v>
      </c>
      <c r="J14" s="8"/>
      <c r="K14" s="9">
        <f t="shared" si="2"/>
        <v>0.0717</v>
      </c>
    </row>
    <row r="15" spans="2:11" ht="12">
      <c r="B15">
        <f>+ICU!A10</f>
        <v>20</v>
      </c>
      <c r="C15" t="str">
        <f>+ICU!B10</f>
        <v>GROUP HEALTH CENTRAL</v>
      </c>
      <c r="D15" s="7">
        <f>ROUND(SUM(ICU!Q10:R10),0)</f>
        <v>2670485</v>
      </c>
      <c r="E15" s="7">
        <f>ROUND(+ICU!F10,0)</f>
        <v>1592</v>
      </c>
      <c r="F15" s="8">
        <f t="shared" si="0"/>
        <v>1677.44</v>
      </c>
      <c r="G15" s="7">
        <f>ROUND(SUM(ICU!Q111:R111),0)</f>
        <v>3361739</v>
      </c>
      <c r="H15" s="7">
        <f>ROUND(+ICU!F111,0)</f>
        <v>1386</v>
      </c>
      <c r="I15" s="8">
        <f t="shared" si="1"/>
        <v>2425.5</v>
      </c>
      <c r="J15" s="8"/>
      <c r="K15" s="9">
        <f t="shared" si="2"/>
        <v>0.446</v>
      </c>
    </row>
    <row r="16" spans="2:11" ht="12">
      <c r="B16">
        <f>+ICU!A11</f>
        <v>21</v>
      </c>
      <c r="C16" t="str">
        <f>+ICU!B11</f>
        <v>NEWPORT COMMUNITY HOSPITAL</v>
      </c>
      <c r="D16" s="7">
        <f>ROUND(SUM(ICU!Q11:R11),0)</f>
        <v>0</v>
      </c>
      <c r="E16" s="7">
        <f>ROUND(+ICU!F11,0)</f>
        <v>0</v>
      </c>
      <c r="F16" s="8">
        <f t="shared" si="0"/>
      </c>
      <c r="G16" s="7">
        <f>ROUND(SUM(ICU!Q112:R112),0)</f>
        <v>0</v>
      </c>
      <c r="H16" s="7">
        <f>ROUND(+ICU!F112,0)</f>
        <v>0</v>
      </c>
      <c r="I16" s="8">
        <f t="shared" si="1"/>
      </c>
      <c r="J16" s="8"/>
      <c r="K16" s="9">
        <f t="shared" si="2"/>
      </c>
    </row>
    <row r="17" spans="2:11" ht="12">
      <c r="B17">
        <f>+ICU!A12</f>
        <v>22</v>
      </c>
      <c r="C17" t="str">
        <f>+ICU!B12</f>
        <v>LOURDES MEDICAL CENTER</v>
      </c>
      <c r="D17" s="7">
        <f>ROUND(SUM(ICU!Q12:R12),0)</f>
        <v>0</v>
      </c>
      <c r="E17" s="7">
        <f>ROUND(+ICU!F12,0)</f>
        <v>0</v>
      </c>
      <c r="F17" s="8">
        <f t="shared" si="0"/>
      </c>
      <c r="G17" s="7">
        <f>ROUND(SUM(ICU!Q113:R113),0)</f>
        <v>0</v>
      </c>
      <c r="H17" s="7">
        <f>ROUND(+ICU!F113,0)</f>
        <v>0</v>
      </c>
      <c r="I17" s="8">
        <f t="shared" si="1"/>
      </c>
      <c r="J17" s="8"/>
      <c r="K17" s="9">
        <f t="shared" si="2"/>
      </c>
    </row>
    <row r="18" spans="2:11" ht="12">
      <c r="B18">
        <f>+ICU!A13</f>
        <v>23</v>
      </c>
      <c r="C18" t="str">
        <f>+ICU!B13</f>
        <v>OKANOGAN-DOUGLAS DISTRICT HOSPITAL</v>
      </c>
      <c r="D18" s="7">
        <f>ROUND(SUM(ICU!Q13:R13),0)</f>
        <v>42755</v>
      </c>
      <c r="E18" s="7">
        <f>ROUND(+ICU!F13,0)</f>
        <v>11</v>
      </c>
      <c r="F18" s="8">
        <f t="shared" si="0"/>
        <v>3886.82</v>
      </c>
      <c r="G18" s="7">
        <f>ROUND(SUM(ICU!Q114:R114),0)</f>
        <v>48137</v>
      </c>
      <c r="H18" s="7">
        <f>ROUND(+ICU!F114,0)</f>
        <v>8</v>
      </c>
      <c r="I18" s="8">
        <f t="shared" si="1"/>
        <v>6017.13</v>
      </c>
      <c r="J18" s="8"/>
      <c r="K18" s="9">
        <f t="shared" si="2"/>
        <v>0.5481</v>
      </c>
    </row>
    <row r="19" spans="2:11" ht="12">
      <c r="B19">
        <f>+ICU!A14</f>
        <v>26</v>
      </c>
      <c r="C19" t="str">
        <f>+ICU!B14</f>
        <v>PEACEHEALTH SAINT JOHN MEDICAL CENTER</v>
      </c>
      <c r="D19" s="7">
        <f>ROUND(SUM(ICU!Q14:R14),0)</f>
        <v>15251223</v>
      </c>
      <c r="E19" s="7">
        <f>ROUND(+ICU!F14,0)</f>
        <v>10677</v>
      </c>
      <c r="F19" s="8">
        <f t="shared" si="0"/>
        <v>1428.42</v>
      </c>
      <c r="G19" s="7">
        <f>ROUND(SUM(ICU!Q115:R115),0)</f>
        <v>15685227</v>
      </c>
      <c r="H19" s="7">
        <f>ROUND(+ICU!F115,0)</f>
        <v>10054</v>
      </c>
      <c r="I19" s="8">
        <f t="shared" si="1"/>
        <v>1560.1</v>
      </c>
      <c r="J19" s="8"/>
      <c r="K19" s="9">
        <f t="shared" si="2"/>
        <v>0.0922</v>
      </c>
    </row>
    <row r="20" spans="2:11" ht="12">
      <c r="B20">
        <f>+ICU!A15</f>
        <v>29</v>
      </c>
      <c r="C20" t="str">
        <f>+ICU!B15</f>
        <v>HARBORVIEW MEDICAL CENTER</v>
      </c>
      <c r="D20" s="7">
        <f>ROUND(SUM(ICU!Q15:R15),0)</f>
        <v>63472095</v>
      </c>
      <c r="E20" s="7">
        <f>ROUND(+ICU!F15,0)</f>
        <v>22687</v>
      </c>
      <c r="F20" s="8">
        <f t="shared" si="0"/>
        <v>2797.73</v>
      </c>
      <c r="G20" s="7">
        <f>ROUND(SUM(ICU!Q116:R116),0)</f>
        <v>70809410</v>
      </c>
      <c r="H20" s="7">
        <f>ROUND(+ICU!F116,0)</f>
        <v>25733</v>
      </c>
      <c r="I20" s="8">
        <f t="shared" si="1"/>
        <v>2751.7</v>
      </c>
      <c r="J20" s="8"/>
      <c r="K20" s="9">
        <f t="shared" si="2"/>
        <v>-0.0165</v>
      </c>
    </row>
    <row r="21" spans="2:11" ht="12">
      <c r="B21">
        <f>+ICU!A16</f>
        <v>32</v>
      </c>
      <c r="C21" t="str">
        <f>+ICU!B16</f>
        <v>SAINT JOSEPH MEDICAL CENTER</v>
      </c>
      <c r="D21" s="7">
        <f>ROUND(SUM(ICU!Q16:R16),0)</f>
        <v>25444675</v>
      </c>
      <c r="E21" s="7">
        <f>ROUND(+ICU!F16,0)</f>
        <v>18623</v>
      </c>
      <c r="F21" s="8">
        <f t="shared" si="0"/>
        <v>1366.3</v>
      </c>
      <c r="G21" s="7">
        <f>ROUND(SUM(ICU!Q117:R117),0)</f>
        <v>29486989</v>
      </c>
      <c r="H21" s="7">
        <f>ROUND(+ICU!F117,0)</f>
        <v>18623</v>
      </c>
      <c r="I21" s="8">
        <f t="shared" si="1"/>
        <v>1583.36</v>
      </c>
      <c r="J21" s="8"/>
      <c r="K21" s="9">
        <f t="shared" si="2"/>
        <v>0.1589</v>
      </c>
    </row>
    <row r="22" spans="2:11" ht="12">
      <c r="B22">
        <f>+ICU!A17</f>
        <v>35</v>
      </c>
      <c r="C22" t="str">
        <f>+ICU!B17</f>
        <v>ENUMCLAW REGIONAL HOSPITAL</v>
      </c>
      <c r="D22" s="7">
        <f>ROUND(SUM(ICU!Q17:R17),0)</f>
        <v>262654</v>
      </c>
      <c r="E22" s="7">
        <f>ROUND(+ICU!F17,0)</f>
        <v>129</v>
      </c>
      <c r="F22" s="8">
        <f t="shared" si="0"/>
        <v>2036.08</v>
      </c>
      <c r="G22" s="7">
        <f>ROUND(SUM(ICU!Q118:R118),0)</f>
        <v>474063</v>
      </c>
      <c r="H22" s="7">
        <f>ROUND(+ICU!F118,0)</f>
        <v>284</v>
      </c>
      <c r="I22" s="8">
        <f t="shared" si="1"/>
        <v>1669.24</v>
      </c>
      <c r="J22" s="8"/>
      <c r="K22" s="9">
        <f t="shared" si="2"/>
        <v>-0.1802</v>
      </c>
    </row>
    <row r="23" spans="2:11" ht="12">
      <c r="B23">
        <f>+ICU!A18</f>
        <v>37</v>
      </c>
      <c r="C23" t="str">
        <f>+ICU!B18</f>
        <v>DEACONESS MEDICAL CENTER</v>
      </c>
      <c r="D23" s="7">
        <f>ROUND(SUM(ICU!Q18:R18),0)</f>
        <v>16518515</v>
      </c>
      <c r="E23" s="7">
        <f>ROUND(+ICU!F18,0)</f>
        <v>13022</v>
      </c>
      <c r="F23" s="8">
        <f t="shared" si="0"/>
        <v>1268.51</v>
      </c>
      <c r="G23" s="7">
        <f>ROUND(SUM(ICU!Q119:R119),0)</f>
        <v>23253787</v>
      </c>
      <c r="H23" s="7">
        <f>ROUND(+ICU!F119,0)</f>
        <v>15528</v>
      </c>
      <c r="I23" s="8">
        <f t="shared" si="1"/>
        <v>1497.54</v>
      </c>
      <c r="J23" s="8"/>
      <c r="K23" s="9">
        <f t="shared" si="2"/>
        <v>0.1806</v>
      </c>
    </row>
    <row r="24" spans="2:11" ht="12">
      <c r="B24">
        <f>+ICU!A19</f>
        <v>38</v>
      </c>
      <c r="C24" t="str">
        <f>+ICU!B19</f>
        <v>OLYMPIC MEDICAL CENTER</v>
      </c>
      <c r="D24" s="7">
        <f>ROUND(SUM(ICU!Q19:R19),0)</f>
        <v>6749022</v>
      </c>
      <c r="E24" s="7">
        <f>ROUND(+ICU!F19,0)</f>
        <v>4487</v>
      </c>
      <c r="F24" s="8">
        <f t="shared" si="0"/>
        <v>1504.13</v>
      </c>
      <c r="G24" s="7">
        <f>ROUND(SUM(ICU!Q120:R120),0)</f>
        <v>6559165</v>
      </c>
      <c r="H24" s="7">
        <f>ROUND(+ICU!F120,0)</f>
        <v>4126</v>
      </c>
      <c r="I24" s="8">
        <f t="shared" si="1"/>
        <v>1589.72</v>
      </c>
      <c r="J24" s="8"/>
      <c r="K24" s="9">
        <f t="shared" si="2"/>
        <v>0.0569</v>
      </c>
    </row>
    <row r="25" spans="2:11" ht="12">
      <c r="B25">
        <f>+ICU!A20</f>
        <v>39</v>
      </c>
      <c r="C25" t="str">
        <f>+ICU!B20</f>
        <v>KENNEWICK GENERAL HOSPITAL</v>
      </c>
      <c r="D25" s="7">
        <f>ROUND(SUM(ICU!Q20:R20),0)</f>
        <v>2663010</v>
      </c>
      <c r="E25" s="7">
        <f>ROUND(+ICU!F20,0)</f>
        <v>1579</v>
      </c>
      <c r="F25" s="8">
        <f t="shared" si="0"/>
        <v>1686.52</v>
      </c>
      <c r="G25" s="7">
        <f>ROUND(SUM(ICU!Q121:R121),0)</f>
        <v>2712207</v>
      </c>
      <c r="H25" s="7">
        <f>ROUND(+ICU!F121,0)</f>
        <v>1625</v>
      </c>
      <c r="I25" s="8">
        <f t="shared" si="1"/>
        <v>1669.05</v>
      </c>
      <c r="J25" s="8"/>
      <c r="K25" s="9">
        <f t="shared" si="2"/>
        <v>-0.0104</v>
      </c>
    </row>
    <row r="26" spans="2:11" ht="12">
      <c r="B26">
        <f>+ICU!A21</f>
        <v>43</v>
      </c>
      <c r="C26" t="str">
        <f>+ICU!B21</f>
        <v>WALLA WALLA GENERAL HOSPITAL</v>
      </c>
      <c r="D26" s="7">
        <f>ROUND(SUM(ICU!Q21:R21),0)</f>
        <v>1410001</v>
      </c>
      <c r="E26" s="7">
        <f>ROUND(+ICU!F21,0)</f>
        <v>683</v>
      </c>
      <c r="F26" s="8">
        <f t="shared" si="0"/>
        <v>2064.42</v>
      </c>
      <c r="G26" s="7">
        <f>ROUND(SUM(ICU!Q122:R122),0)</f>
        <v>2299945</v>
      </c>
      <c r="H26" s="7">
        <f>ROUND(+ICU!F122,0)</f>
        <v>868</v>
      </c>
      <c r="I26" s="8">
        <f t="shared" si="1"/>
        <v>2649.71</v>
      </c>
      <c r="J26" s="8"/>
      <c r="K26" s="9">
        <f t="shared" si="2"/>
        <v>0.2835</v>
      </c>
    </row>
    <row r="27" spans="2:11" ht="12">
      <c r="B27">
        <f>+ICU!A22</f>
        <v>45</v>
      </c>
      <c r="C27" t="str">
        <f>+ICU!B22</f>
        <v>COLUMBIA BASIN HOSPITAL</v>
      </c>
      <c r="D27" s="7">
        <f>ROUND(SUM(ICU!Q22:R22),0)</f>
        <v>0</v>
      </c>
      <c r="E27" s="7">
        <f>ROUND(+ICU!F22,0)</f>
        <v>0</v>
      </c>
      <c r="F27" s="8">
        <f t="shared" si="0"/>
      </c>
      <c r="G27" s="7">
        <f>ROUND(SUM(ICU!Q123:R123),0)</f>
        <v>0</v>
      </c>
      <c r="H27" s="7">
        <f>ROUND(+ICU!F123,0)</f>
        <v>0</v>
      </c>
      <c r="I27" s="8">
        <f t="shared" si="1"/>
      </c>
      <c r="J27" s="8"/>
      <c r="K27" s="9">
        <f t="shared" si="2"/>
      </c>
    </row>
    <row r="28" spans="2:11" ht="12">
      <c r="B28">
        <f>+ICU!A23</f>
        <v>46</v>
      </c>
      <c r="C28" t="str">
        <f>+ICU!B23</f>
        <v>PROSSER MEMORIAL HOSPITAL</v>
      </c>
      <c r="D28" s="7">
        <f>ROUND(SUM(ICU!Q23:R23),0)</f>
        <v>0</v>
      </c>
      <c r="E28" s="7">
        <f>ROUND(+ICU!F23,0)</f>
        <v>0</v>
      </c>
      <c r="F28" s="8">
        <f t="shared" si="0"/>
      </c>
      <c r="G28" s="7">
        <f>ROUND(SUM(ICU!Q124:R124),0)</f>
        <v>0</v>
      </c>
      <c r="H28" s="7">
        <f>ROUND(+ICU!F124,0)</f>
        <v>0</v>
      </c>
      <c r="I28" s="8">
        <f t="shared" si="1"/>
      </c>
      <c r="J28" s="8"/>
      <c r="K28" s="9">
        <f t="shared" si="2"/>
      </c>
    </row>
    <row r="29" spans="2:11" ht="12">
      <c r="B29">
        <f>+ICU!A24</f>
        <v>50</v>
      </c>
      <c r="C29" t="str">
        <f>+ICU!B24</f>
        <v>PROVIDENCE SAINT MARY MEDICAL CENTER</v>
      </c>
      <c r="D29" s="7">
        <f>ROUND(SUM(ICU!Q24:R24),0)</f>
        <v>6097536</v>
      </c>
      <c r="E29" s="7">
        <f>ROUND(+ICU!F24,0)</f>
        <v>3381</v>
      </c>
      <c r="F29" s="8">
        <f t="shared" si="0"/>
        <v>1803.47</v>
      </c>
      <c r="G29" s="7">
        <f>ROUND(SUM(ICU!Q125:R125),0)</f>
        <v>4920347</v>
      </c>
      <c r="H29" s="7">
        <f>ROUND(+ICU!F125,0)</f>
        <v>3191</v>
      </c>
      <c r="I29" s="8">
        <f t="shared" si="1"/>
        <v>1541.95</v>
      </c>
      <c r="J29" s="8"/>
      <c r="K29" s="9">
        <f t="shared" si="2"/>
        <v>-0.145</v>
      </c>
    </row>
    <row r="30" spans="2:11" ht="12">
      <c r="B30">
        <f>+ICU!A25</f>
        <v>54</v>
      </c>
      <c r="C30" t="str">
        <f>+ICU!B25</f>
        <v>FORKS COMMUNITY HOSPITAL</v>
      </c>
      <c r="D30" s="7">
        <f>ROUND(SUM(ICU!Q25:R25),0)</f>
        <v>0</v>
      </c>
      <c r="E30" s="7">
        <f>ROUND(+ICU!F25,0)</f>
        <v>0</v>
      </c>
      <c r="F30" s="8">
        <f t="shared" si="0"/>
      </c>
      <c r="G30" s="7">
        <f>ROUND(SUM(ICU!Q126:R126),0)</f>
        <v>0</v>
      </c>
      <c r="H30" s="7">
        <f>ROUND(+ICU!F126,0)</f>
        <v>0</v>
      </c>
      <c r="I30" s="8">
        <f t="shared" si="1"/>
      </c>
      <c r="J30" s="8"/>
      <c r="K30" s="9">
        <f t="shared" si="2"/>
      </c>
    </row>
    <row r="31" spans="2:11" ht="12">
      <c r="B31">
        <f>+ICU!A26</f>
        <v>56</v>
      </c>
      <c r="C31" t="str">
        <f>+ICU!B26</f>
        <v>WILLAPA HARBOR HOSPITAL</v>
      </c>
      <c r="D31" s="7">
        <f>ROUND(SUM(ICU!Q26:R26),0)</f>
        <v>0</v>
      </c>
      <c r="E31" s="7">
        <f>ROUND(+ICU!F26,0)</f>
        <v>0</v>
      </c>
      <c r="F31" s="8">
        <f t="shared" si="0"/>
      </c>
      <c r="G31" s="7">
        <f>ROUND(SUM(ICU!Q127:R127),0)</f>
        <v>0</v>
      </c>
      <c r="H31" s="7">
        <f>ROUND(+ICU!F127,0)</f>
        <v>0</v>
      </c>
      <c r="I31" s="8">
        <f t="shared" si="1"/>
      </c>
      <c r="J31" s="8"/>
      <c r="K31" s="9">
        <f t="shared" si="2"/>
      </c>
    </row>
    <row r="32" spans="2:11" ht="12">
      <c r="B32">
        <f>+ICU!A27</f>
        <v>58</v>
      </c>
      <c r="C32" t="str">
        <f>+ICU!B27</f>
        <v>YAKIMA VALLEY MEMORIAL HOSPITAL</v>
      </c>
      <c r="D32" s="7">
        <f>ROUND(SUM(ICU!Q27:R27),0)</f>
        <v>8001671</v>
      </c>
      <c r="E32" s="7">
        <f>ROUND(+ICU!F27,0)</f>
        <v>6280</v>
      </c>
      <c r="F32" s="8">
        <f t="shared" si="0"/>
        <v>1274.15</v>
      </c>
      <c r="G32" s="7">
        <f>ROUND(SUM(ICU!Q128:R128),0)</f>
        <v>8622874</v>
      </c>
      <c r="H32" s="7">
        <f>ROUND(+ICU!F128,0)</f>
        <v>5923</v>
      </c>
      <c r="I32" s="8">
        <f t="shared" si="1"/>
        <v>1455.83</v>
      </c>
      <c r="J32" s="8"/>
      <c r="K32" s="9">
        <f t="shared" si="2"/>
        <v>0.1426</v>
      </c>
    </row>
    <row r="33" spans="2:11" ht="12">
      <c r="B33">
        <f>+ICU!A28</f>
        <v>63</v>
      </c>
      <c r="C33" t="str">
        <f>+ICU!B28</f>
        <v>GRAYS HARBOR COMMUNITY HOSPITAL</v>
      </c>
      <c r="D33" s="7">
        <f>ROUND(SUM(ICU!Q28:R28),0)</f>
        <v>3913354</v>
      </c>
      <c r="E33" s="7">
        <f>ROUND(+ICU!F28,0)</f>
        <v>1871</v>
      </c>
      <c r="F33" s="8">
        <f t="shared" si="0"/>
        <v>2091.58</v>
      </c>
      <c r="G33" s="7">
        <f>ROUND(SUM(ICU!Q129:R129),0)</f>
        <v>4168274</v>
      </c>
      <c r="H33" s="7">
        <f>ROUND(+ICU!F129,0)</f>
        <v>2039</v>
      </c>
      <c r="I33" s="8">
        <f t="shared" si="1"/>
        <v>2044.27</v>
      </c>
      <c r="J33" s="8"/>
      <c r="K33" s="9">
        <f t="shared" si="2"/>
        <v>-0.0226</v>
      </c>
    </row>
    <row r="34" spans="2:11" ht="12">
      <c r="B34">
        <f>+ICU!A29</f>
        <v>78</v>
      </c>
      <c r="C34" t="str">
        <f>+ICU!B29</f>
        <v>SAMARITAN HOSPITAL</v>
      </c>
      <c r="D34" s="7">
        <f>ROUND(SUM(ICU!Q29:R29),0)</f>
        <v>3579716</v>
      </c>
      <c r="E34" s="7">
        <f>ROUND(+ICU!F29,0)</f>
        <v>1601</v>
      </c>
      <c r="F34" s="8">
        <f t="shared" si="0"/>
        <v>2235.93</v>
      </c>
      <c r="G34" s="7">
        <f>ROUND(SUM(ICU!Q130:R130),0)</f>
        <v>3767944</v>
      </c>
      <c r="H34" s="7">
        <f>ROUND(+ICU!F130,0)</f>
        <v>1689</v>
      </c>
      <c r="I34" s="8">
        <f t="shared" si="1"/>
        <v>2230.87</v>
      </c>
      <c r="J34" s="8"/>
      <c r="K34" s="9">
        <f t="shared" si="2"/>
        <v>-0.0023</v>
      </c>
    </row>
    <row r="35" spans="2:11" ht="12">
      <c r="B35">
        <f>+ICU!A30</f>
        <v>79</v>
      </c>
      <c r="C35" t="str">
        <f>+ICU!B30</f>
        <v>OCEAN BEACH HOSPITAL</v>
      </c>
      <c r="D35" s="7">
        <f>ROUND(SUM(ICU!Q30:R30),0)</f>
        <v>0</v>
      </c>
      <c r="E35" s="7">
        <f>ROUND(+ICU!F30,0)</f>
        <v>0</v>
      </c>
      <c r="F35" s="8">
        <f t="shared" si="0"/>
      </c>
      <c r="G35" s="7">
        <f>ROUND(SUM(ICU!Q131:R131),0)</f>
        <v>0</v>
      </c>
      <c r="H35" s="7">
        <f>ROUND(+ICU!F131,0)</f>
        <v>0</v>
      </c>
      <c r="I35" s="8">
        <f t="shared" si="1"/>
      </c>
      <c r="J35" s="8"/>
      <c r="K35" s="9">
        <f t="shared" si="2"/>
      </c>
    </row>
    <row r="36" spans="2:11" ht="12">
      <c r="B36">
        <f>+ICU!A31</f>
        <v>80</v>
      </c>
      <c r="C36" t="str">
        <f>+ICU!B31</f>
        <v>ODESSA MEMORIAL HOSPITAL</v>
      </c>
      <c r="D36" s="7">
        <f>ROUND(SUM(ICU!Q31:R31),0)</f>
        <v>0</v>
      </c>
      <c r="E36" s="7">
        <f>ROUND(+ICU!F31,0)</f>
        <v>0</v>
      </c>
      <c r="F36" s="8">
        <f t="shared" si="0"/>
      </c>
      <c r="G36" s="7">
        <f>ROUND(SUM(ICU!Q132:R132),0)</f>
        <v>0</v>
      </c>
      <c r="H36" s="7">
        <f>ROUND(+ICU!F132,0)</f>
        <v>0</v>
      </c>
      <c r="I36" s="8">
        <f t="shared" si="1"/>
      </c>
      <c r="J36" s="8"/>
      <c r="K36" s="9">
        <f t="shared" si="2"/>
      </c>
    </row>
    <row r="37" spans="2:11" ht="12">
      <c r="B37">
        <f>+ICU!A32</f>
        <v>81</v>
      </c>
      <c r="C37" t="str">
        <f>+ICU!B32</f>
        <v>GOOD SAMARITAN HOSPITAL</v>
      </c>
      <c r="D37" s="7">
        <f>ROUND(SUM(ICU!Q32:R32),0)</f>
        <v>7619609</v>
      </c>
      <c r="E37" s="7">
        <f>ROUND(+ICU!F32,0)</f>
        <v>3606</v>
      </c>
      <c r="F37" s="8">
        <f t="shared" si="0"/>
        <v>2113.04</v>
      </c>
      <c r="G37" s="7">
        <f>ROUND(SUM(ICU!Q133:R133),0)</f>
        <v>26797758</v>
      </c>
      <c r="H37" s="7">
        <f>ROUND(+ICU!F133,0)</f>
        <v>16139</v>
      </c>
      <c r="I37" s="8">
        <f t="shared" si="1"/>
        <v>1660.43</v>
      </c>
      <c r="J37" s="8"/>
      <c r="K37" s="9">
        <f t="shared" si="2"/>
        <v>-0.2142</v>
      </c>
    </row>
    <row r="38" spans="2:11" ht="12">
      <c r="B38">
        <f>+ICU!A33</f>
        <v>82</v>
      </c>
      <c r="C38" t="str">
        <f>+ICU!B33</f>
        <v>GARFIELD COUNTY MEMORIAL HOSPITAL</v>
      </c>
      <c r="D38" s="7">
        <f>ROUND(SUM(ICU!Q33:R33),0)</f>
        <v>0</v>
      </c>
      <c r="E38" s="7">
        <f>ROUND(+ICU!F33,0)</f>
        <v>0</v>
      </c>
      <c r="F38" s="8">
        <f t="shared" si="0"/>
      </c>
      <c r="G38" s="7">
        <f>ROUND(SUM(ICU!Q134:R134),0)</f>
        <v>0</v>
      </c>
      <c r="H38" s="7">
        <f>ROUND(+ICU!F134,0)</f>
        <v>0</v>
      </c>
      <c r="I38" s="8">
        <f t="shared" si="1"/>
      </c>
      <c r="J38" s="8"/>
      <c r="K38" s="9">
        <f t="shared" si="2"/>
      </c>
    </row>
    <row r="39" spans="2:11" ht="12">
      <c r="B39">
        <f>+ICU!A34</f>
        <v>84</v>
      </c>
      <c r="C39" t="str">
        <f>+ICU!B34</f>
        <v>PROVIDENCE REGIONAL MEDICAL CENTER EVERETT</v>
      </c>
      <c r="D39" s="7">
        <f>ROUND(SUM(ICU!Q34:R34),0)</f>
        <v>25635470</v>
      </c>
      <c r="E39" s="7">
        <f>ROUND(+ICU!F34,0)</f>
        <v>11269</v>
      </c>
      <c r="F39" s="8">
        <f t="shared" si="0"/>
        <v>2274.87</v>
      </c>
      <c r="G39" s="7">
        <f>ROUND(SUM(ICU!Q135:R135),0)</f>
        <v>36946870</v>
      </c>
      <c r="H39" s="7">
        <f>ROUND(+ICU!F135,0)</f>
        <v>18430</v>
      </c>
      <c r="I39" s="8">
        <f t="shared" si="1"/>
        <v>2004.71</v>
      </c>
      <c r="J39" s="8"/>
      <c r="K39" s="9">
        <f t="shared" si="2"/>
        <v>-0.1188</v>
      </c>
    </row>
    <row r="40" spans="2:11" ht="12">
      <c r="B40">
        <f>+ICU!A35</f>
        <v>85</v>
      </c>
      <c r="C40" t="str">
        <f>+ICU!B35</f>
        <v>JEFFERSON HEALTHCARE HOSPITAL</v>
      </c>
      <c r="D40" s="7">
        <f>ROUND(SUM(ICU!Q35:R35),0)</f>
        <v>1798486</v>
      </c>
      <c r="E40" s="7">
        <f>ROUND(+ICU!F35,0)</f>
        <v>508</v>
      </c>
      <c r="F40" s="8">
        <f t="shared" si="0"/>
        <v>3540.33</v>
      </c>
      <c r="G40" s="7">
        <f>ROUND(SUM(ICU!Q136:R136),0)</f>
        <v>1907639</v>
      </c>
      <c r="H40" s="7">
        <f>ROUND(+ICU!F136,0)</f>
        <v>444</v>
      </c>
      <c r="I40" s="8">
        <f t="shared" si="1"/>
        <v>4296.48</v>
      </c>
      <c r="J40" s="8"/>
      <c r="K40" s="9">
        <f t="shared" si="2"/>
        <v>0.2136</v>
      </c>
    </row>
    <row r="41" spans="2:11" ht="12">
      <c r="B41">
        <f>+ICU!A36</f>
        <v>96</v>
      </c>
      <c r="C41" t="str">
        <f>+ICU!B36</f>
        <v>SKYLINE HOSPITAL</v>
      </c>
      <c r="D41" s="7">
        <f>ROUND(SUM(ICU!Q36:R36),0)</f>
        <v>106640</v>
      </c>
      <c r="E41" s="7">
        <f>ROUND(+ICU!F36,0)</f>
        <v>54</v>
      </c>
      <c r="F41" s="8">
        <f t="shared" si="0"/>
        <v>1974.81</v>
      </c>
      <c r="G41" s="7">
        <f>ROUND(SUM(ICU!Q137:R137),0)</f>
        <v>202862</v>
      </c>
      <c r="H41" s="7">
        <f>ROUND(+ICU!F137,0)</f>
        <v>41</v>
      </c>
      <c r="I41" s="8">
        <f t="shared" si="1"/>
        <v>4947.85</v>
      </c>
      <c r="J41" s="8"/>
      <c r="K41" s="9">
        <f t="shared" si="2"/>
        <v>1.5055</v>
      </c>
    </row>
    <row r="42" spans="2:11" ht="12">
      <c r="B42">
        <f>+ICU!A37</f>
        <v>102</v>
      </c>
      <c r="C42" t="str">
        <f>+ICU!B37</f>
        <v>YAKIMA REGIONAL MEDICAL AND CARDIAC CENTER</v>
      </c>
      <c r="D42" s="7">
        <f>ROUND(SUM(ICU!Q37:R37),0)</f>
        <v>6824300</v>
      </c>
      <c r="E42" s="7">
        <f>ROUND(+ICU!F37,0)</f>
        <v>4061</v>
      </c>
      <c r="F42" s="8">
        <f t="shared" si="0"/>
        <v>1680.45</v>
      </c>
      <c r="G42" s="7">
        <f>ROUND(SUM(ICU!Q138:R138),0)</f>
        <v>6572614</v>
      </c>
      <c r="H42" s="7">
        <f>ROUND(+ICU!F138,0)</f>
        <v>3531</v>
      </c>
      <c r="I42" s="8">
        <f t="shared" si="1"/>
        <v>1861.4</v>
      </c>
      <c r="J42" s="8"/>
      <c r="K42" s="9">
        <f t="shared" si="2"/>
        <v>0.1077</v>
      </c>
    </row>
    <row r="43" spans="2:11" ht="12">
      <c r="B43">
        <f>+ICU!A38</f>
        <v>104</v>
      </c>
      <c r="C43" t="str">
        <f>+ICU!B38</f>
        <v>VALLEY GENERAL HOSPITAL</v>
      </c>
      <c r="D43" s="7">
        <f>ROUND(SUM(ICU!Q38:R38),0)</f>
        <v>1025555</v>
      </c>
      <c r="E43" s="7">
        <f>ROUND(+ICU!F38,0)</f>
        <v>368</v>
      </c>
      <c r="F43" s="8">
        <f t="shared" si="0"/>
        <v>2786.83</v>
      </c>
      <c r="G43" s="7">
        <f>ROUND(SUM(ICU!Q139:R139),0)</f>
        <v>1125071</v>
      </c>
      <c r="H43" s="7">
        <f>ROUND(+ICU!F139,0)</f>
        <v>344</v>
      </c>
      <c r="I43" s="8">
        <f t="shared" si="1"/>
        <v>3270.56</v>
      </c>
      <c r="J43" s="8"/>
      <c r="K43" s="9">
        <f t="shared" si="2"/>
        <v>0.1736</v>
      </c>
    </row>
    <row r="44" spans="2:11" ht="12">
      <c r="B44">
        <f>+ICU!A39</f>
        <v>106</v>
      </c>
      <c r="C44" t="str">
        <f>+ICU!B39</f>
        <v>CASCADE VALLEY HOSPITAL</v>
      </c>
      <c r="D44" s="7">
        <f>ROUND(SUM(ICU!Q39:R39),0)</f>
        <v>1218824</v>
      </c>
      <c r="E44" s="7">
        <f>ROUND(+ICU!F39,0)</f>
        <v>613</v>
      </c>
      <c r="F44" s="8">
        <f t="shared" si="0"/>
        <v>1988.29</v>
      </c>
      <c r="G44" s="7">
        <f>ROUND(SUM(ICU!Q140:R140),0)</f>
        <v>1338834</v>
      </c>
      <c r="H44" s="7">
        <f>ROUND(+ICU!F140,0)</f>
        <v>618</v>
      </c>
      <c r="I44" s="8">
        <f t="shared" si="1"/>
        <v>2166.4</v>
      </c>
      <c r="J44" s="8"/>
      <c r="K44" s="9">
        <f t="shared" si="2"/>
        <v>0.0896</v>
      </c>
    </row>
    <row r="45" spans="2:11" ht="12">
      <c r="B45">
        <f>+ICU!A40</f>
        <v>107</v>
      </c>
      <c r="C45" t="str">
        <f>+ICU!B40</f>
        <v>NORTH VALLEY HOSPITAL</v>
      </c>
      <c r="D45" s="7">
        <f>ROUND(SUM(ICU!Q40:R40),0)</f>
        <v>62841</v>
      </c>
      <c r="E45" s="7">
        <f>ROUND(+ICU!F40,0)</f>
        <v>119</v>
      </c>
      <c r="F45" s="8">
        <f t="shared" si="0"/>
        <v>528.08</v>
      </c>
      <c r="G45" s="7">
        <f>ROUND(SUM(ICU!Q141:R141),0)</f>
        <v>57313</v>
      </c>
      <c r="H45" s="7">
        <f>ROUND(+ICU!F141,0)</f>
        <v>144</v>
      </c>
      <c r="I45" s="8">
        <f t="shared" si="1"/>
        <v>398.01</v>
      </c>
      <c r="J45" s="8"/>
      <c r="K45" s="9">
        <f t="shared" si="2"/>
        <v>-0.2463</v>
      </c>
    </row>
    <row r="46" spans="2:11" ht="12">
      <c r="B46">
        <f>+ICU!A41</f>
        <v>108</v>
      </c>
      <c r="C46" t="str">
        <f>+ICU!B41</f>
        <v>TRI-STATE MEMORIAL HOSPITAL</v>
      </c>
      <c r="D46" s="7">
        <f>ROUND(SUM(ICU!Q41:R41),0)</f>
        <v>1738336</v>
      </c>
      <c r="E46" s="7">
        <f>ROUND(+ICU!F41,0)</f>
        <v>1802</v>
      </c>
      <c r="F46" s="8">
        <f t="shared" si="0"/>
        <v>964.67</v>
      </c>
      <c r="G46" s="7">
        <f>ROUND(SUM(ICU!Q142:R142),0)</f>
        <v>0</v>
      </c>
      <c r="H46" s="7">
        <f>ROUND(+ICU!F142,0)</f>
        <v>0</v>
      </c>
      <c r="I46" s="8">
        <f t="shared" si="1"/>
      </c>
      <c r="J46" s="8"/>
      <c r="K46" s="9">
        <f t="shared" si="2"/>
      </c>
    </row>
    <row r="47" spans="2:11" ht="12">
      <c r="B47">
        <f>+ICU!A42</f>
        <v>111</v>
      </c>
      <c r="C47" t="str">
        <f>+ICU!B42</f>
        <v>EAST ADAMS RURAL HOSPITAL</v>
      </c>
      <c r="D47" s="7">
        <f>ROUND(SUM(ICU!Q42:R42),0)</f>
        <v>0</v>
      </c>
      <c r="E47" s="7">
        <f>ROUND(+ICU!F42,0)</f>
        <v>0</v>
      </c>
      <c r="F47" s="8">
        <f t="shared" si="0"/>
      </c>
      <c r="G47" s="7">
        <f>ROUND(SUM(ICU!Q143:R143),0)</f>
        <v>0</v>
      </c>
      <c r="H47" s="7">
        <f>ROUND(+ICU!F143,0)</f>
        <v>0</v>
      </c>
      <c r="I47" s="8">
        <f t="shared" si="1"/>
      </c>
      <c r="J47" s="8"/>
      <c r="K47" s="9">
        <f t="shared" si="2"/>
      </c>
    </row>
    <row r="48" spans="2:11" ht="12">
      <c r="B48">
        <f>+ICU!A43</f>
        <v>125</v>
      </c>
      <c r="C48" t="str">
        <f>+ICU!B43</f>
        <v>OTHELLO COMMUNITY HOSPITAL</v>
      </c>
      <c r="D48" s="7">
        <f>ROUND(SUM(ICU!Q43:R43),0)</f>
        <v>0</v>
      </c>
      <c r="E48" s="7">
        <f>ROUND(+ICU!F43,0)</f>
        <v>0</v>
      </c>
      <c r="F48" s="8">
        <f t="shared" si="0"/>
      </c>
      <c r="G48" s="7">
        <f>ROUND(SUM(ICU!Q144:R144),0)</f>
        <v>0</v>
      </c>
      <c r="H48" s="7">
        <f>ROUND(+ICU!F144,0)</f>
        <v>0</v>
      </c>
      <c r="I48" s="8">
        <f t="shared" si="1"/>
      </c>
      <c r="J48" s="8"/>
      <c r="K48" s="9">
        <f t="shared" si="2"/>
      </c>
    </row>
    <row r="49" spans="2:11" ht="12">
      <c r="B49">
        <f>+ICU!A44</f>
        <v>126</v>
      </c>
      <c r="C49" t="str">
        <f>+ICU!B44</f>
        <v>HIGHLINE MEDICAL CENTER</v>
      </c>
      <c r="D49" s="7">
        <f>ROUND(SUM(ICU!Q44:R44),0)</f>
        <v>13625416</v>
      </c>
      <c r="E49" s="7">
        <f>ROUND(+ICU!F44,0)</f>
        <v>10017</v>
      </c>
      <c r="F49" s="8">
        <f t="shared" si="0"/>
        <v>1360.23</v>
      </c>
      <c r="G49" s="7">
        <f>ROUND(SUM(ICU!Q145:R145),0)</f>
        <v>13887079</v>
      </c>
      <c r="H49" s="7">
        <f>ROUND(+ICU!F145,0)</f>
        <v>9478</v>
      </c>
      <c r="I49" s="8">
        <f t="shared" si="1"/>
        <v>1465.19</v>
      </c>
      <c r="J49" s="8"/>
      <c r="K49" s="9">
        <f t="shared" si="2"/>
        <v>0.0772</v>
      </c>
    </row>
    <row r="50" spans="2:11" ht="12">
      <c r="B50">
        <f>+ICU!A45</f>
        <v>128</v>
      </c>
      <c r="C50" t="str">
        <f>+ICU!B45</f>
        <v>UNIVERSITY OF WASHINGTON MEDICAL CENTER</v>
      </c>
      <c r="D50" s="7">
        <f>ROUND(SUM(ICU!Q45:R45),0)</f>
        <v>75909642</v>
      </c>
      <c r="E50" s="7">
        <f>ROUND(+ICU!F45,0)</f>
        <v>40934</v>
      </c>
      <c r="F50" s="8">
        <f t="shared" si="0"/>
        <v>1854.44</v>
      </c>
      <c r="G50" s="7">
        <f>ROUND(SUM(ICU!Q146:R146),0)</f>
        <v>75750014</v>
      </c>
      <c r="H50" s="7">
        <f>ROUND(+ICU!F146,0)</f>
        <v>40681</v>
      </c>
      <c r="I50" s="8">
        <f t="shared" si="1"/>
        <v>1862.05</v>
      </c>
      <c r="J50" s="8"/>
      <c r="K50" s="9">
        <f t="shared" si="2"/>
        <v>0.0041</v>
      </c>
    </row>
    <row r="51" spans="2:11" ht="12">
      <c r="B51">
        <f>+ICU!A46</f>
        <v>129</v>
      </c>
      <c r="C51" t="str">
        <f>+ICU!B46</f>
        <v>QUINCY VALLEY MEDICAL CENTER</v>
      </c>
      <c r="D51" s="7">
        <f>ROUND(SUM(ICU!Q46:R46),0)</f>
        <v>0</v>
      </c>
      <c r="E51" s="7">
        <f>ROUND(+ICU!F46,0)</f>
        <v>0</v>
      </c>
      <c r="F51" s="8">
        <f t="shared" si="0"/>
      </c>
      <c r="G51" s="7">
        <f>ROUND(SUM(ICU!Q147:R147),0)</f>
        <v>0</v>
      </c>
      <c r="H51" s="7">
        <f>ROUND(+ICU!F147,0)</f>
        <v>0</v>
      </c>
      <c r="I51" s="8">
        <f t="shared" si="1"/>
      </c>
      <c r="J51" s="8"/>
      <c r="K51" s="9">
        <f t="shared" si="2"/>
      </c>
    </row>
    <row r="52" spans="2:11" ht="12">
      <c r="B52">
        <f>+ICU!A47</f>
        <v>130</v>
      </c>
      <c r="C52" t="str">
        <f>+ICU!B47</f>
        <v>NORTHWEST HOSPITAL &amp; MEDICAL CENTER</v>
      </c>
      <c r="D52" s="7">
        <f>ROUND(SUM(ICU!Q47:R47),0)</f>
        <v>8151220</v>
      </c>
      <c r="E52" s="7">
        <f>ROUND(+ICU!F47,0)</f>
        <v>3679</v>
      </c>
      <c r="F52" s="8">
        <f t="shared" si="0"/>
        <v>2215.61</v>
      </c>
      <c r="G52" s="7">
        <f>ROUND(SUM(ICU!Q148:R148),0)</f>
        <v>8245438</v>
      </c>
      <c r="H52" s="7">
        <f>ROUND(+ICU!F148,0)</f>
        <v>3881</v>
      </c>
      <c r="I52" s="8">
        <f t="shared" si="1"/>
        <v>2124.57</v>
      </c>
      <c r="J52" s="8"/>
      <c r="K52" s="9">
        <f t="shared" si="2"/>
        <v>-0.0411</v>
      </c>
    </row>
    <row r="53" spans="2:11" ht="12">
      <c r="B53">
        <f>+ICU!A48</f>
        <v>131</v>
      </c>
      <c r="C53" t="str">
        <f>+ICU!B48</f>
        <v>OVERLAKE HOSPITAL MEDICAL CENTER</v>
      </c>
      <c r="D53" s="7">
        <f>ROUND(SUM(ICU!Q48:R48),0)</f>
        <v>17624802</v>
      </c>
      <c r="E53" s="7">
        <f>ROUND(+ICU!F48,0)</f>
        <v>6134</v>
      </c>
      <c r="F53" s="8">
        <f t="shared" si="0"/>
        <v>2873.3</v>
      </c>
      <c r="G53" s="7">
        <f>ROUND(SUM(ICU!Q149:R149),0)</f>
        <v>20502459</v>
      </c>
      <c r="H53" s="7">
        <f>ROUND(+ICU!F149,0)</f>
        <v>7539</v>
      </c>
      <c r="I53" s="8">
        <f t="shared" si="1"/>
        <v>2719.52</v>
      </c>
      <c r="J53" s="8"/>
      <c r="K53" s="9">
        <f t="shared" si="2"/>
        <v>-0.0535</v>
      </c>
    </row>
    <row r="54" spans="2:11" ht="12">
      <c r="B54">
        <f>+ICU!A49</f>
        <v>132</v>
      </c>
      <c r="C54" t="str">
        <f>+ICU!B49</f>
        <v>SAINT CLARE HOSPITAL</v>
      </c>
      <c r="D54" s="7">
        <f>ROUND(SUM(ICU!Q49:R49),0)</f>
        <v>6152494</v>
      </c>
      <c r="E54" s="7">
        <f>ROUND(+ICU!F49,0)</f>
        <v>2782</v>
      </c>
      <c r="F54" s="8">
        <f t="shared" si="0"/>
        <v>2211.54</v>
      </c>
      <c r="G54" s="7">
        <f>ROUND(SUM(ICU!Q150:R150),0)</f>
        <v>6198658</v>
      </c>
      <c r="H54" s="7">
        <f>ROUND(+ICU!F150,0)</f>
        <v>2693</v>
      </c>
      <c r="I54" s="8">
        <f t="shared" si="1"/>
        <v>2301.77</v>
      </c>
      <c r="J54" s="8"/>
      <c r="K54" s="9">
        <f t="shared" si="2"/>
        <v>0.0408</v>
      </c>
    </row>
    <row r="55" spans="2:11" ht="12">
      <c r="B55">
        <f>+ICU!A50</f>
        <v>134</v>
      </c>
      <c r="C55" t="str">
        <f>+ICU!B50</f>
        <v>ISLAND HOSPITAL</v>
      </c>
      <c r="D55" s="7">
        <f>ROUND(SUM(ICU!Q50:R50),0)</f>
        <v>2514020</v>
      </c>
      <c r="E55" s="7">
        <f>ROUND(+ICU!F50,0)</f>
        <v>1627</v>
      </c>
      <c r="F55" s="8">
        <f t="shared" si="0"/>
        <v>1545.19</v>
      </c>
      <c r="G55" s="7">
        <f>ROUND(SUM(ICU!Q151:R151),0)</f>
        <v>2656566</v>
      </c>
      <c r="H55" s="7">
        <f>ROUND(+ICU!F151,0)</f>
        <v>1200</v>
      </c>
      <c r="I55" s="8">
        <f t="shared" si="1"/>
        <v>2213.81</v>
      </c>
      <c r="J55" s="8"/>
      <c r="K55" s="9">
        <f t="shared" si="2"/>
        <v>0.4327</v>
      </c>
    </row>
    <row r="56" spans="2:11" ht="12">
      <c r="B56">
        <f>+ICU!A51</f>
        <v>137</v>
      </c>
      <c r="C56" t="str">
        <f>+ICU!B51</f>
        <v>LINCOLN HOSPITAL</v>
      </c>
      <c r="D56" s="7">
        <f>ROUND(SUM(ICU!Q51:R51),0)</f>
        <v>0</v>
      </c>
      <c r="E56" s="7">
        <f>ROUND(+ICU!F51,0)</f>
        <v>0</v>
      </c>
      <c r="F56" s="8">
        <f t="shared" si="0"/>
      </c>
      <c r="G56" s="7">
        <f>ROUND(SUM(ICU!Q152:R152),0)</f>
        <v>0</v>
      </c>
      <c r="H56" s="7">
        <f>ROUND(+ICU!F152,0)</f>
        <v>0</v>
      </c>
      <c r="I56" s="8">
        <f t="shared" si="1"/>
      </c>
      <c r="J56" s="8"/>
      <c r="K56" s="9">
        <f t="shared" si="2"/>
      </c>
    </row>
    <row r="57" spans="2:11" ht="12">
      <c r="B57">
        <f>+ICU!A52</f>
        <v>138</v>
      </c>
      <c r="C57" t="str">
        <f>+ICU!B52</f>
        <v>SWEDISH EDMONDS</v>
      </c>
      <c r="D57" s="7">
        <f>ROUND(SUM(ICU!Q52:R52),0)</f>
        <v>7609146</v>
      </c>
      <c r="E57" s="7">
        <f>ROUND(+ICU!F52,0)</f>
        <v>3853</v>
      </c>
      <c r="F57" s="8">
        <f t="shared" si="0"/>
        <v>1974.86</v>
      </c>
      <c r="G57" s="7">
        <f>ROUND(SUM(ICU!Q153:R153),0)</f>
        <v>8475487</v>
      </c>
      <c r="H57" s="7">
        <f>ROUND(+ICU!F153,0)</f>
        <v>3419</v>
      </c>
      <c r="I57" s="8">
        <f t="shared" si="1"/>
        <v>2478.94</v>
      </c>
      <c r="J57" s="8"/>
      <c r="K57" s="9">
        <f t="shared" si="2"/>
        <v>0.2552</v>
      </c>
    </row>
    <row r="58" spans="2:11" ht="12">
      <c r="B58">
        <f>+ICU!A53</f>
        <v>139</v>
      </c>
      <c r="C58" t="str">
        <f>+ICU!B53</f>
        <v>PROVIDENCE HOLY FAMILY HOSPITAL</v>
      </c>
      <c r="D58" s="7">
        <f>ROUND(SUM(ICU!Q53:R53),0)</f>
        <v>10308554</v>
      </c>
      <c r="E58" s="7">
        <f>ROUND(+ICU!F53,0)</f>
        <v>3990</v>
      </c>
      <c r="F58" s="8">
        <f t="shared" si="0"/>
        <v>2583.6</v>
      </c>
      <c r="G58" s="7">
        <f>ROUND(SUM(ICU!Q154:R154),0)</f>
        <v>11433943</v>
      </c>
      <c r="H58" s="7">
        <f>ROUND(+ICU!F154,0)</f>
        <v>3625</v>
      </c>
      <c r="I58" s="8">
        <f t="shared" si="1"/>
        <v>3154.19</v>
      </c>
      <c r="J58" s="8"/>
      <c r="K58" s="9">
        <f t="shared" si="2"/>
        <v>0.2209</v>
      </c>
    </row>
    <row r="59" spans="2:11" ht="12">
      <c r="B59">
        <f>+ICU!A54</f>
        <v>140</v>
      </c>
      <c r="C59" t="str">
        <f>+ICU!B54</f>
        <v>KITTITAS VALLEY HOSPITAL</v>
      </c>
      <c r="D59" s="7">
        <f>ROUND(SUM(ICU!Q54:R54),0)</f>
        <v>2004034</v>
      </c>
      <c r="E59" s="7">
        <f>ROUND(+ICU!F54,0)</f>
        <v>875</v>
      </c>
      <c r="F59" s="8">
        <f t="shared" si="0"/>
        <v>2290.32</v>
      </c>
      <c r="G59" s="7">
        <f>ROUND(SUM(ICU!Q155:R155),0)</f>
        <v>2030057</v>
      </c>
      <c r="H59" s="7">
        <f>ROUND(+ICU!F155,0)</f>
        <v>746</v>
      </c>
      <c r="I59" s="8">
        <f t="shared" si="1"/>
        <v>2721.26</v>
      </c>
      <c r="J59" s="8"/>
      <c r="K59" s="9">
        <f t="shared" si="2"/>
        <v>0.1882</v>
      </c>
    </row>
    <row r="60" spans="2:11" ht="12">
      <c r="B60">
        <f>+ICU!A55</f>
        <v>141</v>
      </c>
      <c r="C60" t="str">
        <f>+ICU!B55</f>
        <v>DAYTON GENERAL HOSPITAL</v>
      </c>
      <c r="D60" s="7">
        <f>ROUND(SUM(ICU!Q55:R55),0)</f>
        <v>0</v>
      </c>
      <c r="E60" s="7">
        <f>ROUND(+ICU!F55,0)</f>
        <v>0</v>
      </c>
      <c r="F60" s="8">
        <f t="shared" si="0"/>
      </c>
      <c r="G60" s="7">
        <f>ROUND(SUM(ICU!Q156:R156),0)</f>
        <v>0</v>
      </c>
      <c r="H60" s="7">
        <f>ROUND(+ICU!F156,0)</f>
        <v>0</v>
      </c>
      <c r="I60" s="8">
        <f t="shared" si="1"/>
      </c>
      <c r="J60" s="8"/>
      <c r="K60" s="9">
        <f t="shared" si="2"/>
      </c>
    </row>
    <row r="61" spans="2:11" ht="12">
      <c r="B61">
        <f>+ICU!A56</f>
        <v>142</v>
      </c>
      <c r="C61" t="str">
        <f>+ICU!B56</f>
        <v>HARRISON MEDICAL CENTER</v>
      </c>
      <c r="D61" s="7">
        <f>ROUND(SUM(ICU!Q56:R56),0)</f>
        <v>10820251</v>
      </c>
      <c r="E61" s="7">
        <f>ROUND(+ICU!F56,0)</f>
        <v>5252</v>
      </c>
      <c r="F61" s="8">
        <f t="shared" si="0"/>
        <v>2060.22</v>
      </c>
      <c r="G61" s="7">
        <f>ROUND(SUM(ICU!Q157:R157),0)</f>
        <v>11301125</v>
      </c>
      <c r="H61" s="7">
        <f>ROUND(+ICU!F157,0)</f>
        <v>5000</v>
      </c>
      <c r="I61" s="8">
        <f t="shared" si="1"/>
        <v>2260.23</v>
      </c>
      <c r="J61" s="8"/>
      <c r="K61" s="9">
        <f t="shared" si="2"/>
        <v>0.0971</v>
      </c>
    </row>
    <row r="62" spans="2:11" ht="12">
      <c r="B62">
        <f>+ICU!A57</f>
        <v>145</v>
      </c>
      <c r="C62" t="str">
        <f>+ICU!B57</f>
        <v>PEACEHEALTH SAINT JOSEPH HOSPITAL</v>
      </c>
      <c r="D62" s="7">
        <f>ROUND(SUM(ICU!Q57:R57),0)</f>
        <v>13520556</v>
      </c>
      <c r="E62" s="7">
        <f>ROUND(+ICU!F57,0)</f>
        <v>5639</v>
      </c>
      <c r="F62" s="8">
        <f t="shared" si="0"/>
        <v>2397.69</v>
      </c>
      <c r="G62" s="7">
        <f>ROUND(SUM(ICU!Q158:R158),0)</f>
        <v>14679156</v>
      </c>
      <c r="H62" s="7">
        <f>ROUND(+ICU!F158,0)</f>
        <v>5836</v>
      </c>
      <c r="I62" s="8">
        <f t="shared" si="1"/>
        <v>2515.28</v>
      </c>
      <c r="J62" s="8"/>
      <c r="K62" s="9">
        <f t="shared" si="2"/>
        <v>0.049</v>
      </c>
    </row>
    <row r="63" spans="2:11" ht="12">
      <c r="B63">
        <f>+ICU!A58</f>
        <v>147</v>
      </c>
      <c r="C63" t="str">
        <f>+ICU!B58</f>
        <v>MID VALLEY HOSPITAL</v>
      </c>
      <c r="D63" s="7">
        <f>ROUND(SUM(ICU!Q58:R58),0)</f>
        <v>699940</v>
      </c>
      <c r="E63" s="7">
        <f>ROUND(+ICU!F58,0)</f>
        <v>256</v>
      </c>
      <c r="F63" s="8">
        <f t="shared" si="0"/>
        <v>2734.14</v>
      </c>
      <c r="G63" s="7">
        <f>ROUND(SUM(ICU!Q159:R159),0)</f>
        <v>656219</v>
      </c>
      <c r="H63" s="7">
        <f>ROUND(+ICU!F159,0)</f>
        <v>197</v>
      </c>
      <c r="I63" s="8">
        <f t="shared" si="1"/>
        <v>3331.06</v>
      </c>
      <c r="J63" s="8"/>
      <c r="K63" s="9">
        <f t="shared" si="2"/>
        <v>0.2183</v>
      </c>
    </row>
    <row r="64" spans="2:11" ht="12">
      <c r="B64">
        <f>+ICU!A59</f>
        <v>148</v>
      </c>
      <c r="C64" t="str">
        <f>+ICU!B59</f>
        <v>KINDRED HOSPITAL - SEATTLE</v>
      </c>
      <c r="D64" s="7">
        <f>ROUND(SUM(ICU!Q59:R59),0)</f>
        <v>815948</v>
      </c>
      <c r="E64" s="7">
        <f>ROUND(+ICU!F59,0)</f>
        <v>605</v>
      </c>
      <c r="F64" s="8">
        <f t="shared" si="0"/>
        <v>1348.67</v>
      </c>
      <c r="G64" s="7">
        <f>ROUND(SUM(ICU!Q160:R160),0)</f>
        <v>835637</v>
      </c>
      <c r="H64" s="7">
        <f>ROUND(+ICU!F160,0)</f>
        <v>593</v>
      </c>
      <c r="I64" s="8">
        <f t="shared" si="1"/>
        <v>1409.17</v>
      </c>
      <c r="J64" s="8"/>
      <c r="K64" s="9">
        <f t="shared" si="2"/>
        <v>0.0449</v>
      </c>
    </row>
    <row r="65" spans="2:11" ht="12">
      <c r="B65">
        <f>+ICU!A60</f>
        <v>150</v>
      </c>
      <c r="C65" t="str">
        <f>+ICU!B60</f>
        <v>COULEE COMMUNITY HOSPITAL</v>
      </c>
      <c r="D65" s="7">
        <f>ROUND(SUM(ICU!Q60:R60),0)</f>
        <v>0</v>
      </c>
      <c r="E65" s="7">
        <f>ROUND(+ICU!F60,0)</f>
        <v>0</v>
      </c>
      <c r="F65" s="8">
        <f t="shared" si="0"/>
      </c>
      <c r="G65" s="7">
        <f>ROUND(SUM(ICU!Q161:R161),0)</f>
        <v>0</v>
      </c>
      <c r="H65" s="7">
        <f>ROUND(+ICU!F161,0)</f>
        <v>0</v>
      </c>
      <c r="I65" s="8">
        <f t="shared" si="1"/>
      </c>
      <c r="J65" s="8"/>
      <c r="K65" s="9">
        <f t="shared" si="2"/>
      </c>
    </row>
    <row r="66" spans="2:11" ht="12">
      <c r="B66">
        <f>+ICU!A61</f>
        <v>152</v>
      </c>
      <c r="C66" t="str">
        <f>+ICU!B61</f>
        <v>MASON GENERAL HOSPITAL</v>
      </c>
      <c r="D66" s="7">
        <f>ROUND(SUM(ICU!Q61:R61),0)</f>
        <v>5108707</v>
      </c>
      <c r="E66" s="7">
        <f>ROUND(+ICU!F61,0)</f>
        <v>1312</v>
      </c>
      <c r="F66" s="8">
        <f t="shared" si="0"/>
        <v>3893.83</v>
      </c>
      <c r="G66" s="7">
        <f>ROUND(SUM(ICU!Q162:R162),0)</f>
        <v>4791275</v>
      </c>
      <c r="H66" s="7">
        <f>ROUND(+ICU!F162,0)</f>
        <v>1284</v>
      </c>
      <c r="I66" s="8">
        <f t="shared" si="1"/>
        <v>3731.52</v>
      </c>
      <c r="J66" s="8"/>
      <c r="K66" s="9">
        <f t="shared" si="2"/>
        <v>-0.0417</v>
      </c>
    </row>
    <row r="67" spans="2:11" ht="12">
      <c r="B67">
        <f>+ICU!A62</f>
        <v>153</v>
      </c>
      <c r="C67" t="str">
        <f>+ICU!B62</f>
        <v>WHITMAN HOSPITAL AND MEDICAL CENTER</v>
      </c>
      <c r="D67" s="7">
        <f>ROUND(SUM(ICU!Q62:R62),0)</f>
        <v>0</v>
      </c>
      <c r="E67" s="7">
        <f>ROUND(+ICU!F62,0)</f>
        <v>0</v>
      </c>
      <c r="F67" s="8">
        <f t="shared" si="0"/>
      </c>
      <c r="G67" s="7">
        <f>ROUND(SUM(ICU!Q163:R163),0)</f>
        <v>0</v>
      </c>
      <c r="H67" s="7">
        <f>ROUND(+ICU!F163,0)</f>
        <v>0</v>
      </c>
      <c r="I67" s="8">
        <f t="shared" si="1"/>
      </c>
      <c r="J67" s="8"/>
      <c r="K67" s="9">
        <f t="shared" si="2"/>
      </c>
    </row>
    <row r="68" spans="2:11" ht="12">
      <c r="B68">
        <f>+ICU!A63</f>
        <v>155</v>
      </c>
      <c r="C68" t="str">
        <f>+ICU!B63</f>
        <v>VALLEY MEDICAL CENTER</v>
      </c>
      <c r="D68" s="7">
        <f>ROUND(SUM(ICU!Q63:R63),0)</f>
        <v>10102650</v>
      </c>
      <c r="E68" s="7">
        <f>ROUND(+ICU!F63,0)</f>
        <v>3810</v>
      </c>
      <c r="F68" s="8">
        <f t="shared" si="0"/>
        <v>2651.61</v>
      </c>
      <c r="G68" s="7">
        <f>ROUND(SUM(ICU!Q164:R164),0)</f>
        <v>10016085</v>
      </c>
      <c r="H68" s="7">
        <f>ROUND(+ICU!F164,0)</f>
        <v>3602</v>
      </c>
      <c r="I68" s="8">
        <f t="shared" si="1"/>
        <v>2780.7</v>
      </c>
      <c r="J68" s="8"/>
      <c r="K68" s="9">
        <f t="shared" si="2"/>
        <v>0.0487</v>
      </c>
    </row>
    <row r="69" spans="2:11" ht="12">
      <c r="B69">
        <f>+ICU!A64</f>
        <v>156</v>
      </c>
      <c r="C69" t="str">
        <f>+ICU!B64</f>
        <v>WHIDBEY GENERAL HOSPITAL</v>
      </c>
      <c r="D69" s="7">
        <f>ROUND(SUM(ICU!Q64:R64),0)</f>
        <v>2028272</v>
      </c>
      <c r="E69" s="7">
        <f>ROUND(+ICU!F64,0)</f>
        <v>879</v>
      </c>
      <c r="F69" s="8">
        <f t="shared" si="0"/>
        <v>2307.48</v>
      </c>
      <c r="G69" s="7">
        <f>ROUND(SUM(ICU!Q165:R165),0)</f>
        <v>1979301</v>
      </c>
      <c r="H69" s="7">
        <f>ROUND(+ICU!F165,0)</f>
        <v>673</v>
      </c>
      <c r="I69" s="8">
        <f t="shared" si="1"/>
        <v>2941.01</v>
      </c>
      <c r="J69" s="8"/>
      <c r="K69" s="9">
        <f t="shared" si="2"/>
        <v>0.2746</v>
      </c>
    </row>
    <row r="70" spans="2:11" ht="12">
      <c r="B70">
        <f>+ICU!A65</f>
        <v>157</v>
      </c>
      <c r="C70" t="str">
        <f>+ICU!B65</f>
        <v>SAINT LUKES REHABILIATION INSTITUTE</v>
      </c>
      <c r="D70" s="7">
        <f>ROUND(SUM(ICU!Q65:R65),0)</f>
        <v>0</v>
      </c>
      <c r="E70" s="7">
        <f>ROUND(+ICU!F65,0)</f>
        <v>0</v>
      </c>
      <c r="F70" s="8">
        <f t="shared" si="0"/>
      </c>
      <c r="G70" s="7">
        <f>ROUND(SUM(ICU!Q166:R166),0)</f>
        <v>0</v>
      </c>
      <c r="H70" s="7">
        <f>ROUND(+ICU!F166,0)</f>
        <v>0</v>
      </c>
      <c r="I70" s="8">
        <f t="shared" si="1"/>
      </c>
      <c r="J70" s="8"/>
      <c r="K70" s="9">
        <f t="shared" si="2"/>
      </c>
    </row>
    <row r="71" spans="2:11" ht="12">
      <c r="B71">
        <f>+ICU!A66</f>
        <v>158</v>
      </c>
      <c r="C71" t="str">
        <f>+ICU!B66</f>
        <v>CASCADE MEDICAL CENTER</v>
      </c>
      <c r="D71" s="7">
        <f>ROUND(SUM(ICU!Q66:R66),0)</f>
        <v>0</v>
      </c>
      <c r="E71" s="7">
        <f>ROUND(+ICU!F66,0)</f>
        <v>0</v>
      </c>
      <c r="F71" s="8">
        <f t="shared" si="0"/>
      </c>
      <c r="G71" s="7">
        <f>ROUND(SUM(ICU!Q167:R167),0)</f>
        <v>0</v>
      </c>
      <c r="H71" s="7">
        <f>ROUND(+ICU!F167,0)</f>
        <v>0</v>
      </c>
      <c r="I71" s="8">
        <f t="shared" si="1"/>
      </c>
      <c r="J71" s="8"/>
      <c r="K71" s="9">
        <f t="shared" si="2"/>
      </c>
    </row>
    <row r="72" spans="2:11" ht="12">
      <c r="B72">
        <f>+ICU!A67</f>
        <v>159</v>
      </c>
      <c r="C72" t="str">
        <f>+ICU!B67</f>
        <v>PROVIDENCE SAINT PETER HOSPITAL</v>
      </c>
      <c r="D72" s="7">
        <f>ROUND(SUM(ICU!Q67:R67),0)</f>
        <v>13658386</v>
      </c>
      <c r="E72" s="7">
        <f>ROUND(+ICU!F67,0)</f>
        <v>5818</v>
      </c>
      <c r="F72" s="8">
        <f t="shared" si="0"/>
        <v>2347.61</v>
      </c>
      <c r="G72" s="7">
        <f>ROUND(SUM(ICU!Q168:R168),0)</f>
        <v>13898303</v>
      </c>
      <c r="H72" s="7">
        <f>ROUND(+ICU!F168,0)</f>
        <v>6261</v>
      </c>
      <c r="I72" s="8">
        <f t="shared" si="1"/>
        <v>2219.82</v>
      </c>
      <c r="J72" s="8"/>
      <c r="K72" s="9">
        <f t="shared" si="2"/>
        <v>-0.0544</v>
      </c>
    </row>
    <row r="73" spans="2:11" ht="12">
      <c r="B73">
        <f>+ICU!A68</f>
        <v>161</v>
      </c>
      <c r="C73" t="str">
        <f>+ICU!B68</f>
        <v>KADLEC REGIONAL MEDICAL CENTER</v>
      </c>
      <c r="D73" s="7">
        <f>ROUND(SUM(ICU!Q68:R68),0)</f>
        <v>14887988</v>
      </c>
      <c r="E73" s="7">
        <f>ROUND(+ICU!F68,0)</f>
        <v>7489</v>
      </c>
      <c r="F73" s="8">
        <f t="shared" si="0"/>
        <v>1987.98</v>
      </c>
      <c r="G73" s="7">
        <f>ROUND(SUM(ICU!Q169:R169),0)</f>
        <v>17201720</v>
      </c>
      <c r="H73" s="7">
        <f>ROUND(+ICU!F169,0)</f>
        <v>8603</v>
      </c>
      <c r="I73" s="8">
        <f t="shared" si="1"/>
        <v>1999.5</v>
      </c>
      <c r="J73" s="8"/>
      <c r="K73" s="9">
        <f t="shared" si="2"/>
        <v>0.0058</v>
      </c>
    </row>
    <row r="74" spans="2:11" ht="12">
      <c r="B74">
        <f>+ICU!A69</f>
        <v>162</v>
      </c>
      <c r="C74" t="str">
        <f>+ICU!B69</f>
        <v>PROVIDENCE SACRED HEART MEDICAL CENTER</v>
      </c>
      <c r="D74" s="7">
        <f>ROUND(SUM(ICU!Q69:R69),0)</f>
        <v>56007583</v>
      </c>
      <c r="E74" s="7">
        <f>ROUND(+ICU!F69,0)</f>
        <v>37631</v>
      </c>
      <c r="F74" s="8">
        <f t="shared" si="0"/>
        <v>1488.34</v>
      </c>
      <c r="G74" s="7">
        <f>ROUND(SUM(ICU!Q170:R170),0)</f>
        <v>61405298</v>
      </c>
      <c r="H74" s="7">
        <f>ROUND(+ICU!F170,0)</f>
        <v>38113</v>
      </c>
      <c r="I74" s="8">
        <f t="shared" si="1"/>
        <v>1611.14</v>
      </c>
      <c r="J74" s="8"/>
      <c r="K74" s="9">
        <f t="shared" si="2"/>
        <v>0.0825</v>
      </c>
    </row>
    <row r="75" spans="2:11" ht="12">
      <c r="B75">
        <f>+ICU!A70</f>
        <v>164</v>
      </c>
      <c r="C75" t="str">
        <f>+ICU!B70</f>
        <v>EVERGREEN HOSPITAL MEDICAL CENTER</v>
      </c>
      <c r="D75" s="7">
        <f>ROUND(SUM(ICU!Q70:R70),0)</f>
        <v>22120196</v>
      </c>
      <c r="E75" s="7">
        <f>ROUND(+ICU!F70,0)</f>
        <v>5478</v>
      </c>
      <c r="F75" s="8">
        <f aca="true" t="shared" si="3" ref="F75:F106">IF(D75=0,"",IF(E75=0,"",ROUND(D75/E75,2)))</f>
        <v>4038.01</v>
      </c>
      <c r="G75" s="7">
        <f>ROUND(SUM(ICU!Q171:R171),0)</f>
        <v>23336463</v>
      </c>
      <c r="H75" s="7">
        <f>ROUND(+ICU!F171,0)</f>
        <v>5521</v>
      </c>
      <c r="I75" s="8">
        <f aca="true" t="shared" si="4" ref="I75:I106">IF(G75=0,"",IF(H75=0,"",ROUND(G75/H75,2)))</f>
        <v>4226.85</v>
      </c>
      <c r="J75" s="8"/>
      <c r="K75" s="9">
        <f aca="true" t="shared" si="5" ref="K75:K106">IF(D75=0,"",IF(E75=0,"",IF(G75=0,"",IF(H75=0,"",ROUND(I75/F75-1,4)))))</f>
        <v>0.0468</v>
      </c>
    </row>
    <row r="76" spans="2:11" ht="12">
      <c r="B76">
        <f>+ICU!A71</f>
        <v>165</v>
      </c>
      <c r="C76" t="str">
        <f>+ICU!B71</f>
        <v>LAKE CHELAN COMMUNITY HOSPITAL</v>
      </c>
      <c r="D76" s="7">
        <f>ROUND(SUM(ICU!Q71:R71),0)</f>
        <v>0</v>
      </c>
      <c r="E76" s="7">
        <f>ROUND(+ICU!F71,0)</f>
        <v>0</v>
      </c>
      <c r="F76" s="8">
        <f t="shared" si="3"/>
      </c>
      <c r="G76" s="7">
        <f>ROUND(SUM(ICU!Q172:R172),0)</f>
        <v>0</v>
      </c>
      <c r="H76" s="7">
        <f>ROUND(+ICU!F172,0)</f>
        <v>0</v>
      </c>
      <c r="I76" s="8">
        <f t="shared" si="4"/>
      </c>
      <c r="J76" s="8"/>
      <c r="K76" s="9">
        <f t="shared" si="5"/>
      </c>
    </row>
    <row r="77" spans="2:11" ht="12">
      <c r="B77">
        <f>+ICU!A72</f>
        <v>167</v>
      </c>
      <c r="C77" t="str">
        <f>+ICU!B72</f>
        <v>FERRY COUNTY MEMORIAL HOSPITAL</v>
      </c>
      <c r="D77" s="7">
        <f>ROUND(SUM(ICU!Q72:R72),0)</f>
        <v>21634</v>
      </c>
      <c r="E77" s="7">
        <f>ROUND(+ICU!F72,0)</f>
        <v>5</v>
      </c>
      <c r="F77" s="8">
        <f t="shared" si="3"/>
        <v>4326.8</v>
      </c>
      <c r="G77" s="7">
        <f>ROUND(SUM(ICU!Q173:R173),0)</f>
        <v>16923</v>
      </c>
      <c r="H77" s="7">
        <f>ROUND(+ICU!F173,0)</f>
        <v>1</v>
      </c>
      <c r="I77" s="8">
        <f t="shared" si="4"/>
        <v>16923</v>
      </c>
      <c r="J77" s="8"/>
      <c r="K77" s="9">
        <f t="shared" si="5"/>
        <v>2.9112</v>
      </c>
    </row>
    <row r="78" spans="2:11" ht="12">
      <c r="B78">
        <f>+ICU!A73</f>
        <v>168</v>
      </c>
      <c r="C78" t="str">
        <f>+ICU!B73</f>
        <v>CENTRAL WASHINGTON HOSPITAL</v>
      </c>
      <c r="D78" s="7">
        <f>ROUND(SUM(ICU!Q73:R73),0)</f>
        <v>7702029</v>
      </c>
      <c r="E78" s="7">
        <f>ROUND(+ICU!F73,0)</f>
        <v>4530</v>
      </c>
      <c r="F78" s="8">
        <f t="shared" si="3"/>
        <v>1700.23</v>
      </c>
      <c r="G78" s="7">
        <f>ROUND(SUM(ICU!Q174:R174),0)</f>
        <v>8326363</v>
      </c>
      <c r="H78" s="7">
        <f>ROUND(+ICU!F174,0)</f>
        <v>4784</v>
      </c>
      <c r="I78" s="8">
        <f t="shared" si="4"/>
        <v>1740.46</v>
      </c>
      <c r="J78" s="8"/>
      <c r="K78" s="9">
        <f t="shared" si="5"/>
        <v>0.0237</v>
      </c>
    </row>
    <row r="79" spans="2:11" ht="12">
      <c r="B79">
        <f>+ICU!A74</f>
        <v>169</v>
      </c>
      <c r="C79" t="str">
        <f>+ICU!B74</f>
        <v>GROUP HEALTH EASTSIDE</v>
      </c>
      <c r="D79" s="7">
        <f>ROUND(SUM(ICU!Q74:R74),0)</f>
        <v>1422258</v>
      </c>
      <c r="E79" s="7">
        <f>ROUND(+ICU!F74,0)</f>
        <v>472</v>
      </c>
      <c r="F79" s="8">
        <f t="shared" si="3"/>
        <v>3013.26</v>
      </c>
      <c r="G79" s="7">
        <f>ROUND(SUM(ICU!Q175:R175),0)</f>
        <v>0</v>
      </c>
      <c r="H79" s="7">
        <f>ROUND(+ICU!F175,0)</f>
        <v>0</v>
      </c>
      <c r="I79" s="8">
        <f t="shared" si="4"/>
      </c>
      <c r="J79" s="8"/>
      <c r="K79" s="9">
        <f t="shared" si="5"/>
      </c>
    </row>
    <row r="80" spans="2:11" ht="12">
      <c r="B80">
        <f>+ICU!A75</f>
        <v>170</v>
      </c>
      <c r="C80" t="str">
        <f>+ICU!B75</f>
        <v>SOUTHWEST WASHINGTON MEDICAL CENTER</v>
      </c>
      <c r="D80" s="7">
        <f>ROUND(SUM(ICU!Q75:R75),0)</f>
        <v>27910434</v>
      </c>
      <c r="E80" s="7">
        <f>ROUND(+ICU!F75,0)</f>
        <v>12573</v>
      </c>
      <c r="F80" s="8">
        <f t="shared" si="3"/>
        <v>2219.87</v>
      </c>
      <c r="G80" s="7">
        <f>ROUND(SUM(ICU!Q176:R176),0)</f>
        <v>30746188</v>
      </c>
      <c r="H80" s="7">
        <f>ROUND(+ICU!F176,0)</f>
        <v>13584</v>
      </c>
      <c r="I80" s="8">
        <f t="shared" si="4"/>
        <v>2263.41</v>
      </c>
      <c r="J80" s="8"/>
      <c r="K80" s="9">
        <f t="shared" si="5"/>
        <v>0.0196</v>
      </c>
    </row>
    <row r="81" spans="2:11" ht="12">
      <c r="B81">
        <f>+ICU!A76</f>
        <v>172</v>
      </c>
      <c r="C81" t="str">
        <f>+ICU!B76</f>
        <v>PULLMAN REGIONAL HOSPITAL</v>
      </c>
      <c r="D81" s="7">
        <f>ROUND(SUM(ICU!Q76:R76),0)</f>
        <v>2150472</v>
      </c>
      <c r="E81" s="7">
        <f>ROUND(+ICU!F76,0)</f>
        <v>568</v>
      </c>
      <c r="F81" s="8">
        <f t="shared" si="3"/>
        <v>3786.04</v>
      </c>
      <c r="G81" s="7">
        <f>ROUND(SUM(ICU!Q177:R177),0)</f>
        <v>2073785</v>
      </c>
      <c r="H81" s="7">
        <f>ROUND(+ICU!F177,0)</f>
        <v>545</v>
      </c>
      <c r="I81" s="8">
        <f t="shared" si="4"/>
        <v>3805.11</v>
      </c>
      <c r="J81" s="8"/>
      <c r="K81" s="9">
        <f t="shared" si="5"/>
        <v>0.005</v>
      </c>
    </row>
    <row r="82" spans="2:11" ht="12">
      <c r="B82">
        <f>+ICU!A77</f>
        <v>173</v>
      </c>
      <c r="C82" t="str">
        <f>+ICU!B77</f>
        <v>MORTON GENERAL HOSPITAL</v>
      </c>
      <c r="D82" s="7">
        <f>ROUND(SUM(ICU!Q77:R77),0)</f>
        <v>0</v>
      </c>
      <c r="E82" s="7">
        <f>ROUND(+ICU!F77,0)</f>
        <v>0</v>
      </c>
      <c r="F82" s="8">
        <f t="shared" si="3"/>
      </c>
      <c r="G82" s="7">
        <f>ROUND(SUM(ICU!Q178:R178),0)</f>
        <v>0</v>
      </c>
      <c r="H82" s="7">
        <f>ROUND(+ICU!F178,0)</f>
        <v>0</v>
      </c>
      <c r="I82" s="8">
        <f t="shared" si="4"/>
      </c>
      <c r="J82" s="8"/>
      <c r="K82" s="9">
        <f t="shared" si="5"/>
      </c>
    </row>
    <row r="83" spans="2:11" ht="12">
      <c r="B83">
        <f>+ICU!A78</f>
        <v>175</v>
      </c>
      <c r="C83" t="str">
        <f>+ICU!B78</f>
        <v>MARY BRIDGE CHILDRENS HEALTH CENTER</v>
      </c>
      <c r="D83" s="7">
        <f>ROUND(SUM(ICU!Q78:R78),0)</f>
        <v>9324686</v>
      </c>
      <c r="E83" s="7">
        <f>ROUND(+ICU!F78,0)</f>
        <v>3056</v>
      </c>
      <c r="F83" s="8">
        <f t="shared" si="3"/>
        <v>3051.27</v>
      </c>
      <c r="G83" s="7">
        <f>ROUND(SUM(ICU!Q179:R179),0)</f>
        <v>10316212</v>
      </c>
      <c r="H83" s="7">
        <f>ROUND(+ICU!F179,0)</f>
        <v>3071</v>
      </c>
      <c r="I83" s="8">
        <f t="shared" si="4"/>
        <v>3359.24</v>
      </c>
      <c r="J83" s="8"/>
      <c r="K83" s="9">
        <f t="shared" si="5"/>
        <v>0.1009</v>
      </c>
    </row>
    <row r="84" spans="2:11" ht="12">
      <c r="B84">
        <f>+ICU!A79</f>
        <v>176</v>
      </c>
      <c r="C84" t="str">
        <f>+ICU!B79</f>
        <v>TACOMA GENERAL ALLENMORE HOSPITAL</v>
      </c>
      <c r="D84" s="7">
        <f>ROUND(SUM(ICU!Q79:R79),0)</f>
        <v>67588519</v>
      </c>
      <c r="E84" s="7">
        <f>ROUND(+ICU!F79,0)</f>
        <v>37459</v>
      </c>
      <c r="F84" s="8">
        <f t="shared" si="3"/>
        <v>1804.33</v>
      </c>
      <c r="G84" s="7">
        <f>ROUND(SUM(ICU!Q180:R180),0)</f>
        <v>73740871</v>
      </c>
      <c r="H84" s="7">
        <f>ROUND(+ICU!F180,0)</f>
        <v>39577</v>
      </c>
      <c r="I84" s="8">
        <f t="shared" si="4"/>
        <v>1863.23</v>
      </c>
      <c r="J84" s="8"/>
      <c r="K84" s="9">
        <f t="shared" si="5"/>
        <v>0.0326</v>
      </c>
    </row>
    <row r="85" spans="2:11" ht="12">
      <c r="B85">
        <f>+ICU!A80</f>
        <v>178</v>
      </c>
      <c r="C85" t="str">
        <f>+ICU!B80</f>
        <v>DEER PARK HOSPITAL</v>
      </c>
      <c r="D85" s="7">
        <f>ROUND(SUM(ICU!Q80:R80),0)</f>
        <v>0</v>
      </c>
      <c r="E85" s="7">
        <f>ROUND(+ICU!F80,0)</f>
        <v>0</v>
      </c>
      <c r="F85" s="8">
        <f t="shared" si="3"/>
      </c>
      <c r="G85" s="7">
        <f>ROUND(SUM(ICU!Q181:R181),0)</f>
        <v>0</v>
      </c>
      <c r="H85" s="7">
        <f>ROUND(+ICU!F181,0)</f>
        <v>0</v>
      </c>
      <c r="I85" s="8">
        <f t="shared" si="4"/>
      </c>
      <c r="J85" s="8"/>
      <c r="K85" s="9">
        <f t="shared" si="5"/>
      </c>
    </row>
    <row r="86" spans="2:11" ht="12">
      <c r="B86">
        <f>+ICU!A81</f>
        <v>180</v>
      </c>
      <c r="C86" t="str">
        <f>+ICU!B81</f>
        <v>VALLEY HOSPITAL AND MEDICAL CENTER</v>
      </c>
      <c r="D86" s="7">
        <f>ROUND(SUM(ICU!Q81:R81),0)</f>
        <v>2035832</v>
      </c>
      <c r="E86" s="7">
        <f>ROUND(+ICU!F81,0)</f>
        <v>1262</v>
      </c>
      <c r="F86" s="8">
        <f t="shared" si="3"/>
        <v>1613.18</v>
      </c>
      <c r="G86" s="7">
        <f>ROUND(SUM(ICU!Q182:R182),0)</f>
        <v>3597003</v>
      </c>
      <c r="H86" s="7">
        <f>ROUND(+ICU!F182,0)</f>
        <v>2093</v>
      </c>
      <c r="I86" s="8">
        <f t="shared" si="4"/>
        <v>1718.59</v>
      </c>
      <c r="J86" s="8"/>
      <c r="K86" s="9">
        <f t="shared" si="5"/>
        <v>0.0653</v>
      </c>
    </row>
    <row r="87" spans="2:11" ht="12">
      <c r="B87">
        <f>+ICU!A82</f>
        <v>183</v>
      </c>
      <c r="C87" t="str">
        <f>+ICU!B82</f>
        <v>AUBURN REGIONAL MEDICAL CENTER</v>
      </c>
      <c r="D87" s="7">
        <f>ROUND(SUM(ICU!Q82:R82),0)</f>
        <v>6325701</v>
      </c>
      <c r="E87" s="7">
        <f>ROUND(+ICU!F82,0)</f>
        <v>2357</v>
      </c>
      <c r="F87" s="8">
        <f t="shared" si="3"/>
        <v>2683.79</v>
      </c>
      <c r="G87" s="7">
        <f>ROUND(SUM(ICU!Q183:R183),0)</f>
        <v>7492480</v>
      </c>
      <c r="H87" s="7">
        <f>ROUND(+ICU!F183,0)</f>
        <v>3224</v>
      </c>
      <c r="I87" s="8">
        <f t="shared" si="4"/>
        <v>2323.97</v>
      </c>
      <c r="J87" s="8"/>
      <c r="K87" s="9">
        <f t="shared" si="5"/>
        <v>-0.1341</v>
      </c>
    </row>
    <row r="88" spans="2:11" ht="12">
      <c r="B88">
        <f>+ICU!A83</f>
        <v>186</v>
      </c>
      <c r="C88" t="str">
        <f>+ICU!B83</f>
        <v>MARK REED HOSPITAL</v>
      </c>
      <c r="D88" s="7">
        <f>ROUND(SUM(ICU!Q83:R83),0)</f>
        <v>0</v>
      </c>
      <c r="E88" s="7">
        <f>ROUND(+ICU!F83,0)</f>
        <v>0</v>
      </c>
      <c r="F88" s="8">
        <f t="shared" si="3"/>
      </c>
      <c r="G88" s="7">
        <f>ROUND(SUM(ICU!Q184:R184),0)</f>
        <v>0</v>
      </c>
      <c r="H88" s="7">
        <f>ROUND(+ICU!F184,0)</f>
        <v>0</v>
      </c>
      <c r="I88" s="8">
        <f t="shared" si="4"/>
      </c>
      <c r="J88" s="8"/>
      <c r="K88" s="9">
        <f t="shared" si="5"/>
      </c>
    </row>
    <row r="89" spans="2:11" ht="12">
      <c r="B89">
        <f>+ICU!A84</f>
        <v>191</v>
      </c>
      <c r="C89" t="str">
        <f>+ICU!B84</f>
        <v>PROVIDENCE CENTRALIA HOSPITAL</v>
      </c>
      <c r="D89" s="7">
        <f>ROUND(SUM(ICU!Q84:R84),0)</f>
        <v>6324709</v>
      </c>
      <c r="E89" s="7">
        <f>ROUND(+ICU!F84,0)</f>
        <v>3492</v>
      </c>
      <c r="F89" s="8">
        <f t="shared" si="3"/>
        <v>1811.2</v>
      </c>
      <c r="G89" s="7">
        <f>ROUND(SUM(ICU!Q185:R185),0)</f>
        <v>6978214</v>
      </c>
      <c r="H89" s="7">
        <f>ROUND(+ICU!F185,0)</f>
        <v>3772</v>
      </c>
      <c r="I89" s="8">
        <f t="shared" si="4"/>
        <v>1850</v>
      </c>
      <c r="J89" s="8"/>
      <c r="K89" s="9">
        <f t="shared" si="5"/>
        <v>0.0214</v>
      </c>
    </row>
    <row r="90" spans="2:11" ht="12">
      <c r="B90">
        <f>+ICU!A85</f>
        <v>193</v>
      </c>
      <c r="C90" t="str">
        <f>+ICU!B85</f>
        <v>PROVIDENCE MOUNT CARMEL HOSPITAL</v>
      </c>
      <c r="D90" s="7">
        <f>ROUND(SUM(ICU!Q85:R85),0)</f>
        <v>1248679</v>
      </c>
      <c r="E90" s="7">
        <f>ROUND(+ICU!F85,0)</f>
        <v>413</v>
      </c>
      <c r="F90" s="8">
        <f t="shared" si="3"/>
        <v>3023.44</v>
      </c>
      <c r="G90" s="7">
        <f>ROUND(SUM(ICU!Q186:R186),0)</f>
        <v>898716</v>
      </c>
      <c r="H90" s="7">
        <f>ROUND(+ICU!F186,0)</f>
        <v>464</v>
      </c>
      <c r="I90" s="8">
        <f t="shared" si="4"/>
        <v>1936.89</v>
      </c>
      <c r="J90" s="8"/>
      <c r="K90" s="9">
        <f t="shared" si="5"/>
        <v>-0.3594</v>
      </c>
    </row>
    <row r="91" spans="2:11" ht="12">
      <c r="B91">
        <f>+ICU!A86</f>
        <v>194</v>
      </c>
      <c r="C91" t="str">
        <f>+ICU!B86</f>
        <v>PROVIDENCE SAINT JOSEPHS HOSPITAL</v>
      </c>
      <c r="D91" s="7">
        <f>ROUND(SUM(ICU!Q86:R86),0)</f>
        <v>0</v>
      </c>
      <c r="E91" s="7">
        <f>ROUND(+ICU!F86,0)</f>
        <v>0</v>
      </c>
      <c r="F91" s="8">
        <f t="shared" si="3"/>
      </c>
      <c r="G91" s="7">
        <f>ROUND(SUM(ICU!Q187:R187),0)</f>
        <v>26193</v>
      </c>
      <c r="H91" s="7">
        <f>ROUND(+ICU!F187,0)</f>
        <v>0</v>
      </c>
      <c r="I91" s="8">
        <f t="shared" si="4"/>
      </c>
      <c r="J91" s="8"/>
      <c r="K91" s="9">
        <f t="shared" si="5"/>
      </c>
    </row>
    <row r="92" spans="2:11" ht="12">
      <c r="B92">
        <f>+ICU!A87</f>
        <v>195</v>
      </c>
      <c r="C92" t="str">
        <f>+ICU!B87</f>
        <v>SNOQUALMIE VALLEY HOSPITAL</v>
      </c>
      <c r="D92" s="7">
        <f>ROUND(SUM(ICU!Q87:R87),0)</f>
        <v>0</v>
      </c>
      <c r="E92" s="7">
        <f>ROUND(+ICU!F87,0)</f>
        <v>0</v>
      </c>
      <c r="F92" s="8">
        <f t="shared" si="3"/>
      </c>
      <c r="G92" s="7">
        <f>ROUND(SUM(ICU!Q188:R188),0)</f>
        <v>0</v>
      </c>
      <c r="H92" s="7">
        <f>ROUND(+ICU!F188,0)</f>
        <v>0</v>
      </c>
      <c r="I92" s="8">
        <f t="shared" si="4"/>
      </c>
      <c r="J92" s="8"/>
      <c r="K92" s="9">
        <f t="shared" si="5"/>
      </c>
    </row>
    <row r="93" spans="2:11" ht="12">
      <c r="B93">
        <f>+ICU!A88</f>
        <v>197</v>
      </c>
      <c r="C93" t="str">
        <f>+ICU!B88</f>
        <v>CAPITAL MEDICAL CENTER</v>
      </c>
      <c r="D93" s="7">
        <f>ROUND(SUM(ICU!Q88:R88),0)</f>
        <v>5361306</v>
      </c>
      <c r="E93" s="7">
        <f>ROUND(+ICU!F88,0)</f>
        <v>4095</v>
      </c>
      <c r="F93" s="8">
        <f t="shared" si="3"/>
        <v>1309.23</v>
      </c>
      <c r="G93" s="7">
        <f>ROUND(SUM(ICU!Q189:R189),0)</f>
        <v>5906348</v>
      </c>
      <c r="H93" s="7">
        <f>ROUND(+ICU!F189,0)</f>
        <v>3759</v>
      </c>
      <c r="I93" s="8">
        <f t="shared" si="4"/>
        <v>1571.26</v>
      </c>
      <c r="J93" s="8"/>
      <c r="K93" s="9">
        <f t="shared" si="5"/>
        <v>0.2001</v>
      </c>
    </row>
    <row r="94" spans="2:11" ht="12">
      <c r="B94">
        <f>+ICU!A89</f>
        <v>198</v>
      </c>
      <c r="C94" t="str">
        <f>+ICU!B89</f>
        <v>SUNNYSIDE COMMUNITY HOSPITAL</v>
      </c>
      <c r="D94" s="7">
        <f>ROUND(SUM(ICU!Q89:R89),0)</f>
        <v>2395504</v>
      </c>
      <c r="E94" s="7">
        <f>ROUND(+ICU!F89,0)</f>
        <v>671</v>
      </c>
      <c r="F94" s="8">
        <f t="shared" si="3"/>
        <v>3570.05</v>
      </c>
      <c r="G94" s="7">
        <f>ROUND(SUM(ICU!Q190:R190),0)</f>
        <v>2170557</v>
      </c>
      <c r="H94" s="7">
        <f>ROUND(+ICU!F190,0)</f>
        <v>630</v>
      </c>
      <c r="I94" s="8">
        <f t="shared" si="4"/>
        <v>3445.33</v>
      </c>
      <c r="J94" s="8"/>
      <c r="K94" s="9">
        <f t="shared" si="5"/>
        <v>-0.0349</v>
      </c>
    </row>
    <row r="95" spans="2:11" ht="12">
      <c r="B95">
        <f>+ICU!A90</f>
        <v>199</v>
      </c>
      <c r="C95" t="str">
        <f>+ICU!B90</f>
        <v>TOPPENISH COMMUNITY HOSPITAL</v>
      </c>
      <c r="D95" s="7">
        <f>ROUND(SUM(ICU!Q90:R90),0)</f>
        <v>1901049</v>
      </c>
      <c r="E95" s="7">
        <f>ROUND(+ICU!F90,0)</f>
        <v>1148</v>
      </c>
      <c r="F95" s="8">
        <f t="shared" si="3"/>
        <v>1655.97</v>
      </c>
      <c r="G95" s="7">
        <f>ROUND(SUM(ICU!Q191:R191),0)</f>
        <v>2041937</v>
      </c>
      <c r="H95" s="7">
        <f>ROUND(+ICU!F191,0)</f>
        <v>1127</v>
      </c>
      <c r="I95" s="8">
        <f t="shared" si="4"/>
        <v>1811.83</v>
      </c>
      <c r="J95" s="8"/>
      <c r="K95" s="9">
        <f t="shared" si="5"/>
        <v>0.0941</v>
      </c>
    </row>
    <row r="96" spans="2:11" ht="12">
      <c r="B96">
        <f>+ICU!A91</f>
        <v>201</v>
      </c>
      <c r="C96" t="str">
        <f>+ICU!B91</f>
        <v>SAINT FRANCIS COMMUNITY HOSPITAL</v>
      </c>
      <c r="D96" s="7">
        <f>ROUND(SUM(ICU!Q91:R91),0)</f>
        <v>6833704</v>
      </c>
      <c r="E96" s="7">
        <f>ROUND(+ICU!F91,0)</f>
        <v>3273</v>
      </c>
      <c r="F96" s="8">
        <f t="shared" si="3"/>
        <v>2087.9</v>
      </c>
      <c r="G96" s="7">
        <f>ROUND(SUM(ICU!Q192:R192),0)</f>
        <v>9197451</v>
      </c>
      <c r="H96" s="7">
        <f>ROUND(+ICU!F192,0)</f>
        <v>3618</v>
      </c>
      <c r="I96" s="8">
        <f t="shared" si="4"/>
        <v>2542.14</v>
      </c>
      <c r="J96" s="8"/>
      <c r="K96" s="9">
        <f t="shared" si="5"/>
        <v>0.2176</v>
      </c>
    </row>
    <row r="97" spans="2:11" ht="12">
      <c r="B97">
        <f>+ICU!A92</f>
        <v>202</v>
      </c>
      <c r="C97" t="str">
        <f>+ICU!B92</f>
        <v>REGIONAL HOSP. FOR RESP. &amp; COMPLEX CARE</v>
      </c>
      <c r="D97" s="7">
        <f>ROUND(SUM(ICU!Q92:R92),0)</f>
        <v>0</v>
      </c>
      <c r="E97" s="7">
        <f>ROUND(+ICU!F92,0)</f>
        <v>0</v>
      </c>
      <c r="F97" s="8">
        <f t="shared" si="3"/>
      </c>
      <c r="G97" s="7">
        <f>ROUND(SUM(ICU!Q193:R193),0)</f>
        <v>0</v>
      </c>
      <c r="H97" s="7">
        <f>ROUND(+ICU!F193,0)</f>
        <v>0</v>
      </c>
      <c r="I97" s="8">
        <f t="shared" si="4"/>
      </c>
      <c r="J97" s="8"/>
      <c r="K97" s="9">
        <f t="shared" si="5"/>
      </c>
    </row>
    <row r="98" spans="2:11" ht="12">
      <c r="B98">
        <f>+ICU!A93</f>
        <v>204</v>
      </c>
      <c r="C98" t="str">
        <f>+ICU!B93</f>
        <v>SEATTLE CANCER CARE ALLIANCE</v>
      </c>
      <c r="D98" s="7">
        <f>ROUND(SUM(ICU!Q93:R93),0)</f>
        <v>42035129</v>
      </c>
      <c r="E98" s="7">
        <f>ROUND(+ICU!F93,0)</f>
        <v>5570</v>
      </c>
      <c r="F98" s="8">
        <f t="shared" si="3"/>
        <v>7546.7</v>
      </c>
      <c r="G98" s="7">
        <f>ROUND(SUM(ICU!Q194:R194),0)</f>
        <v>46049913</v>
      </c>
      <c r="H98" s="7">
        <f>ROUND(+ICU!F194,0)</f>
        <v>5997</v>
      </c>
      <c r="I98" s="8">
        <f t="shared" si="4"/>
        <v>7678.82</v>
      </c>
      <c r="J98" s="8"/>
      <c r="K98" s="9">
        <f t="shared" si="5"/>
        <v>0.0175</v>
      </c>
    </row>
    <row r="99" spans="2:11" ht="12">
      <c r="B99">
        <f>+ICU!A94</f>
        <v>205</v>
      </c>
      <c r="C99" t="str">
        <f>+ICU!B94</f>
        <v>WENATCHEE VALLEY MEDICAL CENTER</v>
      </c>
      <c r="D99" s="7">
        <f>ROUND(SUM(ICU!Q94:R94),0)</f>
        <v>0</v>
      </c>
      <c r="E99" s="7">
        <f>ROUND(+ICU!F94,0)</f>
        <v>0</v>
      </c>
      <c r="F99" s="8">
        <f t="shared" si="3"/>
      </c>
      <c r="G99" s="7">
        <f>ROUND(SUM(ICU!Q195:R195),0)</f>
        <v>0</v>
      </c>
      <c r="H99" s="7">
        <f>ROUND(+ICU!F195,0)</f>
        <v>0</v>
      </c>
      <c r="I99" s="8">
        <f t="shared" si="4"/>
      </c>
      <c r="J99" s="8"/>
      <c r="K99" s="9">
        <f t="shared" si="5"/>
      </c>
    </row>
    <row r="100" spans="2:11" ht="12">
      <c r="B100">
        <f>+ICU!A95</f>
        <v>206</v>
      </c>
      <c r="C100" t="str">
        <f>+ICU!B95</f>
        <v>UNITED GENERAL HOSPITAL</v>
      </c>
      <c r="D100" s="7">
        <f>ROUND(SUM(ICU!Q95:R95),0)</f>
        <v>1023772</v>
      </c>
      <c r="E100" s="7">
        <f>ROUND(+ICU!F95,0)</f>
        <v>497</v>
      </c>
      <c r="F100" s="8">
        <f t="shared" si="3"/>
        <v>2059.9</v>
      </c>
      <c r="G100" s="7">
        <f>ROUND(SUM(ICU!Q196:R196),0)</f>
        <v>1406043</v>
      </c>
      <c r="H100" s="7">
        <f>ROUND(+ICU!F196,0)</f>
        <v>477</v>
      </c>
      <c r="I100" s="8">
        <f t="shared" si="4"/>
        <v>2947.68</v>
      </c>
      <c r="J100" s="8"/>
      <c r="K100" s="9">
        <f t="shared" si="5"/>
        <v>0.431</v>
      </c>
    </row>
    <row r="101" spans="2:11" ht="12">
      <c r="B101">
        <f>+ICU!A96</f>
        <v>207</v>
      </c>
      <c r="C101" t="str">
        <f>+ICU!B96</f>
        <v>SKAGIT VALLEY HOSPITAL</v>
      </c>
      <c r="D101" s="7">
        <f>ROUND(SUM(ICU!Q96:R96),0)</f>
        <v>4961438</v>
      </c>
      <c r="E101" s="7">
        <f>ROUND(+ICU!F96,0)</f>
        <v>2767</v>
      </c>
      <c r="F101" s="8">
        <f t="shared" si="3"/>
        <v>1793.07</v>
      </c>
      <c r="G101" s="7">
        <f>ROUND(SUM(ICU!Q197:R197),0)</f>
        <v>4948600</v>
      </c>
      <c r="H101" s="7">
        <f>ROUND(+ICU!F197,0)</f>
        <v>2482</v>
      </c>
      <c r="I101" s="8">
        <f t="shared" si="4"/>
        <v>1993.8</v>
      </c>
      <c r="J101" s="8"/>
      <c r="K101" s="9">
        <f t="shared" si="5"/>
        <v>0.1119</v>
      </c>
    </row>
    <row r="102" spans="2:11" ht="12">
      <c r="B102">
        <f>+ICU!A97</f>
        <v>208</v>
      </c>
      <c r="C102" t="str">
        <f>+ICU!B97</f>
        <v>LEGACY SALMON CREEK HOSPITAL</v>
      </c>
      <c r="D102" s="7">
        <f>ROUND(SUM(ICU!Q97:R97),0)</f>
        <v>13001912</v>
      </c>
      <c r="E102" s="7">
        <f>ROUND(+ICU!F97,0)</f>
        <v>6842</v>
      </c>
      <c r="F102" s="8">
        <f t="shared" si="3"/>
        <v>1900.31</v>
      </c>
      <c r="G102" s="7">
        <f>ROUND(SUM(ICU!Q198:R198),0)</f>
        <v>16005150</v>
      </c>
      <c r="H102" s="7">
        <f>ROUND(+ICU!F198,0)</f>
        <v>8219</v>
      </c>
      <c r="I102" s="8">
        <f t="shared" si="4"/>
        <v>1947.34</v>
      </c>
      <c r="J102" s="8"/>
      <c r="K102" s="9">
        <f t="shared" si="5"/>
        <v>0.0247</v>
      </c>
    </row>
    <row r="103" spans="2:11" ht="12">
      <c r="B103">
        <f>+ICU!A98</f>
        <v>209</v>
      </c>
      <c r="C103" t="str">
        <f>+ICU!B98</f>
        <v>SAINT ANTHONY HOSPITAL</v>
      </c>
      <c r="D103" s="7">
        <f>ROUND(SUM(ICU!Q98:R98),0)</f>
        <v>0</v>
      </c>
      <c r="E103" s="7">
        <f>ROUND(+ICU!F98,0)</f>
        <v>0</v>
      </c>
      <c r="F103" s="8">
        <f t="shared" si="3"/>
      </c>
      <c r="G103" s="7">
        <f>ROUND(SUM(ICU!Q199:R199),0)</f>
        <v>4010238</v>
      </c>
      <c r="H103" s="7">
        <f>ROUND(+ICU!F199,0)</f>
        <v>1145</v>
      </c>
      <c r="I103" s="8">
        <f t="shared" si="4"/>
        <v>3502.39</v>
      </c>
      <c r="J103" s="8"/>
      <c r="K103" s="9">
        <f t="shared" si="5"/>
      </c>
    </row>
    <row r="104" spans="2:11" ht="12">
      <c r="B104">
        <f>+ICU!A99</f>
        <v>904</v>
      </c>
      <c r="C104" t="str">
        <f>+ICU!B99</f>
        <v>BHC FAIRFAX HOSPITAL</v>
      </c>
      <c r="D104" s="7">
        <f>ROUND(SUM(ICU!Q99:R99),0)</f>
        <v>0</v>
      </c>
      <c r="E104" s="7">
        <f>ROUND(+ICU!F99,0)</f>
        <v>0</v>
      </c>
      <c r="F104" s="8">
        <f t="shared" si="3"/>
      </c>
      <c r="G104" s="7">
        <f>ROUND(SUM(ICU!Q200:R200),0)</f>
        <v>0</v>
      </c>
      <c r="H104" s="7">
        <f>ROUND(+ICU!F200,0)</f>
        <v>0</v>
      </c>
      <c r="I104" s="8">
        <f t="shared" si="4"/>
      </c>
      <c r="J104" s="8"/>
      <c r="K104" s="9">
        <f t="shared" si="5"/>
      </c>
    </row>
    <row r="105" spans="2:11" ht="12">
      <c r="B105">
        <f>+ICU!A100</f>
        <v>915</v>
      </c>
      <c r="C105" t="str">
        <f>+ICU!B100</f>
        <v>LOURDES COUNSELING CENTER</v>
      </c>
      <c r="D105" s="7">
        <f>ROUND(SUM(ICU!Q100:R100),0)</f>
        <v>0</v>
      </c>
      <c r="E105" s="7">
        <f>ROUND(+ICU!F100,0)</f>
        <v>7706</v>
      </c>
      <c r="F105" s="8">
        <f t="shared" si="3"/>
      </c>
      <c r="G105" s="7">
        <f>ROUND(SUM(ICU!Q201:R201),0)</f>
        <v>0</v>
      </c>
      <c r="H105" s="7">
        <f>ROUND(+ICU!F201,0)</f>
        <v>0</v>
      </c>
      <c r="I105" s="8">
        <f t="shared" si="4"/>
      </c>
      <c r="J105" s="8"/>
      <c r="K105" s="9">
        <f t="shared" si="5"/>
      </c>
    </row>
    <row r="106" spans="2:11" ht="12">
      <c r="B106">
        <f>+ICU!A101</f>
        <v>919</v>
      </c>
      <c r="C106" t="str">
        <f>+ICU!B101</f>
        <v>NAVOS</v>
      </c>
      <c r="D106" s="7">
        <f>ROUND(SUM(ICU!Q101:R101),0)</f>
        <v>0</v>
      </c>
      <c r="E106" s="7">
        <f>ROUND(+ICU!F101,0)</f>
        <v>0</v>
      </c>
      <c r="F106" s="8">
        <f t="shared" si="3"/>
      </c>
      <c r="G106" s="7">
        <f>ROUND(SUM(ICU!Q202:R202),0)</f>
        <v>0</v>
      </c>
      <c r="H106" s="7">
        <f>ROUND(+ICU!F202,0)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6.875" style="0" bestFit="1" customWidth="1"/>
    <col min="6" max="6" width="8.875" style="0" bestFit="1" customWidth="1"/>
    <col min="7" max="7" width="10.875" style="0" bestFit="1" customWidth="1"/>
    <col min="8" max="8" width="6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7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40</v>
      </c>
    </row>
    <row r="4" spans="1:10" ht="1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40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7">
        <f>ROUND(+ICU!D5,0)</f>
        <v>2008</v>
      </c>
      <c r="F7" s="17">
        <f>E7</f>
        <v>2008</v>
      </c>
      <c r="G7" s="3"/>
      <c r="H7" s="2">
        <f>+F7+1</f>
        <v>2009</v>
      </c>
      <c r="I7" s="3">
        <f>+H7</f>
        <v>2009</v>
      </c>
    </row>
    <row r="8" spans="1:11" ht="12">
      <c r="A8" s="3"/>
      <c r="B8" s="3"/>
      <c r="C8" s="3"/>
      <c r="F8" s="2" t="s">
        <v>1</v>
      </c>
      <c r="I8" s="2" t="s">
        <v>1</v>
      </c>
      <c r="J8" s="2"/>
      <c r="K8" s="3" t="s">
        <v>75</v>
      </c>
    </row>
    <row r="9" spans="1:11" ht="12">
      <c r="A9" s="3"/>
      <c r="B9" s="3" t="s">
        <v>36</v>
      </c>
      <c r="C9" s="3" t="s">
        <v>37</v>
      </c>
      <c r="D9" s="2" t="s">
        <v>8</v>
      </c>
      <c r="E9" s="2" t="s">
        <v>3</v>
      </c>
      <c r="F9" s="2" t="s">
        <v>3</v>
      </c>
      <c r="G9" s="2" t="s">
        <v>8</v>
      </c>
      <c r="H9" s="2" t="s">
        <v>3</v>
      </c>
      <c r="I9" s="2" t="s">
        <v>3</v>
      </c>
      <c r="J9" s="2"/>
      <c r="K9" s="3" t="s">
        <v>77</v>
      </c>
    </row>
    <row r="10" spans="2:11" ht="12">
      <c r="B10">
        <f>+ICU!A5</f>
        <v>1</v>
      </c>
      <c r="C10" t="str">
        <f>+ICU!B5</f>
        <v>SWEDISH HEALTH SERVICES</v>
      </c>
      <c r="D10" s="7">
        <f>ROUND(+ICU!G5,0)</f>
        <v>26440706</v>
      </c>
      <c r="E10" s="7">
        <f>ROUND(+ICU!F5,0)</f>
        <v>51309</v>
      </c>
      <c r="F10" s="8">
        <f>IF(D10=0,"",IF(E10=0,"",ROUND(D10/E10,2)))</f>
        <v>515.32</v>
      </c>
      <c r="G10" s="7">
        <f>ROUND(+ICU!G106,0)</f>
        <v>25315942</v>
      </c>
      <c r="H10" s="7">
        <f>ROUND(+ICU!F106,0)</f>
        <v>31715</v>
      </c>
      <c r="I10" s="8">
        <f>IF(G10=0,"",IF(H10=0,"",ROUND(G10/H10,2)))</f>
        <v>798.23</v>
      </c>
      <c r="J10" s="8"/>
      <c r="K10" s="9">
        <f>IF(D10=0,"",IF(E10=0,"",IF(G10=0,"",IF(H10=0,"",ROUND(I10/F10-1,4)))))</f>
        <v>0.549</v>
      </c>
    </row>
    <row r="11" spans="2:11" ht="12">
      <c r="B11">
        <f>+ICU!A6</f>
        <v>3</v>
      </c>
      <c r="C11" t="str">
        <f>+ICU!B6</f>
        <v>SWEDISH MEDICAL CENTER CHERRY HILL</v>
      </c>
      <c r="D11" s="7">
        <f>ROUND(+ICU!G6,0)</f>
        <v>8111853</v>
      </c>
      <c r="E11" s="7">
        <f>ROUND(+ICU!F6,0)</f>
        <v>7418</v>
      </c>
      <c r="F11" s="8">
        <f aca="true" t="shared" si="0" ref="F11:F74">IF(D11=0,"",IF(E11=0,"",ROUND(D11/E11,2)))</f>
        <v>1093.54</v>
      </c>
      <c r="G11" s="7">
        <f>ROUND(+ICU!G107,0)</f>
        <v>7912949</v>
      </c>
      <c r="H11" s="7">
        <f>ROUND(+ICU!F107,0)</f>
        <v>7588</v>
      </c>
      <c r="I11" s="8">
        <f aca="true" t="shared" si="1" ref="I11:I74">IF(G11=0,"",IF(H11=0,"",ROUND(G11/H11,2)))</f>
        <v>1042.82</v>
      </c>
      <c r="J11" s="8"/>
      <c r="K11" s="9">
        <f aca="true" t="shared" si="2" ref="K11:K74">IF(D11=0,"",IF(E11=0,"",IF(G11=0,"",IF(H11=0,"",ROUND(I11/F11-1,4)))))</f>
        <v>-0.0464</v>
      </c>
    </row>
    <row r="12" spans="2:11" ht="12">
      <c r="B12">
        <f>+ICU!A7</f>
        <v>8</v>
      </c>
      <c r="C12" t="str">
        <f>+ICU!B7</f>
        <v>KLICKITAT VALLEY HOSPITAL</v>
      </c>
      <c r="D12" s="7">
        <f>ROUND(+ICU!G7,0)</f>
        <v>0</v>
      </c>
      <c r="E12" s="7">
        <f>ROUND(+ICU!F7,0)</f>
        <v>0</v>
      </c>
      <c r="F12" s="8">
        <f t="shared" si="0"/>
      </c>
      <c r="G12" s="7">
        <f>ROUND(+ICU!G108,0)</f>
        <v>0</v>
      </c>
      <c r="H12" s="7">
        <f>ROUND(+ICU!F108,0)</f>
        <v>0</v>
      </c>
      <c r="I12" s="8">
        <f t="shared" si="1"/>
      </c>
      <c r="J12" s="8"/>
      <c r="K12" s="9">
        <f t="shared" si="2"/>
      </c>
    </row>
    <row r="13" spans="2:11" ht="12">
      <c r="B13">
        <f>+ICU!A8</f>
        <v>10</v>
      </c>
      <c r="C13" t="str">
        <f>+ICU!B8</f>
        <v>VIRGINIA MASON MEDICAL CENTER</v>
      </c>
      <c r="D13" s="7">
        <f>ROUND(+ICU!G8,0)</f>
        <v>7553964</v>
      </c>
      <c r="E13" s="7">
        <f>ROUND(+ICU!F8,0)</f>
        <v>6247</v>
      </c>
      <c r="F13" s="8">
        <f t="shared" si="0"/>
        <v>1209.21</v>
      </c>
      <c r="G13" s="7">
        <f>ROUND(+ICU!G109,0)</f>
        <v>7275133</v>
      </c>
      <c r="H13" s="7">
        <f>ROUND(+ICU!F109,0)</f>
        <v>6007</v>
      </c>
      <c r="I13" s="8">
        <f t="shared" si="1"/>
        <v>1211.11</v>
      </c>
      <c r="J13" s="8"/>
      <c r="K13" s="9">
        <f t="shared" si="2"/>
        <v>0.0016</v>
      </c>
    </row>
    <row r="14" spans="2:11" ht="12">
      <c r="B14">
        <f>+ICU!A9</f>
        <v>14</v>
      </c>
      <c r="C14" t="str">
        <f>+ICU!B9</f>
        <v>SEATTLE CHILDRENS HOSPITAL</v>
      </c>
      <c r="D14" s="7">
        <f>ROUND(+ICU!G9,0)</f>
        <v>12559056</v>
      </c>
      <c r="E14" s="7">
        <f>ROUND(+ICU!F9,0)</f>
        <v>13348</v>
      </c>
      <c r="F14" s="8">
        <f t="shared" si="0"/>
        <v>940.89</v>
      </c>
      <c r="G14" s="7">
        <f>ROUND(+ICU!G110,0)</f>
        <v>13322678</v>
      </c>
      <c r="H14" s="7">
        <f>ROUND(+ICU!F110,0)</f>
        <v>13480</v>
      </c>
      <c r="I14" s="8">
        <f t="shared" si="1"/>
        <v>988.33</v>
      </c>
      <c r="J14" s="8"/>
      <c r="K14" s="9">
        <f t="shared" si="2"/>
        <v>0.0504</v>
      </c>
    </row>
    <row r="15" spans="2:11" ht="12">
      <c r="B15">
        <f>+ICU!A10</f>
        <v>20</v>
      </c>
      <c r="C15" t="str">
        <f>+ICU!B10</f>
        <v>GROUP HEALTH CENTRAL</v>
      </c>
      <c r="D15" s="7">
        <f>ROUND(+ICU!G10,0)</f>
        <v>1625499</v>
      </c>
      <c r="E15" s="7">
        <f>ROUND(+ICU!F10,0)</f>
        <v>1592</v>
      </c>
      <c r="F15" s="8">
        <f t="shared" si="0"/>
        <v>1021.04</v>
      </c>
      <c r="G15" s="7">
        <f>ROUND(+ICU!G111,0)</f>
        <v>1852959</v>
      </c>
      <c r="H15" s="7">
        <f>ROUND(+ICU!F111,0)</f>
        <v>1386</v>
      </c>
      <c r="I15" s="8">
        <f t="shared" si="1"/>
        <v>1336.91</v>
      </c>
      <c r="J15" s="8"/>
      <c r="K15" s="9">
        <f t="shared" si="2"/>
        <v>0.3094</v>
      </c>
    </row>
    <row r="16" spans="2:11" ht="12">
      <c r="B16">
        <f>+ICU!A11</f>
        <v>21</v>
      </c>
      <c r="C16" t="str">
        <f>+ICU!B11</f>
        <v>NEWPORT COMMUNITY HOSPITAL</v>
      </c>
      <c r="D16" s="7">
        <f>ROUND(+ICU!G11,0)</f>
        <v>0</v>
      </c>
      <c r="E16" s="7">
        <f>ROUND(+ICU!F11,0)</f>
        <v>0</v>
      </c>
      <c r="F16" s="8">
        <f t="shared" si="0"/>
      </c>
      <c r="G16" s="7">
        <f>ROUND(+ICU!G112,0)</f>
        <v>0</v>
      </c>
      <c r="H16" s="7">
        <f>ROUND(+ICU!F112,0)</f>
        <v>0</v>
      </c>
      <c r="I16" s="8">
        <f t="shared" si="1"/>
      </c>
      <c r="J16" s="8"/>
      <c r="K16" s="9">
        <f t="shared" si="2"/>
      </c>
    </row>
    <row r="17" spans="2:11" ht="12">
      <c r="B17">
        <f>+ICU!A12</f>
        <v>22</v>
      </c>
      <c r="C17" t="str">
        <f>+ICU!B12</f>
        <v>LOURDES MEDICAL CENTER</v>
      </c>
      <c r="D17" s="7">
        <f>ROUND(+ICU!G12,0)</f>
        <v>0</v>
      </c>
      <c r="E17" s="7">
        <f>ROUND(+ICU!F12,0)</f>
        <v>0</v>
      </c>
      <c r="F17" s="8">
        <f t="shared" si="0"/>
      </c>
      <c r="G17" s="7">
        <f>ROUND(+ICU!G113,0)</f>
        <v>0</v>
      </c>
      <c r="H17" s="7">
        <f>ROUND(+ICU!F113,0)</f>
        <v>0</v>
      </c>
      <c r="I17" s="8">
        <f t="shared" si="1"/>
      </c>
      <c r="J17" s="8"/>
      <c r="K17" s="9">
        <f t="shared" si="2"/>
      </c>
    </row>
    <row r="18" spans="2:11" ht="12">
      <c r="B18">
        <f>+ICU!A13</f>
        <v>23</v>
      </c>
      <c r="C18" t="str">
        <f>+ICU!B13</f>
        <v>OKANOGAN-DOUGLAS DISTRICT HOSPITAL</v>
      </c>
      <c r="D18" s="7">
        <f>ROUND(+ICU!G13,0)</f>
        <v>12796</v>
      </c>
      <c r="E18" s="7">
        <f>ROUND(+ICU!F13,0)</f>
        <v>11</v>
      </c>
      <c r="F18" s="8">
        <f t="shared" si="0"/>
        <v>1163.27</v>
      </c>
      <c r="G18" s="7">
        <f>ROUND(+ICU!G114,0)</f>
        <v>6477</v>
      </c>
      <c r="H18" s="7">
        <f>ROUND(+ICU!F114,0)</f>
        <v>8</v>
      </c>
      <c r="I18" s="8">
        <f t="shared" si="1"/>
        <v>809.63</v>
      </c>
      <c r="J18" s="8"/>
      <c r="K18" s="9">
        <f t="shared" si="2"/>
        <v>-0.304</v>
      </c>
    </row>
    <row r="19" spans="2:11" ht="12">
      <c r="B19">
        <f>+ICU!A14</f>
        <v>26</v>
      </c>
      <c r="C19" t="str">
        <f>+ICU!B14</f>
        <v>PEACEHEALTH SAINT JOHN MEDICAL CENTER</v>
      </c>
      <c r="D19" s="7">
        <f>ROUND(+ICU!G14,0)</f>
        <v>6325690</v>
      </c>
      <c r="E19" s="7">
        <f>ROUND(+ICU!F14,0)</f>
        <v>10677</v>
      </c>
      <c r="F19" s="8">
        <f t="shared" si="0"/>
        <v>592.46</v>
      </c>
      <c r="G19" s="7">
        <f>ROUND(+ICU!G115,0)</f>
        <v>6359566</v>
      </c>
      <c r="H19" s="7">
        <f>ROUND(+ICU!F115,0)</f>
        <v>10054</v>
      </c>
      <c r="I19" s="8">
        <f t="shared" si="1"/>
        <v>632.54</v>
      </c>
      <c r="J19" s="8"/>
      <c r="K19" s="9">
        <f t="shared" si="2"/>
        <v>0.0677</v>
      </c>
    </row>
    <row r="20" spans="2:11" ht="12">
      <c r="B20">
        <f>+ICU!A15</f>
        <v>29</v>
      </c>
      <c r="C20" t="str">
        <f>+ICU!B15</f>
        <v>HARBORVIEW MEDICAL CENTER</v>
      </c>
      <c r="D20" s="7">
        <f>ROUND(+ICU!G15,0)</f>
        <v>24083045</v>
      </c>
      <c r="E20" s="7">
        <f>ROUND(+ICU!F15,0)</f>
        <v>22687</v>
      </c>
      <c r="F20" s="8">
        <f t="shared" si="0"/>
        <v>1061.54</v>
      </c>
      <c r="G20" s="7">
        <f>ROUND(+ICU!G116,0)</f>
        <v>26770022</v>
      </c>
      <c r="H20" s="7">
        <f>ROUND(+ICU!F116,0)</f>
        <v>25733</v>
      </c>
      <c r="I20" s="8">
        <f t="shared" si="1"/>
        <v>1040.3</v>
      </c>
      <c r="J20" s="8"/>
      <c r="K20" s="9">
        <f t="shared" si="2"/>
        <v>-0.02</v>
      </c>
    </row>
    <row r="21" spans="2:11" ht="12">
      <c r="B21">
        <f>+ICU!A16</f>
        <v>32</v>
      </c>
      <c r="C21" t="str">
        <f>+ICU!B16</f>
        <v>SAINT JOSEPH MEDICAL CENTER</v>
      </c>
      <c r="D21" s="7">
        <f>ROUND(+ICU!G16,0)</f>
        <v>13275238</v>
      </c>
      <c r="E21" s="7">
        <f>ROUND(+ICU!F16,0)</f>
        <v>18623</v>
      </c>
      <c r="F21" s="8">
        <f t="shared" si="0"/>
        <v>712.84</v>
      </c>
      <c r="G21" s="7">
        <f>ROUND(+ICU!G117,0)</f>
        <v>16025119</v>
      </c>
      <c r="H21" s="7">
        <f>ROUND(+ICU!F117,0)</f>
        <v>18623</v>
      </c>
      <c r="I21" s="8">
        <f t="shared" si="1"/>
        <v>860.5</v>
      </c>
      <c r="J21" s="8"/>
      <c r="K21" s="9">
        <f t="shared" si="2"/>
        <v>0.2071</v>
      </c>
    </row>
    <row r="22" spans="2:11" ht="12">
      <c r="B22">
        <f>+ICU!A17</f>
        <v>35</v>
      </c>
      <c r="C22" t="str">
        <f>+ICU!B17</f>
        <v>ENUMCLAW REGIONAL HOSPITAL</v>
      </c>
      <c r="D22" s="7">
        <f>ROUND(+ICU!G17,0)</f>
        <v>88977</v>
      </c>
      <c r="E22" s="7">
        <f>ROUND(+ICU!F17,0)</f>
        <v>129</v>
      </c>
      <c r="F22" s="8">
        <f t="shared" si="0"/>
        <v>689.74</v>
      </c>
      <c r="G22" s="7">
        <f>ROUND(+ICU!G118,0)</f>
        <v>209053</v>
      </c>
      <c r="H22" s="7">
        <f>ROUND(+ICU!F118,0)</f>
        <v>284</v>
      </c>
      <c r="I22" s="8">
        <f t="shared" si="1"/>
        <v>736.1</v>
      </c>
      <c r="J22" s="8"/>
      <c r="K22" s="9">
        <f t="shared" si="2"/>
        <v>0.0672</v>
      </c>
    </row>
    <row r="23" spans="2:11" ht="12">
      <c r="B23">
        <f>+ICU!A18</f>
        <v>37</v>
      </c>
      <c r="C23" t="str">
        <f>+ICU!B18</f>
        <v>DEACONESS MEDICAL CENTER</v>
      </c>
      <c r="D23" s="7">
        <f>ROUND(+ICU!G18,0)</f>
        <v>8751810</v>
      </c>
      <c r="E23" s="7">
        <f>ROUND(+ICU!F18,0)</f>
        <v>13022</v>
      </c>
      <c r="F23" s="8">
        <f t="shared" si="0"/>
        <v>672.08</v>
      </c>
      <c r="G23" s="7">
        <f>ROUND(+ICU!G119,0)</f>
        <v>10877959</v>
      </c>
      <c r="H23" s="7">
        <f>ROUND(+ICU!F119,0)</f>
        <v>15528</v>
      </c>
      <c r="I23" s="8">
        <f t="shared" si="1"/>
        <v>700.54</v>
      </c>
      <c r="J23" s="8"/>
      <c r="K23" s="9">
        <f t="shared" si="2"/>
        <v>0.0423</v>
      </c>
    </row>
    <row r="24" spans="2:11" ht="12">
      <c r="B24">
        <f>+ICU!A19</f>
        <v>38</v>
      </c>
      <c r="C24" t="str">
        <f>+ICU!B19</f>
        <v>OLYMPIC MEDICAL CENTER</v>
      </c>
      <c r="D24" s="7">
        <f>ROUND(+ICU!G19,0)</f>
        <v>3190064</v>
      </c>
      <c r="E24" s="7">
        <f>ROUND(+ICU!F19,0)</f>
        <v>4487</v>
      </c>
      <c r="F24" s="8">
        <f t="shared" si="0"/>
        <v>710.96</v>
      </c>
      <c r="G24" s="7">
        <f>ROUND(+ICU!G120,0)</f>
        <v>3084266</v>
      </c>
      <c r="H24" s="7">
        <f>ROUND(+ICU!F120,0)</f>
        <v>4126</v>
      </c>
      <c r="I24" s="8">
        <f t="shared" si="1"/>
        <v>747.52</v>
      </c>
      <c r="J24" s="8"/>
      <c r="K24" s="9">
        <f t="shared" si="2"/>
        <v>0.0514</v>
      </c>
    </row>
    <row r="25" spans="2:11" ht="12">
      <c r="B25">
        <f>+ICU!A20</f>
        <v>39</v>
      </c>
      <c r="C25" t="str">
        <f>+ICU!B20</f>
        <v>KENNEWICK GENERAL HOSPITAL</v>
      </c>
      <c r="D25" s="7">
        <f>ROUND(+ICU!G20,0)</f>
        <v>1147295</v>
      </c>
      <c r="E25" s="7">
        <f>ROUND(+ICU!F20,0)</f>
        <v>1579</v>
      </c>
      <c r="F25" s="8">
        <f t="shared" si="0"/>
        <v>726.6</v>
      </c>
      <c r="G25" s="7">
        <f>ROUND(+ICU!G121,0)</f>
        <v>1271159</v>
      </c>
      <c r="H25" s="7">
        <f>ROUND(+ICU!F121,0)</f>
        <v>1625</v>
      </c>
      <c r="I25" s="8">
        <f t="shared" si="1"/>
        <v>782.25</v>
      </c>
      <c r="J25" s="8"/>
      <c r="K25" s="9">
        <f t="shared" si="2"/>
        <v>0.0766</v>
      </c>
    </row>
    <row r="26" spans="2:11" ht="12">
      <c r="B26">
        <f>+ICU!A21</f>
        <v>43</v>
      </c>
      <c r="C26" t="str">
        <f>+ICU!B21</f>
        <v>WALLA WALLA GENERAL HOSPITAL</v>
      </c>
      <c r="D26" s="7">
        <f>ROUND(+ICU!G21,0)</f>
        <v>549329</v>
      </c>
      <c r="E26" s="7">
        <f>ROUND(+ICU!F21,0)</f>
        <v>683</v>
      </c>
      <c r="F26" s="8">
        <f t="shared" si="0"/>
        <v>804.29</v>
      </c>
      <c r="G26" s="7">
        <f>ROUND(+ICU!G122,0)</f>
        <v>626491</v>
      </c>
      <c r="H26" s="7">
        <f>ROUND(+ICU!F122,0)</f>
        <v>868</v>
      </c>
      <c r="I26" s="8">
        <f t="shared" si="1"/>
        <v>721.76</v>
      </c>
      <c r="J26" s="8"/>
      <c r="K26" s="9">
        <f t="shared" si="2"/>
        <v>-0.1026</v>
      </c>
    </row>
    <row r="27" spans="2:11" ht="12">
      <c r="B27">
        <f>+ICU!A22</f>
        <v>45</v>
      </c>
      <c r="C27" t="str">
        <f>+ICU!B22</f>
        <v>COLUMBIA BASIN HOSPITAL</v>
      </c>
      <c r="D27" s="7">
        <f>ROUND(+ICU!G22,0)</f>
        <v>0</v>
      </c>
      <c r="E27" s="7">
        <f>ROUND(+ICU!F22,0)</f>
        <v>0</v>
      </c>
      <c r="F27" s="8">
        <f t="shared" si="0"/>
      </c>
      <c r="G27" s="7">
        <f>ROUND(+ICU!G123,0)</f>
        <v>0</v>
      </c>
      <c r="H27" s="7">
        <f>ROUND(+ICU!F123,0)</f>
        <v>0</v>
      </c>
      <c r="I27" s="8">
        <f t="shared" si="1"/>
      </c>
      <c r="J27" s="8"/>
      <c r="K27" s="9">
        <f t="shared" si="2"/>
      </c>
    </row>
    <row r="28" spans="2:11" ht="12">
      <c r="B28">
        <f>+ICU!A23</f>
        <v>46</v>
      </c>
      <c r="C28" t="str">
        <f>+ICU!B23</f>
        <v>PROSSER MEMORIAL HOSPITAL</v>
      </c>
      <c r="D28" s="7">
        <f>ROUND(+ICU!G23,0)</f>
        <v>0</v>
      </c>
      <c r="E28" s="7">
        <f>ROUND(+ICU!F23,0)</f>
        <v>0</v>
      </c>
      <c r="F28" s="8">
        <f t="shared" si="0"/>
      </c>
      <c r="G28" s="7">
        <f>ROUND(+ICU!G124,0)</f>
        <v>0</v>
      </c>
      <c r="H28" s="7">
        <f>ROUND(+ICU!F124,0)</f>
        <v>0</v>
      </c>
      <c r="I28" s="8">
        <f t="shared" si="1"/>
      </c>
      <c r="J28" s="8"/>
      <c r="K28" s="9">
        <f t="shared" si="2"/>
      </c>
    </row>
    <row r="29" spans="2:11" ht="12">
      <c r="B29">
        <f>+ICU!A24</f>
        <v>50</v>
      </c>
      <c r="C29" t="str">
        <f>+ICU!B24</f>
        <v>PROVIDENCE SAINT MARY MEDICAL CENTER</v>
      </c>
      <c r="D29" s="7">
        <f>ROUND(+ICU!G24,0)</f>
        <v>2290265</v>
      </c>
      <c r="E29" s="7">
        <f>ROUND(+ICU!F24,0)</f>
        <v>3381</v>
      </c>
      <c r="F29" s="8">
        <f t="shared" si="0"/>
        <v>677.39</v>
      </c>
      <c r="G29" s="7">
        <f>ROUND(+ICU!G125,0)</f>
        <v>2025976</v>
      </c>
      <c r="H29" s="7">
        <f>ROUND(+ICU!F125,0)</f>
        <v>3191</v>
      </c>
      <c r="I29" s="8">
        <f t="shared" si="1"/>
        <v>634.9</v>
      </c>
      <c r="J29" s="8"/>
      <c r="K29" s="9">
        <f t="shared" si="2"/>
        <v>-0.0627</v>
      </c>
    </row>
    <row r="30" spans="2:11" ht="12">
      <c r="B30">
        <f>+ICU!A25</f>
        <v>54</v>
      </c>
      <c r="C30" t="str">
        <f>+ICU!B25</f>
        <v>FORKS COMMUNITY HOSPITAL</v>
      </c>
      <c r="D30" s="7">
        <f>ROUND(+ICU!G25,0)</f>
        <v>0</v>
      </c>
      <c r="E30" s="7">
        <f>ROUND(+ICU!F25,0)</f>
        <v>0</v>
      </c>
      <c r="F30" s="8">
        <f t="shared" si="0"/>
      </c>
      <c r="G30" s="7">
        <f>ROUND(+ICU!G126,0)</f>
        <v>0</v>
      </c>
      <c r="H30" s="7">
        <f>ROUND(+ICU!F126,0)</f>
        <v>0</v>
      </c>
      <c r="I30" s="8">
        <f t="shared" si="1"/>
      </c>
      <c r="J30" s="8"/>
      <c r="K30" s="9">
        <f t="shared" si="2"/>
      </c>
    </row>
    <row r="31" spans="2:11" ht="12">
      <c r="B31">
        <f>+ICU!A26</f>
        <v>56</v>
      </c>
      <c r="C31" t="str">
        <f>+ICU!B26</f>
        <v>WILLAPA HARBOR HOSPITAL</v>
      </c>
      <c r="D31" s="7">
        <f>ROUND(+ICU!G26,0)</f>
        <v>0</v>
      </c>
      <c r="E31" s="7">
        <f>ROUND(+ICU!F26,0)</f>
        <v>0</v>
      </c>
      <c r="F31" s="8">
        <f t="shared" si="0"/>
      </c>
      <c r="G31" s="7">
        <f>ROUND(+ICU!G127,0)</f>
        <v>0</v>
      </c>
      <c r="H31" s="7">
        <f>ROUND(+ICU!F127,0)</f>
        <v>0</v>
      </c>
      <c r="I31" s="8">
        <f t="shared" si="1"/>
      </c>
      <c r="J31" s="8"/>
      <c r="K31" s="9">
        <f t="shared" si="2"/>
      </c>
    </row>
    <row r="32" spans="2:11" ht="12">
      <c r="B32">
        <f>+ICU!A27</f>
        <v>58</v>
      </c>
      <c r="C32" t="str">
        <f>+ICU!B27</f>
        <v>YAKIMA VALLEY MEMORIAL HOSPITAL</v>
      </c>
      <c r="D32" s="7">
        <f>ROUND(+ICU!G27,0)</f>
        <v>3074113</v>
      </c>
      <c r="E32" s="7">
        <f>ROUND(+ICU!F27,0)</f>
        <v>6280</v>
      </c>
      <c r="F32" s="8">
        <f t="shared" si="0"/>
        <v>489.51</v>
      </c>
      <c r="G32" s="7">
        <f>ROUND(+ICU!G128,0)</f>
        <v>3702155</v>
      </c>
      <c r="H32" s="7">
        <f>ROUND(+ICU!F128,0)</f>
        <v>5923</v>
      </c>
      <c r="I32" s="8">
        <f t="shared" si="1"/>
        <v>625.05</v>
      </c>
      <c r="J32" s="8"/>
      <c r="K32" s="9">
        <f t="shared" si="2"/>
        <v>0.2769</v>
      </c>
    </row>
    <row r="33" spans="2:11" ht="12">
      <c r="B33">
        <f>+ICU!A28</f>
        <v>63</v>
      </c>
      <c r="C33" t="str">
        <f>+ICU!B28</f>
        <v>GRAYS HARBOR COMMUNITY HOSPITAL</v>
      </c>
      <c r="D33" s="7">
        <f>ROUND(+ICU!G28,0)</f>
        <v>1499879</v>
      </c>
      <c r="E33" s="7">
        <f>ROUND(+ICU!F28,0)</f>
        <v>1871</v>
      </c>
      <c r="F33" s="8">
        <f t="shared" si="0"/>
        <v>801.65</v>
      </c>
      <c r="G33" s="7">
        <f>ROUND(+ICU!G129,0)</f>
        <v>1506868</v>
      </c>
      <c r="H33" s="7">
        <f>ROUND(+ICU!F129,0)</f>
        <v>2039</v>
      </c>
      <c r="I33" s="8">
        <f t="shared" si="1"/>
        <v>739.02</v>
      </c>
      <c r="J33" s="8"/>
      <c r="K33" s="9">
        <f t="shared" si="2"/>
        <v>-0.0781</v>
      </c>
    </row>
    <row r="34" spans="2:11" ht="12">
      <c r="B34">
        <f>+ICU!A29</f>
        <v>78</v>
      </c>
      <c r="C34" t="str">
        <f>+ICU!B29</f>
        <v>SAMARITAN HOSPITAL</v>
      </c>
      <c r="D34" s="7">
        <f>ROUND(+ICU!G29,0)</f>
        <v>1423666</v>
      </c>
      <c r="E34" s="7">
        <f>ROUND(+ICU!F29,0)</f>
        <v>1601</v>
      </c>
      <c r="F34" s="8">
        <f t="shared" si="0"/>
        <v>889.24</v>
      </c>
      <c r="G34" s="7">
        <f>ROUND(+ICU!G130,0)</f>
        <v>1521835</v>
      </c>
      <c r="H34" s="7">
        <f>ROUND(+ICU!F130,0)</f>
        <v>1689</v>
      </c>
      <c r="I34" s="8">
        <f t="shared" si="1"/>
        <v>901.03</v>
      </c>
      <c r="J34" s="8"/>
      <c r="K34" s="9">
        <f t="shared" si="2"/>
        <v>0.0133</v>
      </c>
    </row>
    <row r="35" spans="2:11" ht="12">
      <c r="B35">
        <f>+ICU!A30</f>
        <v>79</v>
      </c>
      <c r="C35" t="str">
        <f>+ICU!B30</f>
        <v>OCEAN BEACH HOSPITAL</v>
      </c>
      <c r="D35" s="7">
        <f>ROUND(+ICU!G30,0)</f>
        <v>0</v>
      </c>
      <c r="E35" s="7">
        <f>ROUND(+ICU!F30,0)</f>
        <v>0</v>
      </c>
      <c r="F35" s="8">
        <f t="shared" si="0"/>
      </c>
      <c r="G35" s="7">
        <f>ROUND(+ICU!G131,0)</f>
        <v>0</v>
      </c>
      <c r="H35" s="7">
        <f>ROUND(+ICU!F131,0)</f>
        <v>0</v>
      </c>
      <c r="I35" s="8">
        <f t="shared" si="1"/>
      </c>
      <c r="J35" s="8"/>
      <c r="K35" s="9">
        <f t="shared" si="2"/>
      </c>
    </row>
    <row r="36" spans="2:11" ht="12">
      <c r="B36">
        <f>+ICU!A31</f>
        <v>80</v>
      </c>
      <c r="C36" t="str">
        <f>+ICU!B31</f>
        <v>ODESSA MEMORIAL HOSPITAL</v>
      </c>
      <c r="D36" s="7">
        <f>ROUND(+ICU!G31,0)</f>
        <v>0</v>
      </c>
      <c r="E36" s="7">
        <f>ROUND(+ICU!F31,0)</f>
        <v>0</v>
      </c>
      <c r="F36" s="8">
        <f t="shared" si="0"/>
      </c>
      <c r="G36" s="7">
        <f>ROUND(+ICU!G132,0)</f>
        <v>0</v>
      </c>
      <c r="H36" s="7">
        <f>ROUND(+ICU!F132,0)</f>
        <v>0</v>
      </c>
      <c r="I36" s="8">
        <f t="shared" si="1"/>
      </c>
      <c r="J36" s="8"/>
      <c r="K36" s="9">
        <f t="shared" si="2"/>
      </c>
    </row>
    <row r="37" spans="2:11" ht="12">
      <c r="B37">
        <f>+ICU!A32</f>
        <v>81</v>
      </c>
      <c r="C37" t="str">
        <f>+ICU!B32</f>
        <v>GOOD SAMARITAN HOSPITAL</v>
      </c>
      <c r="D37" s="7">
        <f>ROUND(+ICU!G32,0)</f>
        <v>3279306</v>
      </c>
      <c r="E37" s="7">
        <f>ROUND(+ICU!F32,0)</f>
        <v>3606</v>
      </c>
      <c r="F37" s="8">
        <f t="shared" si="0"/>
        <v>909.4</v>
      </c>
      <c r="G37" s="7">
        <f>ROUND(+ICU!G133,0)</f>
        <v>10811114</v>
      </c>
      <c r="H37" s="7">
        <f>ROUND(+ICU!F133,0)</f>
        <v>16139</v>
      </c>
      <c r="I37" s="8">
        <f t="shared" si="1"/>
        <v>669.88</v>
      </c>
      <c r="J37" s="8"/>
      <c r="K37" s="9">
        <f t="shared" si="2"/>
        <v>-0.2634</v>
      </c>
    </row>
    <row r="38" spans="2:11" ht="12">
      <c r="B38">
        <f>+ICU!A33</f>
        <v>82</v>
      </c>
      <c r="C38" t="str">
        <f>+ICU!B33</f>
        <v>GARFIELD COUNTY MEMORIAL HOSPITAL</v>
      </c>
      <c r="D38" s="7">
        <f>ROUND(+ICU!G33,0)</f>
        <v>0</v>
      </c>
      <c r="E38" s="7">
        <f>ROUND(+ICU!F33,0)</f>
        <v>0</v>
      </c>
      <c r="F38" s="8">
        <f t="shared" si="0"/>
      </c>
      <c r="G38" s="7">
        <f>ROUND(+ICU!G134,0)</f>
        <v>0</v>
      </c>
      <c r="H38" s="7">
        <f>ROUND(+ICU!F134,0)</f>
        <v>0</v>
      </c>
      <c r="I38" s="8">
        <f t="shared" si="1"/>
      </c>
      <c r="J38" s="8"/>
      <c r="K38" s="9">
        <f t="shared" si="2"/>
      </c>
    </row>
    <row r="39" spans="2:11" ht="12">
      <c r="B39">
        <f>+ICU!A34</f>
        <v>84</v>
      </c>
      <c r="C39" t="str">
        <f>+ICU!B34</f>
        <v>PROVIDENCE REGIONAL MEDICAL CENTER EVERETT</v>
      </c>
      <c r="D39" s="7">
        <f>ROUND(+ICU!G34,0)</f>
        <v>8321240</v>
      </c>
      <c r="E39" s="7">
        <f>ROUND(+ICU!F34,0)</f>
        <v>11269</v>
      </c>
      <c r="F39" s="8">
        <f t="shared" si="0"/>
        <v>738.42</v>
      </c>
      <c r="G39" s="7">
        <f>ROUND(+ICU!G135,0)</f>
        <v>14494588</v>
      </c>
      <c r="H39" s="7">
        <f>ROUND(+ICU!F135,0)</f>
        <v>18430</v>
      </c>
      <c r="I39" s="8">
        <f t="shared" si="1"/>
        <v>786.47</v>
      </c>
      <c r="J39" s="8"/>
      <c r="K39" s="9">
        <f t="shared" si="2"/>
        <v>0.0651</v>
      </c>
    </row>
    <row r="40" spans="2:11" ht="12">
      <c r="B40">
        <f>+ICU!A35</f>
        <v>85</v>
      </c>
      <c r="C40" t="str">
        <f>+ICU!B35</f>
        <v>JEFFERSON HEALTHCARE HOSPITAL</v>
      </c>
      <c r="D40" s="7">
        <f>ROUND(+ICU!G35,0)</f>
        <v>865074</v>
      </c>
      <c r="E40" s="7">
        <f>ROUND(+ICU!F35,0)</f>
        <v>508</v>
      </c>
      <c r="F40" s="8">
        <f t="shared" si="0"/>
        <v>1702.9</v>
      </c>
      <c r="G40" s="7">
        <f>ROUND(+ICU!G136,0)</f>
        <v>870568</v>
      </c>
      <c r="H40" s="7">
        <f>ROUND(+ICU!F136,0)</f>
        <v>444</v>
      </c>
      <c r="I40" s="8">
        <f t="shared" si="1"/>
        <v>1960.74</v>
      </c>
      <c r="J40" s="8"/>
      <c r="K40" s="9">
        <f t="shared" si="2"/>
        <v>0.1514</v>
      </c>
    </row>
    <row r="41" spans="2:11" ht="12">
      <c r="B41">
        <f>+ICU!A36</f>
        <v>96</v>
      </c>
      <c r="C41" t="str">
        <f>+ICU!B36</f>
        <v>SKYLINE HOSPITAL</v>
      </c>
      <c r="D41" s="7">
        <f>ROUND(+ICU!G36,0)</f>
        <v>37362</v>
      </c>
      <c r="E41" s="7">
        <f>ROUND(+ICU!F36,0)</f>
        <v>54</v>
      </c>
      <c r="F41" s="8">
        <f t="shared" si="0"/>
        <v>691.89</v>
      </c>
      <c r="G41" s="7">
        <f>ROUND(+ICU!G137,0)</f>
        <v>35860</v>
      </c>
      <c r="H41" s="7">
        <f>ROUND(+ICU!F137,0)</f>
        <v>41</v>
      </c>
      <c r="I41" s="8">
        <f t="shared" si="1"/>
        <v>874.63</v>
      </c>
      <c r="J41" s="8"/>
      <c r="K41" s="9">
        <f t="shared" si="2"/>
        <v>0.2641</v>
      </c>
    </row>
    <row r="42" spans="2:11" ht="12">
      <c r="B42">
        <f>+ICU!A37</f>
        <v>102</v>
      </c>
      <c r="C42" t="str">
        <f>+ICU!B37</f>
        <v>YAKIMA REGIONAL MEDICAL AND CARDIAC CENTER</v>
      </c>
      <c r="D42" s="7">
        <f>ROUND(+ICU!G37,0)</f>
        <v>3398148</v>
      </c>
      <c r="E42" s="7">
        <f>ROUND(+ICU!F37,0)</f>
        <v>4061</v>
      </c>
      <c r="F42" s="8">
        <f t="shared" si="0"/>
        <v>836.78</v>
      </c>
      <c r="G42" s="7">
        <f>ROUND(+ICU!G138,0)</f>
        <v>3220762</v>
      </c>
      <c r="H42" s="7">
        <f>ROUND(+ICU!F138,0)</f>
        <v>3531</v>
      </c>
      <c r="I42" s="8">
        <f t="shared" si="1"/>
        <v>912.14</v>
      </c>
      <c r="J42" s="8"/>
      <c r="K42" s="9">
        <f t="shared" si="2"/>
        <v>0.0901</v>
      </c>
    </row>
    <row r="43" spans="2:11" ht="12">
      <c r="B43">
        <f>+ICU!A38</f>
        <v>104</v>
      </c>
      <c r="C43" t="str">
        <f>+ICU!B38</f>
        <v>VALLEY GENERAL HOSPITAL</v>
      </c>
      <c r="D43" s="7">
        <f>ROUND(+ICU!G38,0)</f>
        <v>452176</v>
      </c>
      <c r="E43" s="7">
        <f>ROUND(+ICU!F38,0)</f>
        <v>368</v>
      </c>
      <c r="F43" s="8">
        <f t="shared" si="0"/>
        <v>1228.74</v>
      </c>
      <c r="G43" s="7">
        <f>ROUND(+ICU!G139,0)</f>
        <v>475879</v>
      </c>
      <c r="H43" s="7">
        <f>ROUND(+ICU!F139,0)</f>
        <v>344</v>
      </c>
      <c r="I43" s="8">
        <f t="shared" si="1"/>
        <v>1383.37</v>
      </c>
      <c r="J43" s="8"/>
      <c r="K43" s="9">
        <f t="shared" si="2"/>
        <v>0.1258</v>
      </c>
    </row>
    <row r="44" spans="2:11" ht="12">
      <c r="B44">
        <f>+ICU!A39</f>
        <v>106</v>
      </c>
      <c r="C44" t="str">
        <f>+ICU!B39</f>
        <v>CASCADE VALLEY HOSPITAL</v>
      </c>
      <c r="D44" s="7">
        <f>ROUND(+ICU!G39,0)</f>
        <v>346522</v>
      </c>
      <c r="E44" s="7">
        <f>ROUND(+ICU!F39,0)</f>
        <v>613</v>
      </c>
      <c r="F44" s="8">
        <f t="shared" si="0"/>
        <v>565.29</v>
      </c>
      <c r="G44" s="7">
        <f>ROUND(+ICU!G140,0)</f>
        <v>414140</v>
      </c>
      <c r="H44" s="7">
        <f>ROUND(+ICU!F140,0)</f>
        <v>618</v>
      </c>
      <c r="I44" s="8">
        <f t="shared" si="1"/>
        <v>670.13</v>
      </c>
      <c r="J44" s="8"/>
      <c r="K44" s="9">
        <f t="shared" si="2"/>
        <v>0.1855</v>
      </c>
    </row>
    <row r="45" spans="2:11" ht="12">
      <c r="B45">
        <f>+ICU!A40</f>
        <v>107</v>
      </c>
      <c r="C45" t="str">
        <f>+ICU!B40</f>
        <v>NORTH VALLEY HOSPITAL</v>
      </c>
      <c r="D45" s="7">
        <f>ROUND(+ICU!G40,0)</f>
        <v>21686</v>
      </c>
      <c r="E45" s="7">
        <f>ROUND(+ICU!F40,0)</f>
        <v>119</v>
      </c>
      <c r="F45" s="8">
        <f t="shared" si="0"/>
        <v>182.24</v>
      </c>
      <c r="G45" s="7">
        <f>ROUND(+ICU!G141,0)</f>
        <v>19814</v>
      </c>
      <c r="H45" s="7">
        <f>ROUND(+ICU!F141,0)</f>
        <v>144</v>
      </c>
      <c r="I45" s="8">
        <f t="shared" si="1"/>
        <v>137.6</v>
      </c>
      <c r="J45" s="8"/>
      <c r="K45" s="9">
        <f t="shared" si="2"/>
        <v>-0.245</v>
      </c>
    </row>
    <row r="46" spans="2:11" ht="12">
      <c r="B46">
        <f>+ICU!A41</f>
        <v>108</v>
      </c>
      <c r="C46" t="str">
        <f>+ICU!B41</f>
        <v>TRI-STATE MEMORIAL HOSPITAL</v>
      </c>
      <c r="D46" s="7">
        <f>ROUND(+ICU!G41,0)</f>
        <v>873409</v>
      </c>
      <c r="E46" s="7">
        <f>ROUND(+ICU!F41,0)</f>
        <v>1802</v>
      </c>
      <c r="F46" s="8">
        <f t="shared" si="0"/>
        <v>484.69</v>
      </c>
      <c r="G46" s="7">
        <f>ROUND(+ICU!G142,0)</f>
        <v>0</v>
      </c>
      <c r="H46" s="7">
        <f>ROUND(+ICU!F142,0)</f>
        <v>0</v>
      </c>
      <c r="I46" s="8">
        <f t="shared" si="1"/>
      </c>
      <c r="J46" s="8"/>
      <c r="K46" s="9">
        <f t="shared" si="2"/>
      </c>
    </row>
    <row r="47" spans="2:11" ht="12">
      <c r="B47">
        <f>+ICU!A42</f>
        <v>111</v>
      </c>
      <c r="C47" t="str">
        <f>+ICU!B42</f>
        <v>EAST ADAMS RURAL HOSPITAL</v>
      </c>
      <c r="D47" s="7">
        <f>ROUND(+ICU!G42,0)</f>
        <v>0</v>
      </c>
      <c r="E47" s="7">
        <f>ROUND(+ICU!F42,0)</f>
        <v>0</v>
      </c>
      <c r="F47" s="8">
        <f t="shared" si="0"/>
      </c>
      <c r="G47" s="7">
        <f>ROUND(+ICU!G143,0)</f>
        <v>0</v>
      </c>
      <c r="H47" s="7">
        <f>ROUND(+ICU!F143,0)</f>
        <v>0</v>
      </c>
      <c r="I47" s="8">
        <f t="shared" si="1"/>
      </c>
      <c r="J47" s="8"/>
      <c r="K47" s="9">
        <f t="shared" si="2"/>
      </c>
    </row>
    <row r="48" spans="2:11" ht="12">
      <c r="B48">
        <f>+ICU!A43</f>
        <v>125</v>
      </c>
      <c r="C48" t="str">
        <f>+ICU!B43</f>
        <v>OTHELLO COMMUNITY HOSPITAL</v>
      </c>
      <c r="D48" s="7">
        <f>ROUND(+ICU!G43,0)</f>
        <v>0</v>
      </c>
      <c r="E48" s="7">
        <f>ROUND(+ICU!F43,0)</f>
        <v>0</v>
      </c>
      <c r="F48" s="8">
        <f t="shared" si="0"/>
      </c>
      <c r="G48" s="7">
        <f>ROUND(+ICU!G144,0)</f>
        <v>0</v>
      </c>
      <c r="H48" s="7">
        <f>ROUND(+ICU!F144,0)</f>
        <v>0</v>
      </c>
      <c r="I48" s="8">
        <f t="shared" si="1"/>
      </c>
      <c r="J48" s="8"/>
      <c r="K48" s="9">
        <f t="shared" si="2"/>
      </c>
    </row>
    <row r="49" spans="2:11" ht="12">
      <c r="B49">
        <f>+ICU!A44</f>
        <v>126</v>
      </c>
      <c r="C49" t="str">
        <f>+ICU!B44</f>
        <v>HIGHLINE MEDICAL CENTER</v>
      </c>
      <c r="D49" s="7">
        <f>ROUND(+ICU!G44,0)</f>
        <v>5370951</v>
      </c>
      <c r="E49" s="7">
        <f>ROUND(+ICU!F44,0)</f>
        <v>10017</v>
      </c>
      <c r="F49" s="8">
        <f t="shared" si="0"/>
        <v>536.18</v>
      </c>
      <c r="G49" s="7">
        <f>ROUND(+ICU!G145,0)</f>
        <v>5759054</v>
      </c>
      <c r="H49" s="7">
        <f>ROUND(+ICU!F145,0)</f>
        <v>9478</v>
      </c>
      <c r="I49" s="8">
        <f t="shared" si="1"/>
        <v>607.62</v>
      </c>
      <c r="J49" s="8"/>
      <c r="K49" s="9">
        <f t="shared" si="2"/>
        <v>0.1332</v>
      </c>
    </row>
    <row r="50" spans="2:11" ht="12">
      <c r="B50">
        <f>+ICU!A45</f>
        <v>128</v>
      </c>
      <c r="C50" t="str">
        <f>+ICU!B45</f>
        <v>UNIVERSITY OF WASHINGTON MEDICAL CENTER</v>
      </c>
      <c r="D50" s="7">
        <f>ROUND(+ICU!G45,0)</f>
        <v>30603245</v>
      </c>
      <c r="E50" s="7">
        <f>ROUND(+ICU!F45,0)</f>
        <v>40934</v>
      </c>
      <c r="F50" s="8">
        <f t="shared" si="0"/>
        <v>747.62</v>
      </c>
      <c r="G50" s="7">
        <f>ROUND(+ICU!G146,0)</f>
        <v>30806315</v>
      </c>
      <c r="H50" s="7">
        <f>ROUND(+ICU!F146,0)</f>
        <v>40681</v>
      </c>
      <c r="I50" s="8">
        <f t="shared" si="1"/>
        <v>757.27</v>
      </c>
      <c r="J50" s="8"/>
      <c r="K50" s="9">
        <f t="shared" si="2"/>
        <v>0.0129</v>
      </c>
    </row>
    <row r="51" spans="2:11" ht="12">
      <c r="B51">
        <f>+ICU!A46</f>
        <v>129</v>
      </c>
      <c r="C51" t="str">
        <f>+ICU!B46</f>
        <v>QUINCY VALLEY MEDICAL CENTER</v>
      </c>
      <c r="D51" s="7">
        <f>ROUND(+ICU!G46,0)</f>
        <v>0</v>
      </c>
      <c r="E51" s="7">
        <f>ROUND(+ICU!F46,0)</f>
        <v>0</v>
      </c>
      <c r="F51" s="8">
        <f t="shared" si="0"/>
      </c>
      <c r="G51" s="7">
        <f>ROUND(+ICU!G147,0)</f>
        <v>0</v>
      </c>
      <c r="H51" s="7">
        <f>ROUND(+ICU!F147,0)</f>
        <v>0</v>
      </c>
      <c r="I51" s="8">
        <f t="shared" si="1"/>
      </c>
      <c r="J51" s="8"/>
      <c r="K51" s="9">
        <f t="shared" si="2"/>
      </c>
    </row>
    <row r="52" spans="2:11" ht="12">
      <c r="B52">
        <f>+ICU!A47</f>
        <v>130</v>
      </c>
      <c r="C52" t="str">
        <f>+ICU!B47</f>
        <v>NORTHWEST HOSPITAL &amp; MEDICAL CENTER</v>
      </c>
      <c r="D52" s="7">
        <f>ROUND(+ICU!G47,0)</f>
        <v>3756922</v>
      </c>
      <c r="E52" s="7">
        <f>ROUND(+ICU!F47,0)</f>
        <v>3679</v>
      </c>
      <c r="F52" s="8">
        <f t="shared" si="0"/>
        <v>1021.18</v>
      </c>
      <c r="G52" s="7">
        <f>ROUND(+ICU!G148,0)</f>
        <v>3816839</v>
      </c>
      <c r="H52" s="7">
        <f>ROUND(+ICU!F148,0)</f>
        <v>3881</v>
      </c>
      <c r="I52" s="8">
        <f t="shared" si="1"/>
        <v>983.47</v>
      </c>
      <c r="J52" s="8"/>
      <c r="K52" s="9">
        <f t="shared" si="2"/>
        <v>-0.0369</v>
      </c>
    </row>
    <row r="53" spans="2:11" ht="12">
      <c r="B53">
        <f>+ICU!A48</f>
        <v>131</v>
      </c>
      <c r="C53" t="str">
        <f>+ICU!B48</f>
        <v>OVERLAKE HOSPITAL MEDICAL CENTER</v>
      </c>
      <c r="D53" s="7">
        <f>ROUND(+ICU!G48,0)</f>
        <v>6900774</v>
      </c>
      <c r="E53" s="7">
        <f>ROUND(+ICU!F48,0)</f>
        <v>6134</v>
      </c>
      <c r="F53" s="8">
        <f t="shared" si="0"/>
        <v>1125</v>
      </c>
      <c r="G53" s="7">
        <f>ROUND(+ICU!G149,0)</f>
        <v>8362841</v>
      </c>
      <c r="H53" s="7">
        <f>ROUND(+ICU!F149,0)</f>
        <v>7539</v>
      </c>
      <c r="I53" s="8">
        <f t="shared" si="1"/>
        <v>1109.28</v>
      </c>
      <c r="J53" s="8"/>
      <c r="K53" s="9">
        <f t="shared" si="2"/>
        <v>-0.014</v>
      </c>
    </row>
    <row r="54" spans="2:11" ht="12">
      <c r="B54">
        <f>+ICU!A49</f>
        <v>132</v>
      </c>
      <c r="C54" t="str">
        <f>+ICU!B49</f>
        <v>SAINT CLARE HOSPITAL</v>
      </c>
      <c r="D54" s="7">
        <f>ROUND(+ICU!G49,0)</f>
        <v>2372989</v>
      </c>
      <c r="E54" s="7">
        <f>ROUND(+ICU!F49,0)</f>
        <v>2782</v>
      </c>
      <c r="F54" s="8">
        <f t="shared" si="0"/>
        <v>852.98</v>
      </c>
      <c r="G54" s="7">
        <f>ROUND(+ICU!G150,0)</f>
        <v>2544982</v>
      </c>
      <c r="H54" s="7">
        <f>ROUND(+ICU!F150,0)</f>
        <v>2693</v>
      </c>
      <c r="I54" s="8">
        <f t="shared" si="1"/>
        <v>945.04</v>
      </c>
      <c r="J54" s="8"/>
      <c r="K54" s="9">
        <f t="shared" si="2"/>
        <v>0.1079</v>
      </c>
    </row>
    <row r="55" spans="2:11" ht="12">
      <c r="B55">
        <f>+ICU!A50</f>
        <v>134</v>
      </c>
      <c r="C55" t="str">
        <f>+ICU!B50</f>
        <v>ISLAND HOSPITAL</v>
      </c>
      <c r="D55" s="7">
        <f>ROUND(+ICU!G50,0)</f>
        <v>1094435</v>
      </c>
      <c r="E55" s="7">
        <f>ROUND(+ICU!F50,0)</f>
        <v>1627</v>
      </c>
      <c r="F55" s="8">
        <f t="shared" si="0"/>
        <v>672.67</v>
      </c>
      <c r="G55" s="7">
        <f>ROUND(+ICU!G151,0)</f>
        <v>1223242</v>
      </c>
      <c r="H55" s="7">
        <f>ROUND(+ICU!F151,0)</f>
        <v>1200</v>
      </c>
      <c r="I55" s="8">
        <f t="shared" si="1"/>
        <v>1019.37</v>
      </c>
      <c r="J55" s="8"/>
      <c r="K55" s="9">
        <f t="shared" si="2"/>
        <v>0.5154</v>
      </c>
    </row>
    <row r="56" spans="2:11" ht="12">
      <c r="B56">
        <f>+ICU!A51</f>
        <v>137</v>
      </c>
      <c r="C56" t="str">
        <f>+ICU!B51</f>
        <v>LINCOLN HOSPITAL</v>
      </c>
      <c r="D56" s="7">
        <f>ROUND(+ICU!G51,0)</f>
        <v>0</v>
      </c>
      <c r="E56" s="7">
        <f>ROUND(+ICU!F51,0)</f>
        <v>0</v>
      </c>
      <c r="F56" s="8">
        <f t="shared" si="0"/>
      </c>
      <c r="G56" s="7">
        <f>ROUND(+ICU!G152,0)</f>
        <v>0</v>
      </c>
      <c r="H56" s="7">
        <f>ROUND(+ICU!F152,0)</f>
        <v>0</v>
      </c>
      <c r="I56" s="8">
        <f t="shared" si="1"/>
      </c>
      <c r="J56" s="8"/>
      <c r="K56" s="9">
        <f t="shared" si="2"/>
      </c>
    </row>
    <row r="57" spans="2:11" ht="12">
      <c r="B57">
        <f>+ICU!A52</f>
        <v>138</v>
      </c>
      <c r="C57" t="str">
        <f>+ICU!B52</f>
        <v>SWEDISH EDMONDS</v>
      </c>
      <c r="D57" s="7">
        <f>ROUND(+ICU!G52,0)</f>
        <v>3213020</v>
      </c>
      <c r="E57" s="7">
        <f>ROUND(+ICU!F52,0)</f>
        <v>3853</v>
      </c>
      <c r="F57" s="8">
        <f t="shared" si="0"/>
        <v>833.9</v>
      </c>
      <c r="G57" s="7">
        <f>ROUND(+ICU!G153,0)</f>
        <v>3326626</v>
      </c>
      <c r="H57" s="7">
        <f>ROUND(+ICU!F153,0)</f>
        <v>3419</v>
      </c>
      <c r="I57" s="8">
        <f t="shared" si="1"/>
        <v>972.98</v>
      </c>
      <c r="J57" s="8"/>
      <c r="K57" s="9">
        <f t="shared" si="2"/>
        <v>0.1668</v>
      </c>
    </row>
    <row r="58" spans="2:11" ht="12">
      <c r="B58">
        <f>+ICU!A53</f>
        <v>139</v>
      </c>
      <c r="C58" t="str">
        <f>+ICU!B53</f>
        <v>PROVIDENCE HOLY FAMILY HOSPITAL</v>
      </c>
      <c r="D58" s="7">
        <f>ROUND(+ICU!G53,0)</f>
        <v>3007338</v>
      </c>
      <c r="E58" s="7">
        <f>ROUND(+ICU!F53,0)</f>
        <v>3990</v>
      </c>
      <c r="F58" s="8">
        <f t="shared" si="0"/>
        <v>753.72</v>
      </c>
      <c r="G58" s="7">
        <f>ROUND(+ICU!G154,0)</f>
        <v>2972540</v>
      </c>
      <c r="H58" s="7">
        <f>ROUND(+ICU!F154,0)</f>
        <v>3625</v>
      </c>
      <c r="I58" s="8">
        <f t="shared" si="1"/>
        <v>820.01</v>
      </c>
      <c r="J58" s="8"/>
      <c r="K58" s="9">
        <f t="shared" si="2"/>
        <v>0.088</v>
      </c>
    </row>
    <row r="59" spans="2:11" ht="12">
      <c r="B59">
        <f>+ICU!A54</f>
        <v>140</v>
      </c>
      <c r="C59" t="str">
        <f>+ICU!B54</f>
        <v>KITTITAS VALLEY HOSPITAL</v>
      </c>
      <c r="D59" s="7">
        <f>ROUND(+ICU!G54,0)</f>
        <v>817477</v>
      </c>
      <c r="E59" s="7">
        <f>ROUND(+ICU!F54,0)</f>
        <v>875</v>
      </c>
      <c r="F59" s="8">
        <f t="shared" si="0"/>
        <v>934.26</v>
      </c>
      <c r="G59" s="7">
        <f>ROUND(+ICU!G155,0)</f>
        <v>768631</v>
      </c>
      <c r="H59" s="7">
        <f>ROUND(+ICU!F155,0)</f>
        <v>746</v>
      </c>
      <c r="I59" s="8">
        <f t="shared" si="1"/>
        <v>1030.34</v>
      </c>
      <c r="J59" s="8"/>
      <c r="K59" s="9">
        <f t="shared" si="2"/>
        <v>0.1028</v>
      </c>
    </row>
    <row r="60" spans="2:11" ht="12">
      <c r="B60">
        <f>+ICU!A55</f>
        <v>141</v>
      </c>
      <c r="C60" t="str">
        <f>+ICU!B55</f>
        <v>DAYTON GENERAL HOSPITAL</v>
      </c>
      <c r="D60" s="7">
        <f>ROUND(+ICU!G55,0)</f>
        <v>0</v>
      </c>
      <c r="E60" s="7">
        <f>ROUND(+ICU!F55,0)</f>
        <v>0</v>
      </c>
      <c r="F60" s="8">
        <f t="shared" si="0"/>
      </c>
      <c r="G60" s="7">
        <f>ROUND(+ICU!G156,0)</f>
        <v>0</v>
      </c>
      <c r="H60" s="7">
        <f>ROUND(+ICU!F156,0)</f>
        <v>0</v>
      </c>
      <c r="I60" s="8">
        <f t="shared" si="1"/>
      </c>
      <c r="J60" s="8"/>
      <c r="K60" s="9">
        <f t="shared" si="2"/>
      </c>
    </row>
    <row r="61" spans="2:11" ht="12">
      <c r="B61">
        <f>+ICU!A56</f>
        <v>142</v>
      </c>
      <c r="C61" t="str">
        <f>+ICU!B56</f>
        <v>HARRISON MEDICAL CENTER</v>
      </c>
      <c r="D61" s="7">
        <f>ROUND(+ICU!G56,0)</f>
        <v>4663957</v>
      </c>
      <c r="E61" s="7">
        <f>ROUND(+ICU!F56,0)</f>
        <v>5252</v>
      </c>
      <c r="F61" s="8">
        <f t="shared" si="0"/>
        <v>888.03</v>
      </c>
      <c r="G61" s="7">
        <f>ROUND(+ICU!G157,0)</f>
        <v>4928181</v>
      </c>
      <c r="H61" s="7">
        <f>ROUND(+ICU!F157,0)</f>
        <v>5000</v>
      </c>
      <c r="I61" s="8">
        <f t="shared" si="1"/>
        <v>985.64</v>
      </c>
      <c r="J61" s="8"/>
      <c r="K61" s="9">
        <f t="shared" si="2"/>
        <v>0.1099</v>
      </c>
    </row>
    <row r="62" spans="2:11" ht="12">
      <c r="B62">
        <f>+ICU!A57</f>
        <v>145</v>
      </c>
      <c r="C62" t="str">
        <f>+ICU!B57</f>
        <v>PEACEHEALTH SAINT JOSEPH HOSPITAL</v>
      </c>
      <c r="D62" s="7">
        <f>ROUND(+ICU!G57,0)</f>
        <v>5680321</v>
      </c>
      <c r="E62" s="7">
        <f>ROUND(+ICU!F57,0)</f>
        <v>5639</v>
      </c>
      <c r="F62" s="8">
        <f t="shared" si="0"/>
        <v>1007.33</v>
      </c>
      <c r="G62" s="7">
        <f>ROUND(+ICU!G158,0)</f>
        <v>6209043</v>
      </c>
      <c r="H62" s="7">
        <f>ROUND(+ICU!F158,0)</f>
        <v>5836</v>
      </c>
      <c r="I62" s="8">
        <f t="shared" si="1"/>
        <v>1063.92</v>
      </c>
      <c r="J62" s="8"/>
      <c r="K62" s="9">
        <f t="shared" si="2"/>
        <v>0.0562</v>
      </c>
    </row>
    <row r="63" spans="2:11" ht="12">
      <c r="B63">
        <f>+ICU!A58</f>
        <v>147</v>
      </c>
      <c r="C63" t="str">
        <f>+ICU!B58</f>
        <v>MID VALLEY HOSPITAL</v>
      </c>
      <c r="D63" s="7">
        <f>ROUND(+ICU!G58,0)</f>
        <v>216272</v>
      </c>
      <c r="E63" s="7">
        <f>ROUND(+ICU!F58,0)</f>
        <v>256</v>
      </c>
      <c r="F63" s="8">
        <f t="shared" si="0"/>
        <v>844.81</v>
      </c>
      <c r="G63" s="7">
        <f>ROUND(+ICU!G159,0)</f>
        <v>237110</v>
      </c>
      <c r="H63" s="7">
        <f>ROUND(+ICU!F159,0)</f>
        <v>197</v>
      </c>
      <c r="I63" s="8">
        <f t="shared" si="1"/>
        <v>1203.6</v>
      </c>
      <c r="J63" s="8"/>
      <c r="K63" s="9">
        <f t="shared" si="2"/>
        <v>0.4247</v>
      </c>
    </row>
    <row r="64" spans="2:11" ht="12">
      <c r="B64">
        <f>+ICU!A59</f>
        <v>148</v>
      </c>
      <c r="C64" t="str">
        <f>+ICU!B59</f>
        <v>KINDRED HOSPITAL - SEATTLE</v>
      </c>
      <c r="D64" s="7">
        <f>ROUND(+ICU!G59,0)</f>
        <v>379067</v>
      </c>
      <c r="E64" s="7">
        <f>ROUND(+ICU!F59,0)</f>
        <v>605</v>
      </c>
      <c r="F64" s="8">
        <f t="shared" si="0"/>
        <v>626.56</v>
      </c>
      <c r="G64" s="7">
        <f>ROUND(+ICU!G160,0)</f>
        <v>387135</v>
      </c>
      <c r="H64" s="7">
        <f>ROUND(+ICU!F160,0)</f>
        <v>593</v>
      </c>
      <c r="I64" s="8">
        <f t="shared" si="1"/>
        <v>652.84</v>
      </c>
      <c r="J64" s="8"/>
      <c r="K64" s="9">
        <f t="shared" si="2"/>
        <v>0.0419</v>
      </c>
    </row>
    <row r="65" spans="2:11" ht="12">
      <c r="B65">
        <f>+ICU!A60</f>
        <v>150</v>
      </c>
      <c r="C65" t="str">
        <f>+ICU!B60</f>
        <v>COULEE COMMUNITY HOSPITAL</v>
      </c>
      <c r="D65" s="7">
        <f>ROUND(+ICU!G60,0)</f>
        <v>0</v>
      </c>
      <c r="E65" s="7">
        <f>ROUND(+ICU!F60,0)</f>
        <v>0</v>
      </c>
      <c r="F65" s="8">
        <f t="shared" si="0"/>
      </c>
      <c r="G65" s="7">
        <f>ROUND(+ICU!G161,0)</f>
        <v>0</v>
      </c>
      <c r="H65" s="7">
        <f>ROUND(+ICU!F161,0)</f>
        <v>0</v>
      </c>
      <c r="I65" s="8">
        <f t="shared" si="1"/>
      </c>
      <c r="J65" s="8"/>
      <c r="K65" s="9">
        <f t="shared" si="2"/>
      </c>
    </row>
    <row r="66" spans="2:11" ht="12">
      <c r="B66">
        <f>+ICU!A61</f>
        <v>152</v>
      </c>
      <c r="C66" t="str">
        <f>+ICU!B61</f>
        <v>MASON GENERAL HOSPITAL</v>
      </c>
      <c r="D66" s="7">
        <f>ROUND(+ICU!G61,0)</f>
        <v>1698997</v>
      </c>
      <c r="E66" s="7">
        <f>ROUND(+ICU!F61,0)</f>
        <v>1312</v>
      </c>
      <c r="F66" s="8">
        <f t="shared" si="0"/>
        <v>1294.97</v>
      </c>
      <c r="G66" s="7">
        <f>ROUND(+ICU!G162,0)</f>
        <v>1538865</v>
      </c>
      <c r="H66" s="7">
        <f>ROUND(+ICU!F162,0)</f>
        <v>1284</v>
      </c>
      <c r="I66" s="8">
        <f t="shared" si="1"/>
        <v>1198.49</v>
      </c>
      <c r="J66" s="8"/>
      <c r="K66" s="9">
        <f t="shared" si="2"/>
        <v>-0.0745</v>
      </c>
    </row>
    <row r="67" spans="2:11" ht="12">
      <c r="B67">
        <f>+ICU!A62</f>
        <v>153</v>
      </c>
      <c r="C67" t="str">
        <f>+ICU!B62</f>
        <v>WHITMAN HOSPITAL AND MEDICAL CENTER</v>
      </c>
      <c r="D67" s="7">
        <f>ROUND(+ICU!G62,0)</f>
        <v>0</v>
      </c>
      <c r="E67" s="7">
        <f>ROUND(+ICU!F62,0)</f>
        <v>0</v>
      </c>
      <c r="F67" s="8">
        <f t="shared" si="0"/>
      </c>
      <c r="G67" s="7">
        <f>ROUND(+ICU!G163,0)</f>
        <v>0</v>
      </c>
      <c r="H67" s="7">
        <f>ROUND(+ICU!F163,0)</f>
        <v>0</v>
      </c>
      <c r="I67" s="8">
        <f t="shared" si="1"/>
      </c>
      <c r="J67" s="8"/>
      <c r="K67" s="9">
        <f t="shared" si="2"/>
      </c>
    </row>
    <row r="68" spans="2:11" ht="12">
      <c r="B68">
        <f>+ICU!A63</f>
        <v>155</v>
      </c>
      <c r="C68" t="str">
        <f>+ICU!B63</f>
        <v>VALLEY MEDICAL CENTER</v>
      </c>
      <c r="D68" s="7">
        <f>ROUND(+ICU!G63,0)</f>
        <v>4791917</v>
      </c>
      <c r="E68" s="7">
        <f>ROUND(+ICU!F63,0)</f>
        <v>3810</v>
      </c>
      <c r="F68" s="8">
        <f t="shared" si="0"/>
        <v>1257.72</v>
      </c>
      <c r="G68" s="7">
        <f>ROUND(+ICU!G164,0)</f>
        <v>4170071</v>
      </c>
      <c r="H68" s="7">
        <f>ROUND(+ICU!F164,0)</f>
        <v>3602</v>
      </c>
      <c r="I68" s="8">
        <f t="shared" si="1"/>
        <v>1157.71</v>
      </c>
      <c r="J68" s="8"/>
      <c r="K68" s="9">
        <f t="shared" si="2"/>
        <v>-0.0795</v>
      </c>
    </row>
    <row r="69" spans="2:11" ht="12">
      <c r="B69">
        <f>+ICU!A64</f>
        <v>156</v>
      </c>
      <c r="C69" t="str">
        <f>+ICU!B64</f>
        <v>WHIDBEY GENERAL HOSPITAL</v>
      </c>
      <c r="D69" s="7">
        <f>ROUND(+ICU!G64,0)</f>
        <v>972718</v>
      </c>
      <c r="E69" s="7">
        <f>ROUND(+ICU!F64,0)</f>
        <v>879</v>
      </c>
      <c r="F69" s="8">
        <f t="shared" si="0"/>
        <v>1106.62</v>
      </c>
      <c r="G69" s="7">
        <f>ROUND(+ICU!G165,0)</f>
        <v>953798</v>
      </c>
      <c r="H69" s="7">
        <f>ROUND(+ICU!F165,0)</f>
        <v>673</v>
      </c>
      <c r="I69" s="8">
        <f t="shared" si="1"/>
        <v>1417.23</v>
      </c>
      <c r="J69" s="8"/>
      <c r="K69" s="9">
        <f t="shared" si="2"/>
        <v>0.2807</v>
      </c>
    </row>
    <row r="70" spans="2:11" ht="12">
      <c r="B70">
        <f>+ICU!A65</f>
        <v>157</v>
      </c>
      <c r="C70" t="str">
        <f>+ICU!B65</f>
        <v>SAINT LUKES REHABILIATION INSTITUTE</v>
      </c>
      <c r="D70" s="7">
        <f>ROUND(+ICU!G65,0)</f>
        <v>0</v>
      </c>
      <c r="E70" s="7">
        <f>ROUND(+ICU!F65,0)</f>
        <v>0</v>
      </c>
      <c r="F70" s="8">
        <f t="shared" si="0"/>
      </c>
      <c r="G70" s="7">
        <f>ROUND(+ICU!G166,0)</f>
        <v>0</v>
      </c>
      <c r="H70" s="7">
        <f>ROUND(+ICU!F166,0)</f>
        <v>0</v>
      </c>
      <c r="I70" s="8">
        <f t="shared" si="1"/>
      </c>
      <c r="J70" s="8"/>
      <c r="K70" s="9">
        <f t="shared" si="2"/>
      </c>
    </row>
    <row r="71" spans="2:11" ht="12">
      <c r="B71">
        <f>+ICU!A66</f>
        <v>158</v>
      </c>
      <c r="C71" t="str">
        <f>+ICU!B66</f>
        <v>CASCADE MEDICAL CENTER</v>
      </c>
      <c r="D71" s="7">
        <f>ROUND(+ICU!G66,0)</f>
        <v>0</v>
      </c>
      <c r="E71" s="7">
        <f>ROUND(+ICU!F66,0)</f>
        <v>0</v>
      </c>
      <c r="F71" s="8">
        <f t="shared" si="0"/>
      </c>
      <c r="G71" s="7">
        <f>ROUND(+ICU!G167,0)</f>
        <v>0</v>
      </c>
      <c r="H71" s="7">
        <f>ROUND(+ICU!F167,0)</f>
        <v>0</v>
      </c>
      <c r="I71" s="8">
        <f t="shared" si="1"/>
      </c>
      <c r="J71" s="8"/>
      <c r="K71" s="9">
        <f t="shared" si="2"/>
      </c>
    </row>
    <row r="72" spans="2:11" ht="12">
      <c r="B72">
        <f>+ICU!A67</f>
        <v>159</v>
      </c>
      <c r="C72" t="str">
        <f>+ICU!B67</f>
        <v>PROVIDENCE SAINT PETER HOSPITAL</v>
      </c>
      <c r="D72" s="7">
        <f>ROUND(+ICU!G67,0)</f>
        <v>5352512</v>
      </c>
      <c r="E72" s="7">
        <f>ROUND(+ICU!F67,0)</f>
        <v>5818</v>
      </c>
      <c r="F72" s="8">
        <f t="shared" si="0"/>
        <v>919.99</v>
      </c>
      <c r="G72" s="7">
        <f>ROUND(+ICU!G168,0)</f>
        <v>5689594</v>
      </c>
      <c r="H72" s="7">
        <f>ROUND(+ICU!F168,0)</f>
        <v>6261</v>
      </c>
      <c r="I72" s="8">
        <f t="shared" si="1"/>
        <v>908.74</v>
      </c>
      <c r="J72" s="8"/>
      <c r="K72" s="9">
        <f t="shared" si="2"/>
        <v>-0.0122</v>
      </c>
    </row>
    <row r="73" spans="2:11" ht="12">
      <c r="B73">
        <f>+ICU!A68</f>
        <v>161</v>
      </c>
      <c r="C73" t="str">
        <f>+ICU!B68</f>
        <v>KADLEC REGIONAL MEDICAL CENTER</v>
      </c>
      <c r="D73" s="7">
        <f>ROUND(+ICU!G68,0)</f>
        <v>5876533</v>
      </c>
      <c r="E73" s="7">
        <f>ROUND(+ICU!F68,0)</f>
        <v>7489</v>
      </c>
      <c r="F73" s="8">
        <f t="shared" si="0"/>
        <v>784.69</v>
      </c>
      <c r="G73" s="7">
        <f>ROUND(+ICU!G169,0)</f>
        <v>6985286</v>
      </c>
      <c r="H73" s="7">
        <f>ROUND(+ICU!F169,0)</f>
        <v>8603</v>
      </c>
      <c r="I73" s="8">
        <f t="shared" si="1"/>
        <v>811.96</v>
      </c>
      <c r="J73" s="8"/>
      <c r="K73" s="9">
        <f t="shared" si="2"/>
        <v>0.0348</v>
      </c>
    </row>
    <row r="74" spans="2:11" ht="12">
      <c r="B74">
        <f>+ICU!A69</f>
        <v>162</v>
      </c>
      <c r="C74" t="str">
        <f>+ICU!B69</f>
        <v>PROVIDENCE SACRED HEART MEDICAL CENTER</v>
      </c>
      <c r="D74" s="7">
        <f>ROUND(+ICU!G69,0)</f>
        <v>28147611</v>
      </c>
      <c r="E74" s="7">
        <f>ROUND(+ICU!F69,0)</f>
        <v>37631</v>
      </c>
      <c r="F74" s="8">
        <f t="shared" si="0"/>
        <v>747.99</v>
      </c>
      <c r="G74" s="7">
        <f>ROUND(+ICU!G170,0)</f>
        <v>28638840</v>
      </c>
      <c r="H74" s="7">
        <f>ROUND(+ICU!F170,0)</f>
        <v>38113</v>
      </c>
      <c r="I74" s="8">
        <f t="shared" si="1"/>
        <v>751.42</v>
      </c>
      <c r="J74" s="8"/>
      <c r="K74" s="9">
        <f t="shared" si="2"/>
        <v>0.0046</v>
      </c>
    </row>
    <row r="75" spans="2:11" ht="12">
      <c r="B75">
        <f>+ICU!A70</f>
        <v>164</v>
      </c>
      <c r="C75" t="str">
        <f>+ICU!B70</f>
        <v>EVERGREEN HOSPITAL MEDICAL CENTER</v>
      </c>
      <c r="D75" s="7">
        <f>ROUND(+ICU!G70,0)</f>
        <v>8653016</v>
      </c>
      <c r="E75" s="7">
        <f>ROUND(+ICU!F70,0)</f>
        <v>5478</v>
      </c>
      <c r="F75" s="8">
        <f aca="true" t="shared" si="3" ref="F75:F106">IF(D75=0,"",IF(E75=0,"",ROUND(D75/E75,2)))</f>
        <v>1579.59</v>
      </c>
      <c r="G75" s="7">
        <f>ROUND(+ICU!G171,0)</f>
        <v>9159616</v>
      </c>
      <c r="H75" s="7">
        <f>ROUND(+ICU!F171,0)</f>
        <v>5521</v>
      </c>
      <c r="I75" s="8">
        <f aca="true" t="shared" si="4" ref="I75:I106">IF(G75=0,"",IF(H75=0,"",ROUND(G75/H75,2)))</f>
        <v>1659.05</v>
      </c>
      <c r="J75" s="8"/>
      <c r="K75" s="9">
        <f aca="true" t="shared" si="5" ref="K75:K106">IF(D75=0,"",IF(E75=0,"",IF(G75=0,"",IF(H75=0,"",ROUND(I75/F75-1,4)))))</f>
        <v>0.0503</v>
      </c>
    </row>
    <row r="76" spans="2:11" ht="12">
      <c r="B76">
        <f>+ICU!A71</f>
        <v>165</v>
      </c>
      <c r="C76" t="str">
        <f>+ICU!B71</f>
        <v>LAKE CHELAN COMMUNITY HOSPITAL</v>
      </c>
      <c r="D76" s="7">
        <f>ROUND(+ICU!G71,0)</f>
        <v>0</v>
      </c>
      <c r="E76" s="7">
        <f>ROUND(+ICU!F71,0)</f>
        <v>0</v>
      </c>
      <c r="F76" s="8">
        <f t="shared" si="3"/>
      </c>
      <c r="G76" s="7">
        <f>ROUND(+ICU!G172,0)</f>
        <v>0</v>
      </c>
      <c r="H76" s="7">
        <f>ROUND(+ICU!F172,0)</f>
        <v>0</v>
      </c>
      <c r="I76" s="8">
        <f t="shared" si="4"/>
      </c>
      <c r="J76" s="8"/>
      <c r="K76" s="9">
        <f t="shared" si="5"/>
      </c>
    </row>
    <row r="77" spans="2:11" ht="12">
      <c r="B77">
        <f>+ICU!A72</f>
        <v>167</v>
      </c>
      <c r="C77" t="str">
        <f>+ICU!B72</f>
        <v>FERRY COUNTY MEMORIAL HOSPITAL</v>
      </c>
      <c r="D77" s="7">
        <f>ROUND(+ICU!G72,0)</f>
        <v>0</v>
      </c>
      <c r="E77" s="7">
        <f>ROUND(+ICU!F72,0)</f>
        <v>5</v>
      </c>
      <c r="F77" s="8">
        <f t="shared" si="3"/>
      </c>
      <c r="G77" s="7">
        <f>ROUND(+ICU!G173,0)</f>
        <v>0</v>
      </c>
      <c r="H77" s="7">
        <f>ROUND(+ICU!F173,0)</f>
        <v>1</v>
      </c>
      <c r="I77" s="8">
        <f t="shared" si="4"/>
      </c>
      <c r="J77" s="8"/>
      <c r="K77" s="9">
        <f t="shared" si="5"/>
      </c>
    </row>
    <row r="78" spans="2:11" ht="12">
      <c r="B78">
        <f>+ICU!A73</f>
        <v>168</v>
      </c>
      <c r="C78" t="str">
        <f>+ICU!B73</f>
        <v>CENTRAL WASHINGTON HOSPITAL</v>
      </c>
      <c r="D78" s="7">
        <f>ROUND(+ICU!G73,0)</f>
        <v>3716094</v>
      </c>
      <c r="E78" s="7">
        <f>ROUND(+ICU!F73,0)</f>
        <v>4530</v>
      </c>
      <c r="F78" s="8">
        <f t="shared" si="3"/>
        <v>820.33</v>
      </c>
      <c r="G78" s="7">
        <f>ROUND(+ICU!G174,0)</f>
        <v>3998925</v>
      </c>
      <c r="H78" s="7">
        <f>ROUND(+ICU!F174,0)</f>
        <v>4784</v>
      </c>
      <c r="I78" s="8">
        <f t="shared" si="4"/>
        <v>835.9</v>
      </c>
      <c r="J78" s="8"/>
      <c r="K78" s="9">
        <f t="shared" si="5"/>
        <v>0.019</v>
      </c>
    </row>
    <row r="79" spans="2:11" ht="12">
      <c r="B79">
        <f>+ICU!A74</f>
        <v>169</v>
      </c>
      <c r="C79" t="str">
        <f>+ICU!B74</f>
        <v>GROUP HEALTH EASTSIDE</v>
      </c>
      <c r="D79" s="7">
        <f>ROUND(+ICU!G74,0)</f>
        <v>825692</v>
      </c>
      <c r="E79" s="7">
        <f>ROUND(+ICU!F74,0)</f>
        <v>472</v>
      </c>
      <c r="F79" s="8">
        <f t="shared" si="3"/>
        <v>1749.35</v>
      </c>
      <c r="G79" s="7">
        <f>ROUND(+ICU!G175,0)</f>
        <v>0</v>
      </c>
      <c r="H79" s="7">
        <f>ROUND(+ICU!F175,0)</f>
        <v>0</v>
      </c>
      <c r="I79" s="8">
        <f t="shared" si="4"/>
      </c>
      <c r="J79" s="8"/>
      <c r="K79" s="9">
        <f t="shared" si="5"/>
      </c>
    </row>
    <row r="80" spans="2:11" ht="12">
      <c r="B80">
        <f>+ICU!A75</f>
        <v>170</v>
      </c>
      <c r="C80" t="str">
        <f>+ICU!B75</f>
        <v>SOUTHWEST WASHINGTON MEDICAL CENTER</v>
      </c>
      <c r="D80" s="7">
        <f>ROUND(+ICU!G75,0)</f>
        <v>12426847</v>
      </c>
      <c r="E80" s="7">
        <f>ROUND(+ICU!F75,0)</f>
        <v>12573</v>
      </c>
      <c r="F80" s="8">
        <f t="shared" si="3"/>
        <v>988.38</v>
      </c>
      <c r="G80" s="7">
        <f>ROUND(+ICU!G176,0)</f>
        <v>13441801</v>
      </c>
      <c r="H80" s="7">
        <f>ROUND(+ICU!F176,0)</f>
        <v>13584</v>
      </c>
      <c r="I80" s="8">
        <f t="shared" si="4"/>
        <v>989.53</v>
      </c>
      <c r="J80" s="8"/>
      <c r="K80" s="9">
        <f t="shared" si="5"/>
        <v>0.0012</v>
      </c>
    </row>
    <row r="81" spans="2:11" ht="12">
      <c r="B81">
        <f>+ICU!A76</f>
        <v>172</v>
      </c>
      <c r="C81" t="str">
        <f>+ICU!B76</f>
        <v>PULLMAN REGIONAL HOSPITAL</v>
      </c>
      <c r="D81" s="7">
        <f>ROUND(+ICU!G76,0)</f>
        <v>899888</v>
      </c>
      <c r="E81" s="7">
        <f>ROUND(+ICU!F76,0)</f>
        <v>568</v>
      </c>
      <c r="F81" s="8">
        <f t="shared" si="3"/>
        <v>1584.31</v>
      </c>
      <c r="G81" s="7">
        <f>ROUND(+ICU!G177,0)</f>
        <v>969515</v>
      </c>
      <c r="H81" s="7">
        <f>ROUND(+ICU!F177,0)</f>
        <v>545</v>
      </c>
      <c r="I81" s="8">
        <f t="shared" si="4"/>
        <v>1778.93</v>
      </c>
      <c r="J81" s="8"/>
      <c r="K81" s="9">
        <f t="shared" si="5"/>
        <v>0.1228</v>
      </c>
    </row>
    <row r="82" spans="2:11" ht="12">
      <c r="B82">
        <f>+ICU!A77</f>
        <v>173</v>
      </c>
      <c r="C82" t="str">
        <f>+ICU!B77</f>
        <v>MORTON GENERAL HOSPITAL</v>
      </c>
      <c r="D82" s="7">
        <f>ROUND(+ICU!G77,0)</f>
        <v>0</v>
      </c>
      <c r="E82" s="7">
        <f>ROUND(+ICU!F77,0)</f>
        <v>0</v>
      </c>
      <c r="F82" s="8">
        <f t="shared" si="3"/>
      </c>
      <c r="G82" s="7">
        <f>ROUND(+ICU!G178,0)</f>
        <v>0</v>
      </c>
      <c r="H82" s="7">
        <f>ROUND(+ICU!F178,0)</f>
        <v>0</v>
      </c>
      <c r="I82" s="8">
        <f t="shared" si="4"/>
      </c>
      <c r="J82" s="8"/>
      <c r="K82" s="9">
        <f t="shared" si="5"/>
      </c>
    </row>
    <row r="83" spans="2:11" ht="12">
      <c r="B83">
        <f>+ICU!A78</f>
        <v>175</v>
      </c>
      <c r="C83" t="str">
        <f>+ICU!B78</f>
        <v>MARY BRIDGE CHILDRENS HEALTH CENTER</v>
      </c>
      <c r="D83" s="7">
        <f>ROUND(+ICU!G78,0)</f>
        <v>3586071</v>
      </c>
      <c r="E83" s="7">
        <f>ROUND(+ICU!F78,0)</f>
        <v>3056</v>
      </c>
      <c r="F83" s="8">
        <f t="shared" si="3"/>
        <v>1173.45</v>
      </c>
      <c r="G83" s="7">
        <f>ROUND(+ICU!G179,0)</f>
        <v>3951743</v>
      </c>
      <c r="H83" s="7">
        <f>ROUND(+ICU!F179,0)</f>
        <v>3071</v>
      </c>
      <c r="I83" s="8">
        <f t="shared" si="4"/>
        <v>1286.79</v>
      </c>
      <c r="J83" s="8"/>
      <c r="K83" s="9">
        <f t="shared" si="5"/>
        <v>0.0966</v>
      </c>
    </row>
    <row r="84" spans="2:11" ht="12">
      <c r="B84">
        <f>+ICU!A79</f>
        <v>176</v>
      </c>
      <c r="C84" t="str">
        <f>+ICU!B79</f>
        <v>TACOMA GENERAL ALLENMORE HOSPITAL</v>
      </c>
      <c r="D84" s="7">
        <f>ROUND(+ICU!G79,0)</f>
        <v>29241210</v>
      </c>
      <c r="E84" s="7">
        <f>ROUND(+ICU!F79,0)</f>
        <v>37459</v>
      </c>
      <c r="F84" s="8">
        <f t="shared" si="3"/>
        <v>780.62</v>
      </c>
      <c r="G84" s="7">
        <f>ROUND(+ICU!G180,0)</f>
        <v>29962514</v>
      </c>
      <c r="H84" s="7">
        <f>ROUND(+ICU!F180,0)</f>
        <v>39577</v>
      </c>
      <c r="I84" s="8">
        <f t="shared" si="4"/>
        <v>757.07</v>
      </c>
      <c r="J84" s="8"/>
      <c r="K84" s="9">
        <f t="shared" si="5"/>
        <v>-0.0302</v>
      </c>
    </row>
    <row r="85" spans="2:11" ht="12">
      <c r="B85">
        <f>+ICU!A80</f>
        <v>178</v>
      </c>
      <c r="C85" t="str">
        <f>+ICU!B80</f>
        <v>DEER PARK HOSPITAL</v>
      </c>
      <c r="D85" s="7">
        <f>ROUND(+ICU!G80,0)</f>
        <v>0</v>
      </c>
      <c r="E85" s="7">
        <f>ROUND(+ICU!F80,0)</f>
        <v>0</v>
      </c>
      <c r="F85" s="8">
        <f t="shared" si="3"/>
      </c>
      <c r="G85" s="7">
        <f>ROUND(+ICU!G181,0)</f>
        <v>0</v>
      </c>
      <c r="H85" s="7">
        <f>ROUND(+ICU!F181,0)</f>
        <v>0</v>
      </c>
      <c r="I85" s="8">
        <f t="shared" si="4"/>
      </c>
      <c r="J85" s="8"/>
      <c r="K85" s="9">
        <f t="shared" si="5"/>
      </c>
    </row>
    <row r="86" spans="2:11" ht="12">
      <c r="B86">
        <f>+ICU!A81</f>
        <v>180</v>
      </c>
      <c r="C86" t="str">
        <f>+ICU!B81</f>
        <v>VALLEY HOSPITAL AND MEDICAL CENTER</v>
      </c>
      <c r="D86" s="7">
        <f>ROUND(+ICU!G81,0)</f>
        <v>1008378</v>
      </c>
      <c r="E86" s="7">
        <f>ROUND(+ICU!F81,0)</f>
        <v>1262</v>
      </c>
      <c r="F86" s="8">
        <f t="shared" si="3"/>
        <v>799.03</v>
      </c>
      <c r="G86" s="7">
        <f>ROUND(+ICU!G182,0)</f>
        <v>1636844</v>
      </c>
      <c r="H86" s="7">
        <f>ROUND(+ICU!F182,0)</f>
        <v>2093</v>
      </c>
      <c r="I86" s="8">
        <f t="shared" si="4"/>
        <v>782.06</v>
      </c>
      <c r="J86" s="8"/>
      <c r="K86" s="9">
        <f t="shared" si="5"/>
        <v>-0.0212</v>
      </c>
    </row>
    <row r="87" spans="2:11" ht="12">
      <c r="B87">
        <f>+ICU!A82</f>
        <v>183</v>
      </c>
      <c r="C87" t="str">
        <f>+ICU!B82</f>
        <v>AUBURN REGIONAL MEDICAL CENTER</v>
      </c>
      <c r="D87" s="7">
        <f>ROUND(+ICU!G82,0)</f>
        <v>2705075</v>
      </c>
      <c r="E87" s="7">
        <f>ROUND(+ICU!F82,0)</f>
        <v>2357</v>
      </c>
      <c r="F87" s="8">
        <f t="shared" si="3"/>
        <v>1147.68</v>
      </c>
      <c r="G87" s="7">
        <f>ROUND(+ICU!G183,0)</f>
        <v>3042601</v>
      </c>
      <c r="H87" s="7">
        <f>ROUND(+ICU!F183,0)</f>
        <v>3224</v>
      </c>
      <c r="I87" s="8">
        <f t="shared" si="4"/>
        <v>943.73</v>
      </c>
      <c r="J87" s="8"/>
      <c r="K87" s="9">
        <f t="shared" si="5"/>
        <v>-0.1777</v>
      </c>
    </row>
    <row r="88" spans="2:11" ht="12">
      <c r="B88">
        <f>+ICU!A83</f>
        <v>186</v>
      </c>
      <c r="C88" t="str">
        <f>+ICU!B83</f>
        <v>MARK REED HOSPITAL</v>
      </c>
      <c r="D88" s="7">
        <f>ROUND(+ICU!G83,0)</f>
        <v>0</v>
      </c>
      <c r="E88" s="7">
        <f>ROUND(+ICU!F83,0)</f>
        <v>0</v>
      </c>
      <c r="F88" s="8">
        <f t="shared" si="3"/>
      </c>
      <c r="G88" s="7">
        <f>ROUND(+ICU!G184,0)</f>
        <v>0</v>
      </c>
      <c r="H88" s="7">
        <f>ROUND(+ICU!F184,0)</f>
        <v>0</v>
      </c>
      <c r="I88" s="8">
        <f t="shared" si="4"/>
      </c>
      <c r="J88" s="8"/>
      <c r="K88" s="9">
        <f t="shared" si="5"/>
      </c>
    </row>
    <row r="89" spans="2:11" ht="12">
      <c r="B89">
        <f>+ICU!A84</f>
        <v>191</v>
      </c>
      <c r="C89" t="str">
        <f>+ICU!B84</f>
        <v>PROVIDENCE CENTRALIA HOSPITAL</v>
      </c>
      <c r="D89" s="7">
        <f>ROUND(+ICU!G84,0)</f>
        <v>2870011</v>
      </c>
      <c r="E89" s="7">
        <f>ROUND(+ICU!F84,0)</f>
        <v>3492</v>
      </c>
      <c r="F89" s="8">
        <f t="shared" si="3"/>
        <v>821.88</v>
      </c>
      <c r="G89" s="7">
        <f>ROUND(+ICU!G185,0)</f>
        <v>3098537</v>
      </c>
      <c r="H89" s="7">
        <f>ROUND(+ICU!F185,0)</f>
        <v>3772</v>
      </c>
      <c r="I89" s="8">
        <f t="shared" si="4"/>
        <v>821.46</v>
      </c>
      <c r="J89" s="8"/>
      <c r="K89" s="9">
        <f t="shared" si="5"/>
        <v>-0.0005</v>
      </c>
    </row>
    <row r="90" spans="2:11" ht="12">
      <c r="B90">
        <f>+ICU!A85</f>
        <v>193</v>
      </c>
      <c r="C90" t="str">
        <f>+ICU!B85</f>
        <v>PROVIDENCE MOUNT CARMEL HOSPITAL</v>
      </c>
      <c r="D90" s="7">
        <f>ROUND(+ICU!G85,0)</f>
        <v>465456</v>
      </c>
      <c r="E90" s="7">
        <f>ROUND(+ICU!F85,0)</f>
        <v>413</v>
      </c>
      <c r="F90" s="8">
        <f t="shared" si="3"/>
        <v>1127.01</v>
      </c>
      <c r="G90" s="7">
        <f>ROUND(+ICU!G186,0)</f>
        <v>460697</v>
      </c>
      <c r="H90" s="7">
        <f>ROUND(+ICU!F186,0)</f>
        <v>464</v>
      </c>
      <c r="I90" s="8">
        <f t="shared" si="4"/>
        <v>992.88</v>
      </c>
      <c r="J90" s="8"/>
      <c r="K90" s="9">
        <f t="shared" si="5"/>
        <v>-0.119</v>
      </c>
    </row>
    <row r="91" spans="2:11" ht="12">
      <c r="B91">
        <f>+ICU!A86</f>
        <v>194</v>
      </c>
      <c r="C91" t="str">
        <f>+ICU!B86</f>
        <v>PROVIDENCE SAINT JOSEPHS HOSPITAL</v>
      </c>
      <c r="D91" s="7">
        <f>ROUND(+ICU!G86,0)</f>
        <v>0</v>
      </c>
      <c r="E91" s="7">
        <f>ROUND(+ICU!F86,0)</f>
        <v>0</v>
      </c>
      <c r="F91" s="8">
        <f t="shared" si="3"/>
      </c>
      <c r="G91" s="7">
        <f>ROUND(+ICU!G187,0)</f>
        <v>0</v>
      </c>
      <c r="H91" s="7">
        <f>ROUND(+ICU!F187,0)</f>
        <v>0</v>
      </c>
      <c r="I91" s="8">
        <f t="shared" si="4"/>
      </c>
      <c r="J91" s="8"/>
      <c r="K91" s="9">
        <f t="shared" si="5"/>
      </c>
    </row>
    <row r="92" spans="2:11" ht="12">
      <c r="B92">
        <f>+ICU!A87</f>
        <v>195</v>
      </c>
      <c r="C92" t="str">
        <f>+ICU!B87</f>
        <v>SNOQUALMIE VALLEY HOSPITAL</v>
      </c>
      <c r="D92" s="7">
        <f>ROUND(+ICU!G87,0)</f>
        <v>0</v>
      </c>
      <c r="E92" s="7">
        <f>ROUND(+ICU!F87,0)</f>
        <v>0</v>
      </c>
      <c r="F92" s="8">
        <f t="shared" si="3"/>
      </c>
      <c r="G92" s="7">
        <f>ROUND(+ICU!G188,0)</f>
        <v>0</v>
      </c>
      <c r="H92" s="7">
        <f>ROUND(+ICU!F188,0)</f>
        <v>0</v>
      </c>
      <c r="I92" s="8">
        <f t="shared" si="4"/>
      </c>
      <c r="J92" s="8"/>
      <c r="K92" s="9">
        <f t="shared" si="5"/>
      </c>
    </row>
    <row r="93" spans="2:11" ht="12">
      <c r="B93">
        <f>+ICU!A88</f>
        <v>197</v>
      </c>
      <c r="C93" t="str">
        <f>+ICU!B88</f>
        <v>CAPITAL MEDICAL CENTER</v>
      </c>
      <c r="D93" s="7">
        <f>ROUND(+ICU!G88,0)</f>
        <v>2383343</v>
      </c>
      <c r="E93" s="7">
        <f>ROUND(+ICU!F88,0)</f>
        <v>4095</v>
      </c>
      <c r="F93" s="8">
        <f t="shared" si="3"/>
        <v>582.01</v>
      </c>
      <c r="G93" s="7">
        <f>ROUND(+ICU!G189,0)</f>
        <v>2556188</v>
      </c>
      <c r="H93" s="7">
        <f>ROUND(+ICU!F189,0)</f>
        <v>3759</v>
      </c>
      <c r="I93" s="8">
        <f t="shared" si="4"/>
        <v>680.02</v>
      </c>
      <c r="J93" s="8"/>
      <c r="K93" s="9">
        <f t="shared" si="5"/>
        <v>0.1684</v>
      </c>
    </row>
    <row r="94" spans="2:11" ht="12">
      <c r="B94">
        <f>+ICU!A89</f>
        <v>198</v>
      </c>
      <c r="C94" t="str">
        <f>+ICU!B89</f>
        <v>SUNNYSIDE COMMUNITY HOSPITAL</v>
      </c>
      <c r="D94" s="7">
        <f>ROUND(+ICU!G89,0)</f>
        <v>994312</v>
      </c>
      <c r="E94" s="7">
        <f>ROUND(+ICU!F89,0)</f>
        <v>671</v>
      </c>
      <c r="F94" s="8">
        <f t="shared" si="3"/>
        <v>1481.84</v>
      </c>
      <c r="G94" s="7">
        <f>ROUND(+ICU!G190,0)</f>
        <v>1070325</v>
      </c>
      <c r="H94" s="7">
        <f>ROUND(+ICU!F190,0)</f>
        <v>630</v>
      </c>
      <c r="I94" s="8">
        <f t="shared" si="4"/>
        <v>1698.93</v>
      </c>
      <c r="J94" s="8"/>
      <c r="K94" s="9">
        <f t="shared" si="5"/>
        <v>0.1465</v>
      </c>
    </row>
    <row r="95" spans="2:11" ht="12">
      <c r="B95">
        <f>+ICU!A90</f>
        <v>199</v>
      </c>
      <c r="C95" t="str">
        <f>+ICU!B90</f>
        <v>TOPPENISH COMMUNITY HOSPITAL</v>
      </c>
      <c r="D95" s="7">
        <f>ROUND(+ICU!G90,0)</f>
        <v>839998</v>
      </c>
      <c r="E95" s="7">
        <f>ROUND(+ICU!F90,0)</f>
        <v>1148</v>
      </c>
      <c r="F95" s="8">
        <f t="shared" si="3"/>
        <v>731.71</v>
      </c>
      <c r="G95" s="7">
        <f>ROUND(+ICU!G191,0)</f>
        <v>929359</v>
      </c>
      <c r="H95" s="7">
        <f>ROUND(+ICU!F191,0)</f>
        <v>1127</v>
      </c>
      <c r="I95" s="8">
        <f t="shared" si="4"/>
        <v>824.63</v>
      </c>
      <c r="J95" s="8"/>
      <c r="K95" s="9">
        <f t="shared" si="5"/>
        <v>0.127</v>
      </c>
    </row>
    <row r="96" spans="2:11" ht="12">
      <c r="B96">
        <f>+ICU!A91</f>
        <v>201</v>
      </c>
      <c r="C96" t="str">
        <f>+ICU!B91</f>
        <v>SAINT FRANCIS COMMUNITY HOSPITAL</v>
      </c>
      <c r="D96" s="7">
        <f>ROUND(+ICU!G91,0)</f>
        <v>2974078</v>
      </c>
      <c r="E96" s="7">
        <f>ROUND(+ICU!F91,0)</f>
        <v>3273</v>
      </c>
      <c r="F96" s="8">
        <f t="shared" si="3"/>
        <v>908.67</v>
      </c>
      <c r="G96" s="7">
        <f>ROUND(+ICU!G192,0)</f>
        <v>3338216</v>
      </c>
      <c r="H96" s="7">
        <f>ROUND(+ICU!F192,0)</f>
        <v>3618</v>
      </c>
      <c r="I96" s="8">
        <f t="shared" si="4"/>
        <v>922.67</v>
      </c>
      <c r="J96" s="8"/>
      <c r="K96" s="9">
        <f t="shared" si="5"/>
        <v>0.0154</v>
      </c>
    </row>
    <row r="97" spans="2:11" ht="12">
      <c r="B97">
        <f>+ICU!A92</f>
        <v>202</v>
      </c>
      <c r="C97" t="str">
        <f>+ICU!B92</f>
        <v>REGIONAL HOSP. FOR RESP. &amp; COMPLEX CARE</v>
      </c>
      <c r="D97" s="7">
        <f>ROUND(+ICU!G92,0)</f>
        <v>0</v>
      </c>
      <c r="E97" s="7">
        <f>ROUND(+ICU!F92,0)</f>
        <v>0</v>
      </c>
      <c r="F97" s="8">
        <f t="shared" si="3"/>
      </c>
      <c r="G97" s="7">
        <f>ROUND(+ICU!G193,0)</f>
        <v>0</v>
      </c>
      <c r="H97" s="7">
        <f>ROUND(+ICU!F193,0)</f>
        <v>0</v>
      </c>
      <c r="I97" s="8">
        <f t="shared" si="4"/>
      </c>
      <c r="J97" s="8"/>
      <c r="K97" s="9">
        <f t="shared" si="5"/>
      </c>
    </row>
    <row r="98" spans="2:11" ht="12">
      <c r="B98">
        <f>+ICU!A93</f>
        <v>204</v>
      </c>
      <c r="C98" t="str">
        <f>+ICU!B93</f>
        <v>SEATTLE CANCER CARE ALLIANCE</v>
      </c>
      <c r="D98" s="7">
        <f>ROUND(+ICU!G93,0)</f>
        <v>617616</v>
      </c>
      <c r="E98" s="7">
        <f>ROUND(+ICU!F93,0)</f>
        <v>5570</v>
      </c>
      <c r="F98" s="8">
        <f t="shared" si="3"/>
        <v>110.88</v>
      </c>
      <c r="G98" s="7">
        <f>ROUND(+ICU!G194,0)</f>
        <v>643272</v>
      </c>
      <c r="H98" s="7">
        <f>ROUND(+ICU!F194,0)</f>
        <v>5997</v>
      </c>
      <c r="I98" s="8">
        <f t="shared" si="4"/>
        <v>107.27</v>
      </c>
      <c r="J98" s="8"/>
      <c r="K98" s="9">
        <f t="shared" si="5"/>
        <v>-0.0326</v>
      </c>
    </row>
    <row r="99" spans="2:11" ht="12">
      <c r="B99">
        <f>+ICU!A94</f>
        <v>205</v>
      </c>
      <c r="C99" t="str">
        <f>+ICU!B94</f>
        <v>WENATCHEE VALLEY MEDICAL CENTER</v>
      </c>
      <c r="D99" s="7">
        <f>ROUND(+ICU!G94,0)</f>
        <v>0</v>
      </c>
      <c r="E99" s="7">
        <f>ROUND(+ICU!F94,0)</f>
        <v>0</v>
      </c>
      <c r="F99" s="8">
        <f t="shared" si="3"/>
      </c>
      <c r="G99" s="7">
        <f>ROUND(+ICU!G195,0)</f>
        <v>0</v>
      </c>
      <c r="H99" s="7">
        <f>ROUND(+ICU!F195,0)</f>
        <v>0</v>
      </c>
      <c r="I99" s="8">
        <f t="shared" si="4"/>
      </c>
      <c r="J99" s="8"/>
      <c r="K99" s="9">
        <f t="shared" si="5"/>
      </c>
    </row>
    <row r="100" spans="2:11" ht="12">
      <c r="B100">
        <f>+ICU!A95</f>
        <v>206</v>
      </c>
      <c r="C100" t="str">
        <f>+ICU!B95</f>
        <v>UNITED GENERAL HOSPITAL</v>
      </c>
      <c r="D100" s="7">
        <f>ROUND(+ICU!G95,0)</f>
        <v>424963</v>
      </c>
      <c r="E100" s="7">
        <f>ROUND(+ICU!F95,0)</f>
        <v>497</v>
      </c>
      <c r="F100" s="8">
        <f t="shared" si="3"/>
        <v>855.06</v>
      </c>
      <c r="G100" s="7">
        <f>ROUND(+ICU!G196,0)</f>
        <v>560427</v>
      </c>
      <c r="H100" s="7">
        <f>ROUND(+ICU!F196,0)</f>
        <v>477</v>
      </c>
      <c r="I100" s="8">
        <f t="shared" si="4"/>
        <v>1174.9</v>
      </c>
      <c r="J100" s="8"/>
      <c r="K100" s="9">
        <f t="shared" si="5"/>
        <v>0.3741</v>
      </c>
    </row>
    <row r="101" spans="2:11" ht="12">
      <c r="B101">
        <f>+ICU!A96</f>
        <v>207</v>
      </c>
      <c r="C101" t="str">
        <f>+ICU!B96</f>
        <v>SKAGIT VALLEY HOSPITAL</v>
      </c>
      <c r="D101" s="7">
        <f>ROUND(+ICU!G96,0)</f>
        <v>2542883</v>
      </c>
      <c r="E101" s="7">
        <f>ROUND(+ICU!F96,0)</f>
        <v>2767</v>
      </c>
      <c r="F101" s="8">
        <f t="shared" si="3"/>
        <v>919</v>
      </c>
      <c r="G101" s="7">
        <f>ROUND(+ICU!G197,0)</f>
        <v>2451771</v>
      </c>
      <c r="H101" s="7">
        <f>ROUND(+ICU!F197,0)</f>
        <v>2482</v>
      </c>
      <c r="I101" s="8">
        <f t="shared" si="4"/>
        <v>987.82</v>
      </c>
      <c r="J101" s="8"/>
      <c r="K101" s="9">
        <f t="shared" si="5"/>
        <v>0.0749</v>
      </c>
    </row>
    <row r="102" spans="2:11" ht="12">
      <c r="B102">
        <f>+ICU!A97</f>
        <v>208</v>
      </c>
      <c r="C102" t="str">
        <f>+ICU!B97</f>
        <v>LEGACY SALMON CREEK HOSPITAL</v>
      </c>
      <c r="D102" s="7">
        <f>ROUND(+ICU!G97,0)</f>
        <v>5123327</v>
      </c>
      <c r="E102" s="7">
        <f>ROUND(+ICU!F97,0)</f>
        <v>6842</v>
      </c>
      <c r="F102" s="8">
        <f t="shared" si="3"/>
        <v>748.81</v>
      </c>
      <c r="G102" s="7">
        <f>ROUND(+ICU!G198,0)</f>
        <v>6607398</v>
      </c>
      <c r="H102" s="7">
        <f>ROUND(+ICU!F198,0)</f>
        <v>8219</v>
      </c>
      <c r="I102" s="8">
        <f t="shared" si="4"/>
        <v>803.92</v>
      </c>
      <c r="J102" s="8"/>
      <c r="K102" s="9">
        <f t="shared" si="5"/>
        <v>0.0736</v>
      </c>
    </row>
    <row r="103" spans="2:11" ht="12">
      <c r="B103">
        <f>+ICU!A98</f>
        <v>209</v>
      </c>
      <c r="C103" t="str">
        <f>+ICU!B98</f>
        <v>SAINT ANTHONY HOSPITAL</v>
      </c>
      <c r="D103" s="7">
        <f>ROUND(+ICU!G98,0)</f>
        <v>0</v>
      </c>
      <c r="E103" s="7">
        <f>ROUND(+ICU!F98,0)</f>
        <v>0</v>
      </c>
      <c r="F103" s="8">
        <f t="shared" si="3"/>
      </c>
      <c r="G103" s="7">
        <f>ROUND(+ICU!G199,0)</f>
        <v>2213108</v>
      </c>
      <c r="H103" s="7">
        <f>ROUND(+ICU!F199,0)</f>
        <v>1145</v>
      </c>
      <c r="I103" s="8">
        <f t="shared" si="4"/>
        <v>1932.85</v>
      </c>
      <c r="J103" s="8"/>
      <c r="K103" s="9">
        <f t="shared" si="5"/>
      </c>
    </row>
    <row r="104" spans="2:11" ht="12">
      <c r="B104">
        <f>+ICU!A99</f>
        <v>904</v>
      </c>
      <c r="C104" t="str">
        <f>+ICU!B99</f>
        <v>BHC FAIRFAX HOSPITAL</v>
      </c>
      <c r="D104" s="7">
        <f>ROUND(+ICU!G99,0)</f>
        <v>0</v>
      </c>
      <c r="E104" s="7">
        <f>ROUND(+ICU!F99,0)</f>
        <v>0</v>
      </c>
      <c r="F104" s="8">
        <f t="shared" si="3"/>
      </c>
      <c r="G104" s="7">
        <f>ROUND(+ICU!G200,0)</f>
        <v>0</v>
      </c>
      <c r="H104" s="7">
        <f>ROUND(+ICU!F200,0)</f>
        <v>0</v>
      </c>
      <c r="I104" s="8">
        <f t="shared" si="4"/>
      </c>
      <c r="J104" s="8"/>
      <c r="K104" s="9">
        <f t="shared" si="5"/>
      </c>
    </row>
    <row r="105" spans="2:11" ht="12">
      <c r="B105">
        <f>+ICU!A100</f>
        <v>915</v>
      </c>
      <c r="C105" t="str">
        <f>+ICU!B100</f>
        <v>LOURDES COUNSELING CENTER</v>
      </c>
      <c r="D105" s="7">
        <f>ROUND(+ICU!G100,0)</f>
        <v>0</v>
      </c>
      <c r="E105" s="7">
        <f>ROUND(+ICU!F100,0)</f>
        <v>7706</v>
      </c>
      <c r="F105" s="8">
        <f t="shared" si="3"/>
      </c>
      <c r="G105" s="7">
        <f>ROUND(+ICU!G201,0)</f>
        <v>0</v>
      </c>
      <c r="H105" s="7">
        <f>ROUND(+ICU!F201,0)</f>
        <v>0</v>
      </c>
      <c r="I105" s="8">
        <f t="shared" si="4"/>
      </c>
      <c r="J105" s="8"/>
      <c r="K105" s="9">
        <f t="shared" si="5"/>
      </c>
    </row>
    <row r="106" spans="2:11" ht="12">
      <c r="B106">
        <f>+ICU!A101</f>
        <v>919</v>
      </c>
      <c r="C106" t="str">
        <f>+ICU!B101</f>
        <v>NAVOS</v>
      </c>
      <c r="D106" s="7">
        <f>ROUND(+ICU!G101,0)</f>
        <v>0</v>
      </c>
      <c r="E106" s="7">
        <f>ROUND(+ICU!F101,0)</f>
        <v>0</v>
      </c>
      <c r="F106" s="8">
        <f t="shared" si="3"/>
      </c>
      <c r="G106" s="7">
        <f>ROUND(+ICU!G202,0)</f>
        <v>0</v>
      </c>
      <c r="H106" s="7">
        <f>ROUND(+ICU!F202,0)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G36" sqref="G3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6.875" style="0" bestFit="1" customWidth="1"/>
    <col min="6" max="6" width="8.875" style="0" bestFit="1" customWidth="1"/>
    <col min="7" max="7" width="10.875" style="0" bestFit="1" customWidth="1"/>
    <col min="8" max="8" width="6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9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42</v>
      </c>
    </row>
    <row r="4" spans="1:10" ht="1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41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7">
        <f>ROUND(+ICU!D5,0)</f>
        <v>2008</v>
      </c>
      <c r="F7" s="17">
        <f>E7</f>
        <v>2008</v>
      </c>
      <c r="G7" s="3"/>
      <c r="H7" s="2">
        <f>+F7+1</f>
        <v>2009</v>
      </c>
      <c r="I7" s="3">
        <f>+H7</f>
        <v>2009</v>
      </c>
    </row>
    <row r="8" spans="1:11" ht="12">
      <c r="A8" s="3"/>
      <c r="B8" s="3"/>
      <c r="C8" s="3"/>
      <c r="D8" t="s">
        <v>10</v>
      </c>
      <c r="F8" s="2" t="s">
        <v>1</v>
      </c>
      <c r="G8" t="s">
        <v>10</v>
      </c>
      <c r="I8" s="2" t="s">
        <v>1</v>
      </c>
      <c r="J8" s="2"/>
      <c r="K8" s="3" t="s">
        <v>75</v>
      </c>
    </row>
    <row r="9" spans="1:11" ht="12">
      <c r="A9" s="3"/>
      <c r="B9" s="3" t="s">
        <v>36</v>
      </c>
      <c r="C9" s="3" t="s">
        <v>37</v>
      </c>
      <c r="D9" s="2" t="s">
        <v>11</v>
      </c>
      <c r="E9" s="2" t="s">
        <v>3</v>
      </c>
      <c r="F9" s="2" t="s">
        <v>3</v>
      </c>
      <c r="G9" s="2" t="s">
        <v>11</v>
      </c>
      <c r="H9" s="2" t="s">
        <v>3</v>
      </c>
      <c r="I9" s="2" t="s">
        <v>3</v>
      </c>
      <c r="J9" s="2"/>
      <c r="K9" s="3" t="s">
        <v>77</v>
      </c>
    </row>
    <row r="10" spans="2:11" ht="12">
      <c r="B10">
        <f>+ICU!A5</f>
        <v>1</v>
      </c>
      <c r="C10" t="str">
        <f>+ICU!B5</f>
        <v>SWEDISH HEALTH SERVICES</v>
      </c>
      <c r="D10" s="7">
        <f>ROUND(+ICU!H5,0)</f>
        <v>7893185</v>
      </c>
      <c r="E10" s="7">
        <f>ROUND(+ICU!F5,0)</f>
        <v>51309</v>
      </c>
      <c r="F10" s="8">
        <f>IF(D10=0,"",IF(E10=0,"",ROUND(D10/E10,2)))</f>
        <v>153.84</v>
      </c>
      <c r="G10" s="7">
        <f>ROUND(+ICU!H106,0)</f>
        <v>9802611</v>
      </c>
      <c r="H10" s="7">
        <f>ROUND(+ICU!F106,0)</f>
        <v>31715</v>
      </c>
      <c r="I10" s="8">
        <f>IF(G10=0,"",IF(H10=0,"",ROUND(G10/H10,2)))</f>
        <v>309.08</v>
      </c>
      <c r="J10" s="8"/>
      <c r="K10" s="9">
        <f>IF(D10=0,"",IF(E10=0,"",IF(G10=0,"",IF(H10=0,"",ROUND(I10/F10-1,4)))))</f>
        <v>1.0091</v>
      </c>
    </row>
    <row r="11" spans="2:11" ht="12">
      <c r="B11">
        <f>+ICU!A6</f>
        <v>3</v>
      </c>
      <c r="C11" t="str">
        <f>+ICU!B6</f>
        <v>SWEDISH MEDICAL CENTER CHERRY HILL</v>
      </c>
      <c r="D11" s="7">
        <f>ROUND(+ICU!H6,0)</f>
        <v>2349727</v>
      </c>
      <c r="E11" s="7">
        <f>ROUND(+ICU!F6,0)</f>
        <v>7418</v>
      </c>
      <c r="F11" s="8">
        <f aca="true" t="shared" si="0" ref="F11:F74">IF(D11=0,"",IF(E11=0,"",ROUND(D11/E11,2)))</f>
        <v>316.76</v>
      </c>
      <c r="G11" s="7">
        <f>ROUND(+ICU!H107,0)</f>
        <v>3004931</v>
      </c>
      <c r="H11" s="7">
        <f>ROUND(+ICU!F107,0)</f>
        <v>7588</v>
      </c>
      <c r="I11" s="8">
        <f aca="true" t="shared" si="1" ref="I11:I74">IF(G11=0,"",IF(H11=0,"",ROUND(G11/H11,2)))</f>
        <v>396.01</v>
      </c>
      <c r="J11" s="8"/>
      <c r="K11" s="9">
        <f aca="true" t="shared" si="2" ref="K11:K74">IF(D11=0,"",IF(E11=0,"",IF(G11=0,"",IF(H11=0,"",ROUND(I11/F11-1,4)))))</f>
        <v>0.2502</v>
      </c>
    </row>
    <row r="12" spans="2:11" ht="12">
      <c r="B12">
        <f>+ICU!A7</f>
        <v>8</v>
      </c>
      <c r="C12" t="str">
        <f>+ICU!B7</f>
        <v>KLICKITAT VALLEY HOSPITAL</v>
      </c>
      <c r="D12" s="7">
        <f>ROUND(+ICU!H7,0)</f>
        <v>0</v>
      </c>
      <c r="E12" s="7">
        <f>ROUND(+ICU!F7,0)</f>
        <v>0</v>
      </c>
      <c r="F12" s="8">
        <f t="shared" si="0"/>
      </c>
      <c r="G12" s="7">
        <f>ROUND(+ICU!H108,0)</f>
        <v>0</v>
      </c>
      <c r="H12" s="7">
        <f>ROUND(+ICU!F108,0)</f>
        <v>0</v>
      </c>
      <c r="I12" s="8">
        <f t="shared" si="1"/>
      </c>
      <c r="J12" s="8"/>
      <c r="K12" s="9">
        <f t="shared" si="2"/>
      </c>
    </row>
    <row r="13" spans="2:11" ht="12">
      <c r="B13">
        <f>+ICU!A8</f>
        <v>10</v>
      </c>
      <c r="C13" t="str">
        <f>+ICU!B8</f>
        <v>VIRGINIA MASON MEDICAL CENTER</v>
      </c>
      <c r="D13" s="7">
        <f>ROUND(+ICU!H8,0)</f>
        <v>1196906</v>
      </c>
      <c r="E13" s="7">
        <f>ROUND(+ICU!F8,0)</f>
        <v>6247</v>
      </c>
      <c r="F13" s="8">
        <f t="shared" si="0"/>
        <v>191.6</v>
      </c>
      <c r="G13" s="7">
        <f>ROUND(+ICU!H109,0)</f>
        <v>1340518</v>
      </c>
      <c r="H13" s="7">
        <f>ROUND(+ICU!F109,0)</f>
        <v>6007</v>
      </c>
      <c r="I13" s="8">
        <f t="shared" si="1"/>
        <v>223.16</v>
      </c>
      <c r="J13" s="8"/>
      <c r="K13" s="9">
        <f t="shared" si="2"/>
        <v>0.1647</v>
      </c>
    </row>
    <row r="14" spans="2:11" ht="12">
      <c r="B14">
        <f>+ICU!A9</f>
        <v>14</v>
      </c>
      <c r="C14" t="str">
        <f>+ICU!B9</f>
        <v>SEATTLE CHILDRENS HOSPITAL</v>
      </c>
      <c r="D14" s="7">
        <f>ROUND(+ICU!H9,0)</f>
        <v>3514579</v>
      </c>
      <c r="E14" s="7">
        <f>ROUND(+ICU!F9,0)</f>
        <v>13348</v>
      </c>
      <c r="F14" s="8">
        <f t="shared" si="0"/>
        <v>263.3</v>
      </c>
      <c r="G14" s="7">
        <f>ROUND(+ICU!H110,0)</f>
        <v>3764709</v>
      </c>
      <c r="H14" s="7">
        <f>ROUND(+ICU!F110,0)</f>
        <v>13480</v>
      </c>
      <c r="I14" s="8">
        <f t="shared" si="1"/>
        <v>279.28</v>
      </c>
      <c r="J14" s="8"/>
      <c r="K14" s="9">
        <f t="shared" si="2"/>
        <v>0.0607</v>
      </c>
    </row>
    <row r="15" spans="2:11" ht="12">
      <c r="B15">
        <f>+ICU!A10</f>
        <v>20</v>
      </c>
      <c r="C15" t="str">
        <f>+ICU!B10</f>
        <v>GROUP HEALTH CENTRAL</v>
      </c>
      <c r="D15" s="7">
        <f>ROUND(+ICU!H10,0)</f>
        <v>228301</v>
      </c>
      <c r="E15" s="7">
        <f>ROUND(+ICU!F10,0)</f>
        <v>1592</v>
      </c>
      <c r="F15" s="8">
        <f t="shared" si="0"/>
        <v>143.41</v>
      </c>
      <c r="G15" s="7">
        <f>ROUND(+ICU!H111,0)</f>
        <v>489086</v>
      </c>
      <c r="H15" s="7">
        <f>ROUND(+ICU!F111,0)</f>
        <v>1386</v>
      </c>
      <c r="I15" s="8">
        <f t="shared" si="1"/>
        <v>352.88</v>
      </c>
      <c r="J15" s="8"/>
      <c r="K15" s="9">
        <f t="shared" si="2"/>
        <v>1.4606</v>
      </c>
    </row>
    <row r="16" spans="2:11" ht="12">
      <c r="B16">
        <f>+ICU!A11</f>
        <v>21</v>
      </c>
      <c r="C16" t="str">
        <f>+ICU!B11</f>
        <v>NEWPORT COMMUNITY HOSPITAL</v>
      </c>
      <c r="D16" s="7">
        <f>ROUND(+ICU!H11,0)</f>
        <v>0</v>
      </c>
      <c r="E16" s="7">
        <f>ROUND(+ICU!F11,0)</f>
        <v>0</v>
      </c>
      <c r="F16" s="8">
        <f t="shared" si="0"/>
      </c>
      <c r="G16" s="7">
        <f>ROUND(+ICU!H112,0)</f>
        <v>0</v>
      </c>
      <c r="H16" s="7">
        <f>ROUND(+ICU!F112,0)</f>
        <v>0</v>
      </c>
      <c r="I16" s="8">
        <f t="shared" si="1"/>
      </c>
      <c r="J16" s="8"/>
      <c r="K16" s="9">
        <f t="shared" si="2"/>
      </c>
    </row>
    <row r="17" spans="2:11" ht="12">
      <c r="B17">
        <f>+ICU!A12</f>
        <v>22</v>
      </c>
      <c r="C17" t="str">
        <f>+ICU!B12</f>
        <v>LOURDES MEDICAL CENTER</v>
      </c>
      <c r="D17" s="7">
        <f>ROUND(+ICU!H12,0)</f>
        <v>0</v>
      </c>
      <c r="E17" s="7">
        <f>ROUND(+ICU!F12,0)</f>
        <v>0</v>
      </c>
      <c r="F17" s="8">
        <f t="shared" si="0"/>
      </c>
      <c r="G17" s="7">
        <f>ROUND(+ICU!H113,0)</f>
        <v>0</v>
      </c>
      <c r="H17" s="7">
        <f>ROUND(+ICU!F113,0)</f>
        <v>0</v>
      </c>
      <c r="I17" s="8">
        <f t="shared" si="1"/>
      </c>
      <c r="J17" s="8"/>
      <c r="K17" s="9">
        <f t="shared" si="2"/>
      </c>
    </row>
    <row r="18" spans="2:11" ht="12">
      <c r="B18">
        <f>+ICU!A13</f>
        <v>23</v>
      </c>
      <c r="C18" t="str">
        <f>+ICU!B13</f>
        <v>OKANOGAN-DOUGLAS DISTRICT HOSPITAL</v>
      </c>
      <c r="D18" s="7">
        <f>ROUND(+ICU!H13,0)</f>
        <v>2802</v>
      </c>
      <c r="E18" s="7">
        <f>ROUND(+ICU!F13,0)</f>
        <v>11</v>
      </c>
      <c r="F18" s="8">
        <f t="shared" si="0"/>
        <v>254.73</v>
      </c>
      <c r="G18" s="7">
        <f>ROUND(+ICU!H114,0)</f>
        <v>1520</v>
      </c>
      <c r="H18" s="7">
        <f>ROUND(+ICU!F114,0)</f>
        <v>8</v>
      </c>
      <c r="I18" s="8">
        <f t="shared" si="1"/>
        <v>190</v>
      </c>
      <c r="J18" s="8"/>
      <c r="K18" s="9">
        <f t="shared" si="2"/>
        <v>-0.2541</v>
      </c>
    </row>
    <row r="19" spans="2:11" ht="12">
      <c r="B19">
        <f>+ICU!A14</f>
        <v>26</v>
      </c>
      <c r="C19" t="str">
        <f>+ICU!B14</f>
        <v>PEACEHEALTH SAINT JOHN MEDICAL CENTER</v>
      </c>
      <c r="D19" s="7">
        <f>ROUND(+ICU!H14,0)</f>
        <v>1623549</v>
      </c>
      <c r="E19" s="7">
        <f>ROUND(+ICU!F14,0)</f>
        <v>10677</v>
      </c>
      <c r="F19" s="8">
        <f t="shared" si="0"/>
        <v>152.06</v>
      </c>
      <c r="G19" s="7">
        <f>ROUND(+ICU!H115,0)</f>
        <v>1727998</v>
      </c>
      <c r="H19" s="7">
        <f>ROUND(+ICU!F115,0)</f>
        <v>10054</v>
      </c>
      <c r="I19" s="8">
        <f t="shared" si="1"/>
        <v>171.87</v>
      </c>
      <c r="J19" s="8"/>
      <c r="K19" s="9">
        <f t="shared" si="2"/>
        <v>0.1303</v>
      </c>
    </row>
    <row r="20" spans="2:11" ht="12">
      <c r="B20">
        <f>+ICU!A15</f>
        <v>29</v>
      </c>
      <c r="C20" t="str">
        <f>+ICU!B15</f>
        <v>HARBORVIEW MEDICAL CENTER</v>
      </c>
      <c r="D20" s="7">
        <f>ROUND(+ICU!H15,0)</f>
        <v>6384231</v>
      </c>
      <c r="E20" s="7">
        <f>ROUND(+ICU!F15,0)</f>
        <v>22687</v>
      </c>
      <c r="F20" s="8">
        <f t="shared" si="0"/>
        <v>281.4</v>
      </c>
      <c r="G20" s="7">
        <f>ROUND(+ICU!H116,0)</f>
        <v>6882253</v>
      </c>
      <c r="H20" s="7">
        <f>ROUND(+ICU!F116,0)</f>
        <v>25733</v>
      </c>
      <c r="I20" s="8">
        <f t="shared" si="1"/>
        <v>267.45</v>
      </c>
      <c r="J20" s="8"/>
      <c r="K20" s="9">
        <f t="shared" si="2"/>
        <v>-0.0496</v>
      </c>
    </row>
    <row r="21" spans="2:11" ht="12">
      <c r="B21">
        <f>+ICU!A16</f>
        <v>32</v>
      </c>
      <c r="C21" t="str">
        <f>+ICU!B16</f>
        <v>SAINT JOSEPH MEDICAL CENTER</v>
      </c>
      <c r="D21" s="7">
        <f>ROUND(+ICU!H16,0)</f>
        <v>2895897</v>
      </c>
      <c r="E21" s="7">
        <f>ROUND(+ICU!F16,0)</f>
        <v>18623</v>
      </c>
      <c r="F21" s="8">
        <f t="shared" si="0"/>
        <v>155.5</v>
      </c>
      <c r="G21" s="7">
        <f>ROUND(+ICU!H117,0)</f>
        <v>2974735</v>
      </c>
      <c r="H21" s="7">
        <f>ROUND(+ICU!F117,0)</f>
        <v>18623</v>
      </c>
      <c r="I21" s="8">
        <f t="shared" si="1"/>
        <v>159.73</v>
      </c>
      <c r="J21" s="8"/>
      <c r="K21" s="9">
        <f t="shared" si="2"/>
        <v>0.0272</v>
      </c>
    </row>
    <row r="22" spans="2:11" ht="12">
      <c r="B22">
        <f>+ICU!A17</f>
        <v>35</v>
      </c>
      <c r="C22" t="str">
        <f>+ICU!B17</f>
        <v>ENUMCLAW REGIONAL HOSPITAL</v>
      </c>
      <c r="D22" s="7">
        <f>ROUND(+ICU!H17,0)</f>
        <v>19441</v>
      </c>
      <c r="E22" s="7">
        <f>ROUND(+ICU!F17,0)</f>
        <v>129</v>
      </c>
      <c r="F22" s="8">
        <f t="shared" si="0"/>
        <v>150.71</v>
      </c>
      <c r="G22" s="7">
        <f>ROUND(+ICU!H118,0)</f>
        <v>41982</v>
      </c>
      <c r="H22" s="7">
        <f>ROUND(+ICU!F118,0)</f>
        <v>284</v>
      </c>
      <c r="I22" s="8">
        <f t="shared" si="1"/>
        <v>147.82</v>
      </c>
      <c r="J22" s="8"/>
      <c r="K22" s="9">
        <f t="shared" si="2"/>
        <v>-0.0192</v>
      </c>
    </row>
    <row r="23" spans="2:11" ht="12">
      <c r="B23">
        <f>+ICU!A18</f>
        <v>37</v>
      </c>
      <c r="C23" t="str">
        <f>+ICU!B18</f>
        <v>DEACONESS MEDICAL CENTER</v>
      </c>
      <c r="D23" s="7">
        <f>ROUND(+ICU!H18,0)</f>
        <v>2067284</v>
      </c>
      <c r="E23" s="7">
        <f>ROUND(+ICU!F18,0)</f>
        <v>13022</v>
      </c>
      <c r="F23" s="8">
        <f t="shared" si="0"/>
        <v>158.75</v>
      </c>
      <c r="G23" s="7">
        <f>ROUND(+ICU!H119,0)</f>
        <v>2616028</v>
      </c>
      <c r="H23" s="7">
        <f>ROUND(+ICU!F119,0)</f>
        <v>15528</v>
      </c>
      <c r="I23" s="8">
        <f t="shared" si="1"/>
        <v>168.47</v>
      </c>
      <c r="J23" s="8"/>
      <c r="K23" s="9">
        <f t="shared" si="2"/>
        <v>0.0612</v>
      </c>
    </row>
    <row r="24" spans="2:11" ht="12">
      <c r="B24">
        <f>+ICU!A19</f>
        <v>38</v>
      </c>
      <c r="C24" t="str">
        <f>+ICU!B19</f>
        <v>OLYMPIC MEDICAL CENTER</v>
      </c>
      <c r="D24" s="7">
        <f>ROUND(+ICU!H19,0)</f>
        <v>909162</v>
      </c>
      <c r="E24" s="7">
        <f>ROUND(+ICU!F19,0)</f>
        <v>4487</v>
      </c>
      <c r="F24" s="8">
        <f t="shared" si="0"/>
        <v>202.62</v>
      </c>
      <c r="G24" s="7">
        <f>ROUND(+ICU!H120,0)</f>
        <v>896954</v>
      </c>
      <c r="H24" s="7">
        <f>ROUND(+ICU!F120,0)</f>
        <v>4126</v>
      </c>
      <c r="I24" s="8">
        <f t="shared" si="1"/>
        <v>217.39</v>
      </c>
      <c r="J24" s="8"/>
      <c r="K24" s="9">
        <f t="shared" si="2"/>
        <v>0.0729</v>
      </c>
    </row>
    <row r="25" spans="2:11" ht="12">
      <c r="B25">
        <f>+ICU!A20</f>
        <v>39</v>
      </c>
      <c r="C25" t="str">
        <f>+ICU!B20</f>
        <v>KENNEWICK GENERAL HOSPITAL</v>
      </c>
      <c r="D25" s="7">
        <f>ROUND(+ICU!H20,0)</f>
        <v>276570</v>
      </c>
      <c r="E25" s="7">
        <f>ROUND(+ICU!F20,0)</f>
        <v>1579</v>
      </c>
      <c r="F25" s="8">
        <f t="shared" si="0"/>
        <v>175.16</v>
      </c>
      <c r="G25" s="7">
        <f>ROUND(+ICU!H121,0)</f>
        <v>207322</v>
      </c>
      <c r="H25" s="7">
        <f>ROUND(+ICU!F121,0)</f>
        <v>1625</v>
      </c>
      <c r="I25" s="8">
        <f t="shared" si="1"/>
        <v>127.58</v>
      </c>
      <c r="J25" s="8"/>
      <c r="K25" s="9">
        <f t="shared" si="2"/>
        <v>-0.2716</v>
      </c>
    </row>
    <row r="26" spans="2:11" ht="12">
      <c r="B26">
        <f>+ICU!A21</f>
        <v>43</v>
      </c>
      <c r="C26" t="str">
        <f>+ICU!B21</f>
        <v>WALLA WALLA GENERAL HOSPITAL</v>
      </c>
      <c r="D26" s="7">
        <f>ROUND(+ICU!H21,0)</f>
        <v>138178</v>
      </c>
      <c r="E26" s="7">
        <f>ROUND(+ICU!F21,0)</f>
        <v>683</v>
      </c>
      <c r="F26" s="8">
        <f t="shared" si="0"/>
        <v>202.31</v>
      </c>
      <c r="G26" s="7">
        <f>ROUND(+ICU!H122,0)</f>
        <v>214575</v>
      </c>
      <c r="H26" s="7">
        <f>ROUND(+ICU!F122,0)</f>
        <v>868</v>
      </c>
      <c r="I26" s="8">
        <f t="shared" si="1"/>
        <v>247.21</v>
      </c>
      <c r="J26" s="8"/>
      <c r="K26" s="9">
        <f t="shared" si="2"/>
        <v>0.2219</v>
      </c>
    </row>
    <row r="27" spans="2:11" ht="12">
      <c r="B27">
        <f>+ICU!A22</f>
        <v>45</v>
      </c>
      <c r="C27" t="str">
        <f>+ICU!B22</f>
        <v>COLUMBIA BASIN HOSPITAL</v>
      </c>
      <c r="D27" s="7">
        <f>ROUND(+ICU!H22,0)</f>
        <v>0</v>
      </c>
      <c r="E27" s="7">
        <f>ROUND(+ICU!F22,0)</f>
        <v>0</v>
      </c>
      <c r="F27" s="8">
        <f t="shared" si="0"/>
      </c>
      <c r="G27" s="7">
        <f>ROUND(+ICU!H123,0)</f>
        <v>0</v>
      </c>
      <c r="H27" s="7">
        <f>ROUND(+ICU!F123,0)</f>
        <v>0</v>
      </c>
      <c r="I27" s="8">
        <f t="shared" si="1"/>
      </c>
      <c r="J27" s="8"/>
      <c r="K27" s="9">
        <f t="shared" si="2"/>
      </c>
    </row>
    <row r="28" spans="2:11" ht="12">
      <c r="B28">
        <f>+ICU!A23</f>
        <v>46</v>
      </c>
      <c r="C28" t="str">
        <f>+ICU!B23</f>
        <v>PROSSER MEMORIAL HOSPITAL</v>
      </c>
      <c r="D28" s="7">
        <f>ROUND(+ICU!H23,0)</f>
        <v>0</v>
      </c>
      <c r="E28" s="7">
        <f>ROUND(+ICU!F23,0)</f>
        <v>0</v>
      </c>
      <c r="F28" s="8">
        <f t="shared" si="0"/>
      </c>
      <c r="G28" s="7">
        <f>ROUND(+ICU!H124,0)</f>
        <v>0</v>
      </c>
      <c r="H28" s="7">
        <f>ROUND(+ICU!F124,0)</f>
        <v>0</v>
      </c>
      <c r="I28" s="8">
        <f t="shared" si="1"/>
      </c>
      <c r="J28" s="8"/>
      <c r="K28" s="9">
        <f t="shared" si="2"/>
      </c>
    </row>
    <row r="29" spans="2:11" ht="12">
      <c r="B29">
        <f>+ICU!A24</f>
        <v>50</v>
      </c>
      <c r="C29" t="str">
        <f>+ICU!B24</f>
        <v>PROVIDENCE SAINT MARY MEDICAL CENTER</v>
      </c>
      <c r="D29" s="7">
        <f>ROUND(+ICU!H24,0)</f>
        <v>553126</v>
      </c>
      <c r="E29" s="7">
        <f>ROUND(+ICU!F24,0)</f>
        <v>3381</v>
      </c>
      <c r="F29" s="8">
        <f t="shared" si="0"/>
        <v>163.6</v>
      </c>
      <c r="G29" s="7">
        <f>ROUND(+ICU!H125,0)</f>
        <v>71364</v>
      </c>
      <c r="H29" s="7">
        <f>ROUND(+ICU!F125,0)</f>
        <v>3191</v>
      </c>
      <c r="I29" s="8">
        <f t="shared" si="1"/>
        <v>22.36</v>
      </c>
      <c r="J29" s="8"/>
      <c r="K29" s="9">
        <f t="shared" si="2"/>
        <v>-0.8633</v>
      </c>
    </row>
    <row r="30" spans="2:11" ht="12">
      <c r="B30">
        <f>+ICU!A25</f>
        <v>54</v>
      </c>
      <c r="C30" t="str">
        <f>+ICU!B25</f>
        <v>FORKS COMMUNITY HOSPITAL</v>
      </c>
      <c r="D30" s="7">
        <f>ROUND(+ICU!H25,0)</f>
        <v>0</v>
      </c>
      <c r="E30" s="7">
        <f>ROUND(+ICU!F25,0)</f>
        <v>0</v>
      </c>
      <c r="F30" s="8">
        <f t="shared" si="0"/>
      </c>
      <c r="G30" s="7">
        <f>ROUND(+ICU!H126,0)</f>
        <v>0</v>
      </c>
      <c r="H30" s="7">
        <f>ROUND(+ICU!F126,0)</f>
        <v>0</v>
      </c>
      <c r="I30" s="8">
        <f t="shared" si="1"/>
      </c>
      <c r="J30" s="8"/>
      <c r="K30" s="9">
        <f t="shared" si="2"/>
      </c>
    </row>
    <row r="31" spans="2:11" ht="12">
      <c r="B31">
        <f>+ICU!A26</f>
        <v>56</v>
      </c>
      <c r="C31" t="str">
        <f>+ICU!B26</f>
        <v>WILLAPA HARBOR HOSPITAL</v>
      </c>
      <c r="D31" s="7">
        <f>ROUND(+ICU!H26,0)</f>
        <v>0</v>
      </c>
      <c r="E31" s="7">
        <f>ROUND(+ICU!F26,0)</f>
        <v>0</v>
      </c>
      <c r="F31" s="8">
        <f t="shared" si="0"/>
      </c>
      <c r="G31" s="7">
        <f>ROUND(+ICU!H127,0)</f>
        <v>0</v>
      </c>
      <c r="H31" s="7">
        <f>ROUND(+ICU!F127,0)</f>
        <v>0</v>
      </c>
      <c r="I31" s="8">
        <f t="shared" si="1"/>
      </c>
      <c r="J31" s="8"/>
      <c r="K31" s="9">
        <f t="shared" si="2"/>
      </c>
    </row>
    <row r="32" spans="2:11" ht="12">
      <c r="B32">
        <f>+ICU!A27</f>
        <v>58</v>
      </c>
      <c r="C32" t="str">
        <f>+ICU!B27</f>
        <v>YAKIMA VALLEY MEMORIAL HOSPITAL</v>
      </c>
      <c r="D32" s="7">
        <f>ROUND(+ICU!H27,0)</f>
        <v>816813</v>
      </c>
      <c r="E32" s="7">
        <f>ROUND(+ICU!F27,0)</f>
        <v>6280</v>
      </c>
      <c r="F32" s="8">
        <f t="shared" si="0"/>
        <v>130.07</v>
      </c>
      <c r="G32" s="7">
        <f>ROUND(+ICU!H128,0)</f>
        <v>979777</v>
      </c>
      <c r="H32" s="7">
        <f>ROUND(+ICU!F128,0)</f>
        <v>5923</v>
      </c>
      <c r="I32" s="8">
        <f t="shared" si="1"/>
        <v>165.42</v>
      </c>
      <c r="J32" s="8"/>
      <c r="K32" s="9">
        <f t="shared" si="2"/>
        <v>0.2718</v>
      </c>
    </row>
    <row r="33" spans="2:11" ht="12">
      <c r="B33">
        <f>+ICU!A28</f>
        <v>63</v>
      </c>
      <c r="C33" t="str">
        <f>+ICU!B28</f>
        <v>GRAYS HARBOR COMMUNITY HOSPITAL</v>
      </c>
      <c r="D33" s="7">
        <f>ROUND(+ICU!H28,0)</f>
        <v>575998</v>
      </c>
      <c r="E33" s="7">
        <f>ROUND(+ICU!F28,0)</f>
        <v>1871</v>
      </c>
      <c r="F33" s="8">
        <f t="shared" si="0"/>
        <v>307.86</v>
      </c>
      <c r="G33" s="7">
        <f>ROUND(+ICU!H129,0)</f>
        <v>560020</v>
      </c>
      <c r="H33" s="7">
        <f>ROUND(+ICU!F129,0)</f>
        <v>2039</v>
      </c>
      <c r="I33" s="8">
        <f t="shared" si="1"/>
        <v>274.65</v>
      </c>
      <c r="J33" s="8"/>
      <c r="K33" s="9">
        <f t="shared" si="2"/>
        <v>-0.1079</v>
      </c>
    </row>
    <row r="34" spans="2:11" ht="12">
      <c r="B34">
        <f>+ICU!A29</f>
        <v>78</v>
      </c>
      <c r="C34" t="str">
        <f>+ICU!B29</f>
        <v>SAMARITAN HOSPITAL</v>
      </c>
      <c r="D34" s="7">
        <f>ROUND(+ICU!H29,0)</f>
        <v>354557</v>
      </c>
      <c r="E34" s="7">
        <f>ROUND(+ICU!F29,0)</f>
        <v>1601</v>
      </c>
      <c r="F34" s="8">
        <f t="shared" si="0"/>
        <v>221.46</v>
      </c>
      <c r="G34" s="7">
        <f>ROUND(+ICU!H130,0)</f>
        <v>399888</v>
      </c>
      <c r="H34" s="7">
        <f>ROUND(+ICU!F130,0)</f>
        <v>1689</v>
      </c>
      <c r="I34" s="8">
        <f t="shared" si="1"/>
        <v>236.76</v>
      </c>
      <c r="J34" s="8"/>
      <c r="K34" s="9">
        <f t="shared" si="2"/>
        <v>0.0691</v>
      </c>
    </row>
    <row r="35" spans="2:11" ht="12">
      <c r="B35">
        <f>+ICU!A30</f>
        <v>79</v>
      </c>
      <c r="C35" t="str">
        <f>+ICU!B30</f>
        <v>OCEAN BEACH HOSPITAL</v>
      </c>
      <c r="D35" s="7">
        <f>ROUND(+ICU!H30,0)</f>
        <v>0</v>
      </c>
      <c r="E35" s="7">
        <f>ROUND(+ICU!F30,0)</f>
        <v>0</v>
      </c>
      <c r="F35" s="8">
        <f t="shared" si="0"/>
      </c>
      <c r="G35" s="7">
        <f>ROUND(+ICU!H131,0)</f>
        <v>0</v>
      </c>
      <c r="H35" s="7">
        <f>ROUND(+ICU!F131,0)</f>
        <v>0</v>
      </c>
      <c r="I35" s="8">
        <f t="shared" si="1"/>
      </c>
      <c r="J35" s="8"/>
      <c r="K35" s="9">
        <f t="shared" si="2"/>
      </c>
    </row>
    <row r="36" spans="2:11" ht="12">
      <c r="B36">
        <f>+ICU!A31</f>
        <v>80</v>
      </c>
      <c r="C36" t="str">
        <f>+ICU!B31</f>
        <v>ODESSA MEMORIAL HOSPITAL</v>
      </c>
      <c r="D36" s="7">
        <f>ROUND(+ICU!H31,0)</f>
        <v>0</v>
      </c>
      <c r="E36" s="7">
        <f>ROUND(+ICU!F31,0)</f>
        <v>0</v>
      </c>
      <c r="F36" s="8">
        <f t="shared" si="0"/>
      </c>
      <c r="G36" s="7">
        <f>ROUND(+ICU!H132,0)</f>
        <v>0</v>
      </c>
      <c r="H36" s="7">
        <f>ROUND(+ICU!F132,0)</f>
        <v>0</v>
      </c>
      <c r="I36" s="8">
        <f t="shared" si="1"/>
      </c>
      <c r="J36" s="8"/>
      <c r="K36" s="9">
        <f t="shared" si="2"/>
      </c>
    </row>
    <row r="37" spans="2:11" ht="12">
      <c r="B37">
        <f>+ICU!A32</f>
        <v>81</v>
      </c>
      <c r="C37" t="str">
        <f>+ICU!B32</f>
        <v>GOOD SAMARITAN HOSPITAL</v>
      </c>
      <c r="D37" s="7">
        <f>ROUND(+ICU!H32,0)</f>
        <v>586967</v>
      </c>
      <c r="E37" s="7">
        <f>ROUND(+ICU!F32,0)</f>
        <v>3606</v>
      </c>
      <c r="F37" s="8">
        <f t="shared" si="0"/>
        <v>162.78</v>
      </c>
      <c r="G37" s="7">
        <f>ROUND(+ICU!H133,0)</f>
        <v>2098183</v>
      </c>
      <c r="H37" s="7">
        <f>ROUND(+ICU!F133,0)</f>
        <v>16139</v>
      </c>
      <c r="I37" s="8">
        <f t="shared" si="1"/>
        <v>130.01</v>
      </c>
      <c r="J37" s="8"/>
      <c r="K37" s="9">
        <f t="shared" si="2"/>
        <v>-0.2013</v>
      </c>
    </row>
    <row r="38" spans="2:11" ht="12">
      <c r="B38">
        <f>+ICU!A33</f>
        <v>82</v>
      </c>
      <c r="C38" t="str">
        <f>+ICU!B33</f>
        <v>GARFIELD COUNTY MEMORIAL HOSPITAL</v>
      </c>
      <c r="D38" s="7">
        <f>ROUND(+ICU!H33,0)</f>
        <v>0</v>
      </c>
      <c r="E38" s="7">
        <f>ROUND(+ICU!F33,0)</f>
        <v>0</v>
      </c>
      <c r="F38" s="8">
        <f t="shared" si="0"/>
      </c>
      <c r="G38" s="7">
        <f>ROUND(+ICU!H134,0)</f>
        <v>0</v>
      </c>
      <c r="H38" s="7">
        <f>ROUND(+ICU!F134,0)</f>
        <v>0</v>
      </c>
      <c r="I38" s="8">
        <f t="shared" si="1"/>
      </c>
      <c r="J38" s="8"/>
      <c r="K38" s="9">
        <f t="shared" si="2"/>
      </c>
    </row>
    <row r="39" spans="2:11" ht="12">
      <c r="B39">
        <f>+ICU!A34</f>
        <v>84</v>
      </c>
      <c r="C39" t="str">
        <f>+ICU!B34</f>
        <v>PROVIDENCE REGIONAL MEDICAL CENTER EVERETT</v>
      </c>
      <c r="D39" s="7">
        <f>ROUND(+ICU!H34,0)</f>
        <v>3036900</v>
      </c>
      <c r="E39" s="7">
        <f>ROUND(+ICU!F34,0)</f>
        <v>11269</v>
      </c>
      <c r="F39" s="8">
        <f t="shared" si="0"/>
        <v>269.49</v>
      </c>
      <c r="G39" s="7">
        <f>ROUND(+ICU!H135,0)</f>
        <v>4118940</v>
      </c>
      <c r="H39" s="7">
        <f>ROUND(+ICU!F135,0)</f>
        <v>18430</v>
      </c>
      <c r="I39" s="8">
        <f t="shared" si="1"/>
        <v>223.49</v>
      </c>
      <c r="J39" s="8"/>
      <c r="K39" s="9">
        <f t="shared" si="2"/>
        <v>-0.1707</v>
      </c>
    </row>
    <row r="40" spans="2:11" ht="12">
      <c r="B40">
        <f>+ICU!A35</f>
        <v>85</v>
      </c>
      <c r="C40" t="str">
        <f>+ICU!B35</f>
        <v>JEFFERSON HEALTHCARE HOSPITAL</v>
      </c>
      <c r="D40" s="7">
        <f>ROUND(+ICU!H35,0)</f>
        <v>203842</v>
      </c>
      <c r="E40" s="7">
        <f>ROUND(+ICU!F35,0)</f>
        <v>508</v>
      </c>
      <c r="F40" s="8">
        <f t="shared" si="0"/>
        <v>401.26</v>
      </c>
      <c r="G40" s="7">
        <f>ROUND(+ICU!H136,0)</f>
        <v>236898</v>
      </c>
      <c r="H40" s="7">
        <f>ROUND(+ICU!F136,0)</f>
        <v>444</v>
      </c>
      <c r="I40" s="8">
        <f t="shared" si="1"/>
        <v>533.55</v>
      </c>
      <c r="J40" s="8"/>
      <c r="K40" s="9">
        <f t="shared" si="2"/>
        <v>0.3297</v>
      </c>
    </row>
    <row r="41" spans="2:11" ht="12">
      <c r="B41">
        <f>+ICU!A36</f>
        <v>96</v>
      </c>
      <c r="C41" t="str">
        <f>+ICU!B36</f>
        <v>SKYLINE HOSPITAL</v>
      </c>
      <c r="D41" s="7">
        <f>ROUND(+ICU!H36,0)</f>
        <v>8658</v>
      </c>
      <c r="E41" s="7">
        <f>ROUND(+ICU!F36,0)</f>
        <v>54</v>
      </c>
      <c r="F41" s="8">
        <f t="shared" si="0"/>
        <v>160.33</v>
      </c>
      <c r="G41" s="7">
        <f>ROUND(+ICU!H137,0)</f>
        <v>8106</v>
      </c>
      <c r="H41" s="7">
        <f>ROUND(+ICU!F137,0)</f>
        <v>41</v>
      </c>
      <c r="I41" s="8">
        <f t="shared" si="1"/>
        <v>197.71</v>
      </c>
      <c r="J41" s="8"/>
      <c r="K41" s="9">
        <f t="shared" si="2"/>
        <v>0.2331</v>
      </c>
    </row>
    <row r="42" spans="2:11" ht="12">
      <c r="B42">
        <f>+ICU!A37</f>
        <v>102</v>
      </c>
      <c r="C42" t="str">
        <f>+ICU!B37</f>
        <v>YAKIMA REGIONAL MEDICAL AND CARDIAC CENTER</v>
      </c>
      <c r="D42" s="7">
        <f>ROUND(+ICU!H37,0)</f>
        <v>861537</v>
      </c>
      <c r="E42" s="7">
        <f>ROUND(+ICU!F37,0)</f>
        <v>4061</v>
      </c>
      <c r="F42" s="8">
        <f t="shared" si="0"/>
        <v>212.15</v>
      </c>
      <c r="G42" s="7">
        <f>ROUND(+ICU!H138,0)</f>
        <v>845491</v>
      </c>
      <c r="H42" s="7">
        <f>ROUND(+ICU!F138,0)</f>
        <v>3531</v>
      </c>
      <c r="I42" s="8">
        <f t="shared" si="1"/>
        <v>239.45</v>
      </c>
      <c r="J42" s="8"/>
      <c r="K42" s="9">
        <f t="shared" si="2"/>
        <v>0.1287</v>
      </c>
    </row>
    <row r="43" spans="2:11" ht="12">
      <c r="B43">
        <f>+ICU!A38</f>
        <v>104</v>
      </c>
      <c r="C43" t="str">
        <f>+ICU!B38</f>
        <v>VALLEY GENERAL HOSPITAL</v>
      </c>
      <c r="D43" s="7">
        <f>ROUND(+ICU!H38,0)</f>
        <v>116925</v>
      </c>
      <c r="E43" s="7">
        <f>ROUND(+ICU!F38,0)</f>
        <v>368</v>
      </c>
      <c r="F43" s="8">
        <f t="shared" si="0"/>
        <v>317.73</v>
      </c>
      <c r="G43" s="7">
        <f>ROUND(+ICU!H139,0)</f>
        <v>110272</v>
      </c>
      <c r="H43" s="7">
        <f>ROUND(+ICU!F139,0)</f>
        <v>344</v>
      </c>
      <c r="I43" s="8">
        <f t="shared" si="1"/>
        <v>320.56</v>
      </c>
      <c r="J43" s="8"/>
      <c r="K43" s="9">
        <f t="shared" si="2"/>
        <v>0.0089</v>
      </c>
    </row>
    <row r="44" spans="2:11" ht="12">
      <c r="B44">
        <f>+ICU!A39</f>
        <v>106</v>
      </c>
      <c r="C44" t="str">
        <f>+ICU!B39</f>
        <v>CASCADE VALLEY HOSPITAL</v>
      </c>
      <c r="D44" s="7">
        <f>ROUND(+ICU!H39,0)</f>
        <v>78197</v>
      </c>
      <c r="E44" s="7">
        <f>ROUND(+ICU!F39,0)</f>
        <v>613</v>
      </c>
      <c r="F44" s="8">
        <f t="shared" si="0"/>
        <v>127.56</v>
      </c>
      <c r="G44" s="7">
        <f>ROUND(+ICU!H140,0)</f>
        <v>88500</v>
      </c>
      <c r="H44" s="7">
        <f>ROUND(+ICU!F140,0)</f>
        <v>618</v>
      </c>
      <c r="I44" s="8">
        <f t="shared" si="1"/>
        <v>143.2</v>
      </c>
      <c r="J44" s="8"/>
      <c r="K44" s="9">
        <f t="shared" si="2"/>
        <v>0.1226</v>
      </c>
    </row>
    <row r="45" spans="2:11" ht="12">
      <c r="B45">
        <f>+ICU!A40</f>
        <v>107</v>
      </c>
      <c r="C45" t="str">
        <f>+ICU!B40</f>
        <v>NORTH VALLEY HOSPITAL</v>
      </c>
      <c r="D45" s="7">
        <f>ROUND(+ICU!H40,0)</f>
        <v>4771</v>
      </c>
      <c r="E45" s="7">
        <f>ROUND(+ICU!F40,0)</f>
        <v>119</v>
      </c>
      <c r="F45" s="8">
        <f t="shared" si="0"/>
        <v>40.09</v>
      </c>
      <c r="G45" s="7">
        <f>ROUND(+ICU!H141,0)</f>
        <v>4487</v>
      </c>
      <c r="H45" s="7">
        <f>ROUND(+ICU!F141,0)</f>
        <v>144</v>
      </c>
      <c r="I45" s="8">
        <f t="shared" si="1"/>
        <v>31.16</v>
      </c>
      <c r="J45" s="8"/>
      <c r="K45" s="9">
        <f t="shared" si="2"/>
        <v>-0.2227</v>
      </c>
    </row>
    <row r="46" spans="2:11" ht="12">
      <c r="B46">
        <f>+ICU!A41</f>
        <v>108</v>
      </c>
      <c r="C46" t="str">
        <f>+ICU!B41</f>
        <v>TRI-STATE MEMORIAL HOSPITAL</v>
      </c>
      <c r="D46" s="7">
        <f>ROUND(+ICU!H41,0)</f>
        <v>215929</v>
      </c>
      <c r="E46" s="7">
        <f>ROUND(+ICU!F41,0)</f>
        <v>1802</v>
      </c>
      <c r="F46" s="8">
        <f t="shared" si="0"/>
        <v>119.83</v>
      </c>
      <c r="G46" s="7">
        <f>ROUND(+ICU!H142,0)</f>
        <v>0</v>
      </c>
      <c r="H46" s="7">
        <f>ROUND(+ICU!F142,0)</f>
        <v>0</v>
      </c>
      <c r="I46" s="8">
        <f t="shared" si="1"/>
      </c>
      <c r="J46" s="8"/>
      <c r="K46" s="9">
        <f t="shared" si="2"/>
      </c>
    </row>
    <row r="47" spans="2:11" ht="12">
      <c r="B47">
        <f>+ICU!A42</f>
        <v>111</v>
      </c>
      <c r="C47" t="str">
        <f>+ICU!B42</f>
        <v>EAST ADAMS RURAL HOSPITAL</v>
      </c>
      <c r="D47" s="7">
        <f>ROUND(+ICU!H42,0)</f>
        <v>0</v>
      </c>
      <c r="E47" s="7">
        <f>ROUND(+ICU!F42,0)</f>
        <v>0</v>
      </c>
      <c r="F47" s="8">
        <f t="shared" si="0"/>
      </c>
      <c r="G47" s="7">
        <f>ROUND(+ICU!H143,0)</f>
        <v>0</v>
      </c>
      <c r="H47" s="7">
        <f>ROUND(+ICU!F143,0)</f>
        <v>0</v>
      </c>
      <c r="I47" s="8">
        <f t="shared" si="1"/>
      </c>
      <c r="J47" s="8"/>
      <c r="K47" s="9">
        <f t="shared" si="2"/>
      </c>
    </row>
    <row r="48" spans="2:11" ht="12">
      <c r="B48">
        <f>+ICU!A43</f>
        <v>125</v>
      </c>
      <c r="C48" t="str">
        <f>+ICU!B43</f>
        <v>OTHELLO COMMUNITY HOSPITAL</v>
      </c>
      <c r="D48" s="7">
        <f>ROUND(+ICU!H43,0)</f>
        <v>0</v>
      </c>
      <c r="E48" s="7">
        <f>ROUND(+ICU!F43,0)</f>
        <v>0</v>
      </c>
      <c r="F48" s="8">
        <f t="shared" si="0"/>
      </c>
      <c r="G48" s="7">
        <f>ROUND(+ICU!H144,0)</f>
        <v>0</v>
      </c>
      <c r="H48" s="7">
        <f>ROUND(+ICU!F144,0)</f>
        <v>0</v>
      </c>
      <c r="I48" s="8">
        <f t="shared" si="1"/>
      </c>
      <c r="J48" s="8"/>
      <c r="K48" s="9">
        <f t="shared" si="2"/>
      </c>
    </row>
    <row r="49" spans="2:11" ht="12">
      <c r="B49">
        <f>+ICU!A44</f>
        <v>126</v>
      </c>
      <c r="C49" t="str">
        <f>+ICU!B44</f>
        <v>HIGHLINE MEDICAL CENTER</v>
      </c>
      <c r="D49" s="7">
        <f>ROUND(+ICU!H44,0)</f>
        <v>1402167</v>
      </c>
      <c r="E49" s="7">
        <f>ROUND(+ICU!F44,0)</f>
        <v>10017</v>
      </c>
      <c r="F49" s="8">
        <f t="shared" si="0"/>
        <v>139.98</v>
      </c>
      <c r="G49" s="7">
        <f>ROUND(+ICU!H145,0)</f>
        <v>1813964</v>
      </c>
      <c r="H49" s="7">
        <f>ROUND(+ICU!F145,0)</f>
        <v>9478</v>
      </c>
      <c r="I49" s="8">
        <f t="shared" si="1"/>
        <v>191.39</v>
      </c>
      <c r="J49" s="8"/>
      <c r="K49" s="9">
        <f t="shared" si="2"/>
        <v>0.3673</v>
      </c>
    </row>
    <row r="50" spans="2:11" ht="12">
      <c r="B50">
        <f>+ICU!A45</f>
        <v>128</v>
      </c>
      <c r="C50" t="str">
        <f>+ICU!B45</f>
        <v>UNIVERSITY OF WASHINGTON MEDICAL CENTER</v>
      </c>
      <c r="D50" s="7">
        <f>ROUND(+ICU!H45,0)</f>
        <v>7706049</v>
      </c>
      <c r="E50" s="7">
        <f>ROUND(+ICU!F45,0)</f>
        <v>40934</v>
      </c>
      <c r="F50" s="8">
        <f t="shared" si="0"/>
        <v>188.26</v>
      </c>
      <c r="G50" s="7">
        <f>ROUND(+ICU!H146,0)</f>
        <v>7534718</v>
      </c>
      <c r="H50" s="7">
        <f>ROUND(+ICU!F146,0)</f>
        <v>40681</v>
      </c>
      <c r="I50" s="8">
        <f t="shared" si="1"/>
        <v>185.21</v>
      </c>
      <c r="J50" s="8"/>
      <c r="K50" s="9">
        <f t="shared" si="2"/>
        <v>-0.0162</v>
      </c>
    </row>
    <row r="51" spans="2:11" ht="12">
      <c r="B51">
        <f>+ICU!A46</f>
        <v>129</v>
      </c>
      <c r="C51" t="str">
        <f>+ICU!B46</f>
        <v>QUINCY VALLEY MEDICAL CENTER</v>
      </c>
      <c r="D51" s="7">
        <f>ROUND(+ICU!H46,0)</f>
        <v>0</v>
      </c>
      <c r="E51" s="7">
        <f>ROUND(+ICU!F46,0)</f>
        <v>0</v>
      </c>
      <c r="F51" s="8">
        <f t="shared" si="0"/>
      </c>
      <c r="G51" s="7">
        <f>ROUND(+ICU!H147,0)</f>
        <v>0</v>
      </c>
      <c r="H51" s="7">
        <f>ROUND(+ICU!F147,0)</f>
        <v>0</v>
      </c>
      <c r="I51" s="8">
        <f t="shared" si="1"/>
      </c>
      <c r="J51" s="8"/>
      <c r="K51" s="9">
        <f t="shared" si="2"/>
      </c>
    </row>
    <row r="52" spans="2:11" ht="12">
      <c r="B52">
        <f>+ICU!A47</f>
        <v>130</v>
      </c>
      <c r="C52" t="str">
        <f>+ICU!B47</f>
        <v>NORTHWEST HOSPITAL &amp; MEDICAL CENTER</v>
      </c>
      <c r="D52" s="7">
        <f>ROUND(+ICU!H47,0)</f>
        <v>720689</v>
      </c>
      <c r="E52" s="7">
        <f>ROUND(+ICU!F47,0)</f>
        <v>3679</v>
      </c>
      <c r="F52" s="8">
        <f t="shared" si="0"/>
        <v>195.89</v>
      </c>
      <c r="G52" s="7">
        <f>ROUND(+ICU!H148,0)</f>
        <v>1030547</v>
      </c>
      <c r="H52" s="7">
        <f>ROUND(+ICU!F148,0)</f>
        <v>3881</v>
      </c>
      <c r="I52" s="8">
        <f t="shared" si="1"/>
        <v>265.54</v>
      </c>
      <c r="J52" s="8"/>
      <c r="K52" s="9">
        <f t="shared" si="2"/>
        <v>0.3556</v>
      </c>
    </row>
    <row r="53" spans="2:11" ht="12">
      <c r="B53">
        <f>+ICU!A48</f>
        <v>131</v>
      </c>
      <c r="C53" t="str">
        <f>+ICU!B48</f>
        <v>OVERLAKE HOSPITAL MEDICAL CENTER</v>
      </c>
      <c r="D53" s="7">
        <f>ROUND(+ICU!H48,0)</f>
        <v>1409245</v>
      </c>
      <c r="E53" s="7">
        <f>ROUND(+ICU!F48,0)</f>
        <v>6134</v>
      </c>
      <c r="F53" s="8">
        <f t="shared" si="0"/>
        <v>229.74</v>
      </c>
      <c r="G53" s="7">
        <f>ROUND(+ICU!H149,0)</f>
        <v>1836696</v>
      </c>
      <c r="H53" s="7">
        <f>ROUND(+ICU!F149,0)</f>
        <v>7539</v>
      </c>
      <c r="I53" s="8">
        <f t="shared" si="1"/>
        <v>243.63</v>
      </c>
      <c r="J53" s="8"/>
      <c r="K53" s="9">
        <f t="shared" si="2"/>
        <v>0.0605</v>
      </c>
    </row>
    <row r="54" spans="2:11" ht="12">
      <c r="B54">
        <f>+ICU!A49</f>
        <v>132</v>
      </c>
      <c r="C54" t="str">
        <f>+ICU!B49</f>
        <v>SAINT CLARE HOSPITAL</v>
      </c>
      <c r="D54" s="7">
        <f>ROUND(+ICU!H49,0)</f>
        <v>464533</v>
      </c>
      <c r="E54" s="7">
        <f>ROUND(+ICU!F49,0)</f>
        <v>2782</v>
      </c>
      <c r="F54" s="8">
        <f t="shared" si="0"/>
        <v>166.98</v>
      </c>
      <c r="G54" s="7">
        <f>ROUND(+ICU!H150,0)</f>
        <v>405708</v>
      </c>
      <c r="H54" s="7">
        <f>ROUND(+ICU!F150,0)</f>
        <v>2693</v>
      </c>
      <c r="I54" s="8">
        <f t="shared" si="1"/>
        <v>150.65</v>
      </c>
      <c r="J54" s="8"/>
      <c r="K54" s="9">
        <f t="shared" si="2"/>
        <v>-0.0978</v>
      </c>
    </row>
    <row r="55" spans="2:11" ht="12">
      <c r="B55">
        <f>+ICU!A50</f>
        <v>134</v>
      </c>
      <c r="C55" t="str">
        <f>+ICU!B50</f>
        <v>ISLAND HOSPITAL</v>
      </c>
      <c r="D55" s="7">
        <f>ROUND(+ICU!H50,0)</f>
        <v>237605</v>
      </c>
      <c r="E55" s="7">
        <f>ROUND(+ICU!F50,0)</f>
        <v>1627</v>
      </c>
      <c r="F55" s="8">
        <f t="shared" si="0"/>
        <v>146.04</v>
      </c>
      <c r="G55" s="7">
        <f>ROUND(+ICU!H151,0)</f>
        <v>280945</v>
      </c>
      <c r="H55" s="7">
        <f>ROUND(+ICU!F151,0)</f>
        <v>1200</v>
      </c>
      <c r="I55" s="8">
        <f t="shared" si="1"/>
        <v>234.12</v>
      </c>
      <c r="J55" s="8"/>
      <c r="K55" s="9">
        <f t="shared" si="2"/>
        <v>0.6031</v>
      </c>
    </row>
    <row r="56" spans="2:11" ht="12">
      <c r="B56">
        <f>+ICU!A51</f>
        <v>137</v>
      </c>
      <c r="C56" t="str">
        <f>+ICU!B51</f>
        <v>LINCOLN HOSPITAL</v>
      </c>
      <c r="D56" s="7">
        <f>ROUND(+ICU!H51,0)</f>
        <v>0</v>
      </c>
      <c r="E56" s="7">
        <f>ROUND(+ICU!F51,0)</f>
        <v>0</v>
      </c>
      <c r="F56" s="8">
        <f t="shared" si="0"/>
      </c>
      <c r="G56" s="7">
        <f>ROUND(+ICU!H152,0)</f>
        <v>0</v>
      </c>
      <c r="H56" s="7">
        <f>ROUND(+ICU!F152,0)</f>
        <v>0</v>
      </c>
      <c r="I56" s="8">
        <f t="shared" si="1"/>
      </c>
      <c r="J56" s="8"/>
      <c r="K56" s="9">
        <f t="shared" si="2"/>
      </c>
    </row>
    <row r="57" spans="2:11" ht="12">
      <c r="B57">
        <f>+ICU!A52</f>
        <v>138</v>
      </c>
      <c r="C57" t="str">
        <f>+ICU!B52</f>
        <v>SWEDISH EDMONDS</v>
      </c>
      <c r="D57" s="7">
        <f>ROUND(+ICU!H52,0)</f>
        <v>665156</v>
      </c>
      <c r="E57" s="7">
        <f>ROUND(+ICU!F52,0)</f>
        <v>3853</v>
      </c>
      <c r="F57" s="8">
        <f t="shared" si="0"/>
        <v>172.63</v>
      </c>
      <c r="G57" s="7">
        <f>ROUND(+ICU!H153,0)</f>
        <v>746739</v>
      </c>
      <c r="H57" s="7">
        <f>ROUND(+ICU!F153,0)</f>
        <v>3419</v>
      </c>
      <c r="I57" s="8">
        <f t="shared" si="1"/>
        <v>218.41</v>
      </c>
      <c r="J57" s="8"/>
      <c r="K57" s="9">
        <f t="shared" si="2"/>
        <v>0.2652</v>
      </c>
    </row>
    <row r="58" spans="2:11" ht="12">
      <c r="B58">
        <f>+ICU!A53</f>
        <v>139</v>
      </c>
      <c r="C58" t="str">
        <f>+ICU!B53</f>
        <v>PROVIDENCE HOLY FAMILY HOSPITAL</v>
      </c>
      <c r="D58" s="7">
        <f>ROUND(+ICU!H53,0)</f>
        <v>735898</v>
      </c>
      <c r="E58" s="7">
        <f>ROUND(+ICU!F53,0)</f>
        <v>3990</v>
      </c>
      <c r="F58" s="8">
        <f t="shared" si="0"/>
        <v>184.44</v>
      </c>
      <c r="G58" s="7">
        <f>ROUND(+ICU!H154,0)</f>
        <v>739435</v>
      </c>
      <c r="H58" s="7">
        <f>ROUND(+ICU!F154,0)</f>
        <v>3625</v>
      </c>
      <c r="I58" s="8">
        <f t="shared" si="1"/>
        <v>203.98</v>
      </c>
      <c r="J58" s="8"/>
      <c r="K58" s="9">
        <f t="shared" si="2"/>
        <v>0.1059</v>
      </c>
    </row>
    <row r="59" spans="2:11" ht="12">
      <c r="B59">
        <f>+ICU!A54</f>
        <v>140</v>
      </c>
      <c r="C59" t="str">
        <f>+ICU!B54</f>
        <v>KITTITAS VALLEY HOSPITAL</v>
      </c>
      <c r="D59" s="7">
        <f>ROUND(+ICU!H54,0)</f>
        <v>200657</v>
      </c>
      <c r="E59" s="7">
        <f>ROUND(+ICU!F54,0)</f>
        <v>875</v>
      </c>
      <c r="F59" s="8">
        <f t="shared" si="0"/>
        <v>229.32</v>
      </c>
      <c r="G59" s="7">
        <f>ROUND(+ICU!H155,0)</f>
        <v>189823</v>
      </c>
      <c r="H59" s="7">
        <f>ROUND(+ICU!F155,0)</f>
        <v>746</v>
      </c>
      <c r="I59" s="8">
        <f t="shared" si="1"/>
        <v>254.45</v>
      </c>
      <c r="J59" s="8"/>
      <c r="K59" s="9">
        <f t="shared" si="2"/>
        <v>0.1096</v>
      </c>
    </row>
    <row r="60" spans="2:11" ht="12">
      <c r="B60">
        <f>+ICU!A55</f>
        <v>141</v>
      </c>
      <c r="C60" t="str">
        <f>+ICU!B55</f>
        <v>DAYTON GENERAL HOSPITAL</v>
      </c>
      <c r="D60" s="7">
        <f>ROUND(+ICU!H55,0)</f>
        <v>0</v>
      </c>
      <c r="E60" s="7">
        <f>ROUND(+ICU!F55,0)</f>
        <v>0</v>
      </c>
      <c r="F60" s="8">
        <f t="shared" si="0"/>
      </c>
      <c r="G60" s="7">
        <f>ROUND(+ICU!H156,0)</f>
        <v>0</v>
      </c>
      <c r="H60" s="7">
        <f>ROUND(+ICU!F156,0)</f>
        <v>0</v>
      </c>
      <c r="I60" s="8">
        <f t="shared" si="1"/>
      </c>
      <c r="J60" s="8"/>
      <c r="K60" s="9">
        <f t="shared" si="2"/>
      </c>
    </row>
    <row r="61" spans="2:11" ht="12">
      <c r="B61">
        <f>+ICU!A56</f>
        <v>142</v>
      </c>
      <c r="C61" t="str">
        <f>+ICU!B56</f>
        <v>HARRISON MEDICAL CENTER</v>
      </c>
      <c r="D61" s="7">
        <f>ROUND(+ICU!H56,0)</f>
        <v>1230833</v>
      </c>
      <c r="E61" s="7">
        <f>ROUND(+ICU!F56,0)</f>
        <v>5252</v>
      </c>
      <c r="F61" s="8">
        <f t="shared" si="0"/>
        <v>234.36</v>
      </c>
      <c r="G61" s="7">
        <f>ROUND(+ICU!H157,0)</f>
        <v>1440732</v>
      </c>
      <c r="H61" s="7">
        <f>ROUND(+ICU!F157,0)</f>
        <v>5000</v>
      </c>
      <c r="I61" s="8">
        <f t="shared" si="1"/>
        <v>288.15</v>
      </c>
      <c r="J61" s="8"/>
      <c r="K61" s="9">
        <f t="shared" si="2"/>
        <v>0.2295</v>
      </c>
    </row>
    <row r="62" spans="2:11" ht="12">
      <c r="B62">
        <f>+ICU!A57</f>
        <v>145</v>
      </c>
      <c r="C62" t="str">
        <f>+ICU!B57</f>
        <v>PEACEHEALTH SAINT JOSEPH HOSPITAL</v>
      </c>
      <c r="D62" s="7">
        <f>ROUND(+ICU!H57,0)</f>
        <v>1530337</v>
      </c>
      <c r="E62" s="7">
        <f>ROUND(+ICU!F57,0)</f>
        <v>5639</v>
      </c>
      <c r="F62" s="8">
        <f t="shared" si="0"/>
        <v>271.38</v>
      </c>
      <c r="G62" s="7">
        <f>ROUND(+ICU!H158,0)</f>
        <v>1690153</v>
      </c>
      <c r="H62" s="7">
        <f>ROUND(+ICU!F158,0)</f>
        <v>5836</v>
      </c>
      <c r="I62" s="8">
        <f t="shared" si="1"/>
        <v>289.61</v>
      </c>
      <c r="J62" s="8"/>
      <c r="K62" s="9">
        <f t="shared" si="2"/>
        <v>0.0672</v>
      </c>
    </row>
    <row r="63" spans="2:11" ht="12">
      <c r="B63">
        <f>+ICU!A58</f>
        <v>147</v>
      </c>
      <c r="C63" t="str">
        <f>+ICU!B58</f>
        <v>MID VALLEY HOSPITAL</v>
      </c>
      <c r="D63" s="7">
        <f>ROUND(+ICU!H58,0)</f>
        <v>60469</v>
      </c>
      <c r="E63" s="7">
        <f>ROUND(+ICU!F58,0)</f>
        <v>256</v>
      </c>
      <c r="F63" s="8">
        <f t="shared" si="0"/>
        <v>236.21</v>
      </c>
      <c r="G63" s="7">
        <f>ROUND(+ICU!H159,0)</f>
        <v>71013</v>
      </c>
      <c r="H63" s="7">
        <f>ROUND(+ICU!F159,0)</f>
        <v>197</v>
      </c>
      <c r="I63" s="8">
        <f t="shared" si="1"/>
        <v>360.47</v>
      </c>
      <c r="J63" s="8"/>
      <c r="K63" s="9">
        <f t="shared" si="2"/>
        <v>0.5261</v>
      </c>
    </row>
    <row r="64" spans="2:11" ht="12">
      <c r="B64">
        <f>+ICU!A59</f>
        <v>148</v>
      </c>
      <c r="C64" t="str">
        <f>+ICU!B59</f>
        <v>KINDRED HOSPITAL - SEATTLE</v>
      </c>
      <c r="D64" s="7">
        <f>ROUND(+ICU!H59,0)</f>
        <v>61330</v>
      </c>
      <c r="E64" s="7">
        <f>ROUND(+ICU!F59,0)</f>
        <v>605</v>
      </c>
      <c r="F64" s="8">
        <f t="shared" si="0"/>
        <v>101.37</v>
      </c>
      <c r="G64" s="7">
        <f>ROUND(+ICU!H160,0)</f>
        <v>40013</v>
      </c>
      <c r="H64" s="7">
        <f>ROUND(+ICU!F160,0)</f>
        <v>593</v>
      </c>
      <c r="I64" s="8">
        <f t="shared" si="1"/>
        <v>67.48</v>
      </c>
      <c r="J64" s="8"/>
      <c r="K64" s="9">
        <f t="shared" si="2"/>
        <v>-0.3343</v>
      </c>
    </row>
    <row r="65" spans="2:11" ht="12">
      <c r="B65">
        <f>+ICU!A60</f>
        <v>150</v>
      </c>
      <c r="C65" t="str">
        <f>+ICU!B60</f>
        <v>COULEE COMMUNITY HOSPITAL</v>
      </c>
      <c r="D65" s="7">
        <f>ROUND(+ICU!H60,0)</f>
        <v>0</v>
      </c>
      <c r="E65" s="7">
        <f>ROUND(+ICU!F60,0)</f>
        <v>0</v>
      </c>
      <c r="F65" s="8">
        <f t="shared" si="0"/>
      </c>
      <c r="G65" s="7">
        <f>ROUND(+ICU!H161,0)</f>
        <v>0</v>
      </c>
      <c r="H65" s="7">
        <f>ROUND(+ICU!F161,0)</f>
        <v>0</v>
      </c>
      <c r="I65" s="8">
        <f t="shared" si="1"/>
      </c>
      <c r="J65" s="8"/>
      <c r="K65" s="9">
        <f t="shared" si="2"/>
      </c>
    </row>
    <row r="66" spans="2:11" ht="12">
      <c r="B66">
        <f>+ICU!A61</f>
        <v>152</v>
      </c>
      <c r="C66" t="str">
        <f>+ICU!B61</f>
        <v>MASON GENERAL HOSPITAL</v>
      </c>
      <c r="D66" s="7">
        <f>ROUND(+ICU!H61,0)</f>
        <v>513827</v>
      </c>
      <c r="E66" s="7">
        <f>ROUND(+ICU!F61,0)</f>
        <v>1312</v>
      </c>
      <c r="F66" s="8">
        <f t="shared" si="0"/>
        <v>391.64</v>
      </c>
      <c r="G66" s="7">
        <f>ROUND(+ICU!H162,0)</f>
        <v>484783</v>
      </c>
      <c r="H66" s="7">
        <f>ROUND(+ICU!F162,0)</f>
        <v>1284</v>
      </c>
      <c r="I66" s="8">
        <f t="shared" si="1"/>
        <v>377.56</v>
      </c>
      <c r="J66" s="8"/>
      <c r="K66" s="9">
        <f t="shared" si="2"/>
        <v>-0.036</v>
      </c>
    </row>
    <row r="67" spans="2:11" ht="12">
      <c r="B67">
        <f>+ICU!A62</f>
        <v>153</v>
      </c>
      <c r="C67" t="str">
        <f>+ICU!B62</f>
        <v>WHITMAN HOSPITAL AND MEDICAL CENTER</v>
      </c>
      <c r="D67" s="7">
        <f>ROUND(+ICU!H62,0)</f>
        <v>0</v>
      </c>
      <c r="E67" s="7">
        <f>ROUND(+ICU!F62,0)</f>
        <v>0</v>
      </c>
      <c r="F67" s="8">
        <f t="shared" si="0"/>
      </c>
      <c r="G67" s="7">
        <f>ROUND(+ICU!H163,0)</f>
        <v>0</v>
      </c>
      <c r="H67" s="7">
        <f>ROUND(+ICU!F163,0)</f>
        <v>0</v>
      </c>
      <c r="I67" s="8">
        <f t="shared" si="1"/>
      </c>
      <c r="J67" s="8"/>
      <c r="K67" s="9">
        <f t="shared" si="2"/>
      </c>
    </row>
    <row r="68" spans="2:11" ht="12">
      <c r="B68">
        <f>+ICU!A63</f>
        <v>155</v>
      </c>
      <c r="C68" t="str">
        <f>+ICU!B63</f>
        <v>VALLEY MEDICAL CENTER</v>
      </c>
      <c r="D68" s="7">
        <f>ROUND(+ICU!H63,0)</f>
        <v>930906</v>
      </c>
      <c r="E68" s="7">
        <f>ROUND(+ICU!F63,0)</f>
        <v>3810</v>
      </c>
      <c r="F68" s="8">
        <f t="shared" si="0"/>
        <v>244.33</v>
      </c>
      <c r="G68" s="7">
        <f>ROUND(+ICU!H164,0)</f>
        <v>1097009</v>
      </c>
      <c r="H68" s="7">
        <f>ROUND(+ICU!F164,0)</f>
        <v>3602</v>
      </c>
      <c r="I68" s="8">
        <f t="shared" si="1"/>
        <v>304.56</v>
      </c>
      <c r="J68" s="8"/>
      <c r="K68" s="9">
        <f t="shared" si="2"/>
        <v>0.2465</v>
      </c>
    </row>
    <row r="69" spans="2:11" ht="12">
      <c r="B69">
        <f>+ICU!A64</f>
        <v>156</v>
      </c>
      <c r="C69" t="str">
        <f>+ICU!B64</f>
        <v>WHIDBEY GENERAL HOSPITAL</v>
      </c>
      <c r="D69" s="7">
        <f>ROUND(+ICU!H64,0)</f>
        <v>209999</v>
      </c>
      <c r="E69" s="7">
        <f>ROUND(+ICU!F64,0)</f>
        <v>879</v>
      </c>
      <c r="F69" s="8">
        <f t="shared" si="0"/>
        <v>238.91</v>
      </c>
      <c r="G69" s="7">
        <f>ROUND(+ICU!H165,0)</f>
        <v>213822</v>
      </c>
      <c r="H69" s="7">
        <f>ROUND(+ICU!F165,0)</f>
        <v>673</v>
      </c>
      <c r="I69" s="8">
        <f t="shared" si="1"/>
        <v>317.71</v>
      </c>
      <c r="J69" s="8"/>
      <c r="K69" s="9">
        <f t="shared" si="2"/>
        <v>0.3298</v>
      </c>
    </row>
    <row r="70" spans="2:11" ht="12">
      <c r="B70">
        <f>+ICU!A65</f>
        <v>157</v>
      </c>
      <c r="C70" t="str">
        <f>+ICU!B65</f>
        <v>SAINT LUKES REHABILIATION INSTITUTE</v>
      </c>
      <c r="D70" s="7">
        <f>ROUND(+ICU!H65,0)</f>
        <v>0</v>
      </c>
      <c r="E70" s="7">
        <f>ROUND(+ICU!F65,0)</f>
        <v>0</v>
      </c>
      <c r="F70" s="8">
        <f t="shared" si="0"/>
      </c>
      <c r="G70" s="7">
        <f>ROUND(+ICU!H166,0)</f>
        <v>0</v>
      </c>
      <c r="H70" s="7">
        <f>ROUND(+ICU!F166,0)</f>
        <v>0</v>
      </c>
      <c r="I70" s="8">
        <f t="shared" si="1"/>
      </c>
      <c r="J70" s="8"/>
      <c r="K70" s="9">
        <f t="shared" si="2"/>
      </c>
    </row>
    <row r="71" spans="2:11" ht="12">
      <c r="B71">
        <f>+ICU!A66</f>
        <v>158</v>
      </c>
      <c r="C71" t="str">
        <f>+ICU!B66</f>
        <v>CASCADE MEDICAL CENTER</v>
      </c>
      <c r="D71" s="7">
        <f>ROUND(+ICU!H66,0)</f>
        <v>0</v>
      </c>
      <c r="E71" s="7">
        <f>ROUND(+ICU!F66,0)</f>
        <v>0</v>
      </c>
      <c r="F71" s="8">
        <f t="shared" si="0"/>
      </c>
      <c r="G71" s="7">
        <f>ROUND(+ICU!H167,0)</f>
        <v>0</v>
      </c>
      <c r="H71" s="7">
        <f>ROUND(+ICU!F167,0)</f>
        <v>0</v>
      </c>
      <c r="I71" s="8">
        <f t="shared" si="1"/>
      </c>
      <c r="J71" s="8"/>
      <c r="K71" s="9">
        <f t="shared" si="2"/>
      </c>
    </row>
    <row r="72" spans="2:11" ht="12">
      <c r="B72">
        <f>+ICU!A67</f>
        <v>159</v>
      </c>
      <c r="C72" t="str">
        <f>+ICU!B67</f>
        <v>PROVIDENCE SAINT PETER HOSPITAL</v>
      </c>
      <c r="D72" s="7">
        <f>ROUND(+ICU!H67,0)</f>
        <v>2022206</v>
      </c>
      <c r="E72" s="7">
        <f>ROUND(+ICU!F67,0)</f>
        <v>5818</v>
      </c>
      <c r="F72" s="8">
        <f t="shared" si="0"/>
        <v>347.58</v>
      </c>
      <c r="G72" s="7">
        <f>ROUND(+ICU!H168,0)</f>
        <v>1678580</v>
      </c>
      <c r="H72" s="7">
        <f>ROUND(+ICU!F168,0)</f>
        <v>6261</v>
      </c>
      <c r="I72" s="8">
        <f t="shared" si="1"/>
        <v>268.1</v>
      </c>
      <c r="J72" s="8"/>
      <c r="K72" s="9">
        <f t="shared" si="2"/>
        <v>-0.2287</v>
      </c>
    </row>
    <row r="73" spans="2:11" ht="12">
      <c r="B73">
        <f>+ICU!A68</f>
        <v>161</v>
      </c>
      <c r="C73" t="str">
        <f>+ICU!B68</f>
        <v>KADLEC REGIONAL MEDICAL CENTER</v>
      </c>
      <c r="D73" s="7">
        <f>ROUND(+ICU!H68,0)</f>
        <v>1256216</v>
      </c>
      <c r="E73" s="7">
        <f>ROUND(+ICU!F68,0)</f>
        <v>7489</v>
      </c>
      <c r="F73" s="8">
        <f t="shared" si="0"/>
        <v>167.74</v>
      </c>
      <c r="G73" s="7">
        <f>ROUND(+ICU!H169,0)</f>
        <v>1573568</v>
      </c>
      <c r="H73" s="7">
        <f>ROUND(+ICU!F169,0)</f>
        <v>8603</v>
      </c>
      <c r="I73" s="8">
        <f t="shared" si="1"/>
        <v>182.91</v>
      </c>
      <c r="J73" s="8"/>
      <c r="K73" s="9">
        <f t="shared" si="2"/>
        <v>0.0904</v>
      </c>
    </row>
    <row r="74" spans="2:11" ht="12">
      <c r="B74">
        <f>+ICU!A69</f>
        <v>162</v>
      </c>
      <c r="C74" t="str">
        <f>+ICU!B69</f>
        <v>PROVIDENCE SACRED HEART MEDICAL CENTER</v>
      </c>
      <c r="D74" s="7">
        <f>ROUND(+ICU!H69,0)</f>
        <v>7862727</v>
      </c>
      <c r="E74" s="7">
        <f>ROUND(+ICU!F69,0)</f>
        <v>37631</v>
      </c>
      <c r="F74" s="8">
        <f t="shared" si="0"/>
        <v>208.94</v>
      </c>
      <c r="G74" s="7">
        <f>ROUND(+ICU!H170,0)</f>
        <v>8885170</v>
      </c>
      <c r="H74" s="7">
        <f>ROUND(+ICU!F170,0)</f>
        <v>38113</v>
      </c>
      <c r="I74" s="8">
        <f t="shared" si="1"/>
        <v>233.13</v>
      </c>
      <c r="J74" s="8"/>
      <c r="K74" s="9">
        <f t="shared" si="2"/>
        <v>0.1158</v>
      </c>
    </row>
    <row r="75" spans="2:11" ht="12">
      <c r="B75">
        <f>+ICU!A70</f>
        <v>164</v>
      </c>
      <c r="C75" t="str">
        <f>+ICU!B70</f>
        <v>EVERGREEN HOSPITAL MEDICAL CENTER</v>
      </c>
      <c r="D75" s="7">
        <f>ROUND(+ICU!H70,0)</f>
        <v>1849088</v>
      </c>
      <c r="E75" s="7">
        <f>ROUND(+ICU!F70,0)</f>
        <v>5478</v>
      </c>
      <c r="F75" s="8">
        <f aca="true" t="shared" si="3" ref="F75:F106">IF(D75=0,"",IF(E75=0,"",ROUND(D75/E75,2)))</f>
        <v>337.55</v>
      </c>
      <c r="G75" s="7">
        <f>ROUND(+ICU!H171,0)</f>
        <v>2042349</v>
      </c>
      <c r="H75" s="7">
        <f>ROUND(+ICU!F171,0)</f>
        <v>5521</v>
      </c>
      <c r="I75" s="8">
        <f aca="true" t="shared" si="4" ref="I75:I106">IF(G75=0,"",IF(H75=0,"",ROUND(G75/H75,2)))</f>
        <v>369.92</v>
      </c>
      <c r="J75" s="8"/>
      <c r="K75" s="9">
        <f aca="true" t="shared" si="5" ref="K75:K106">IF(D75=0,"",IF(E75=0,"",IF(G75=0,"",IF(H75=0,"",ROUND(I75/F75-1,4)))))</f>
        <v>0.0959</v>
      </c>
    </row>
    <row r="76" spans="2:11" ht="12">
      <c r="B76">
        <f>+ICU!A71</f>
        <v>165</v>
      </c>
      <c r="C76" t="str">
        <f>+ICU!B71</f>
        <v>LAKE CHELAN COMMUNITY HOSPITAL</v>
      </c>
      <c r="D76" s="7">
        <f>ROUND(+ICU!H71,0)</f>
        <v>0</v>
      </c>
      <c r="E76" s="7">
        <f>ROUND(+ICU!F71,0)</f>
        <v>0</v>
      </c>
      <c r="F76" s="8">
        <f t="shared" si="3"/>
      </c>
      <c r="G76" s="7">
        <f>ROUND(+ICU!H172,0)</f>
        <v>0</v>
      </c>
      <c r="H76" s="7">
        <f>ROUND(+ICU!F172,0)</f>
        <v>0</v>
      </c>
      <c r="I76" s="8">
        <f t="shared" si="4"/>
      </c>
      <c r="J76" s="8"/>
      <c r="K76" s="9">
        <f t="shared" si="5"/>
      </c>
    </row>
    <row r="77" spans="2:11" ht="12">
      <c r="B77">
        <f>+ICU!A72</f>
        <v>167</v>
      </c>
      <c r="C77" t="str">
        <f>+ICU!B72</f>
        <v>FERRY COUNTY MEMORIAL HOSPITAL</v>
      </c>
      <c r="D77" s="7">
        <f>ROUND(+ICU!H72,0)</f>
        <v>0</v>
      </c>
      <c r="E77" s="7">
        <f>ROUND(+ICU!F72,0)</f>
        <v>5</v>
      </c>
      <c r="F77" s="8">
        <f t="shared" si="3"/>
      </c>
      <c r="G77" s="7">
        <f>ROUND(+ICU!H173,0)</f>
        <v>0</v>
      </c>
      <c r="H77" s="7">
        <f>ROUND(+ICU!F173,0)</f>
        <v>1</v>
      </c>
      <c r="I77" s="8">
        <f t="shared" si="4"/>
      </c>
      <c r="J77" s="8"/>
      <c r="K77" s="9">
        <f t="shared" si="5"/>
      </c>
    </row>
    <row r="78" spans="2:11" ht="12">
      <c r="B78">
        <f>+ICU!A73</f>
        <v>168</v>
      </c>
      <c r="C78" t="str">
        <f>+ICU!B73</f>
        <v>CENTRAL WASHINGTON HOSPITAL</v>
      </c>
      <c r="D78" s="7">
        <f>ROUND(+ICU!H73,0)</f>
        <v>861511</v>
      </c>
      <c r="E78" s="7">
        <f>ROUND(+ICU!F73,0)</f>
        <v>4530</v>
      </c>
      <c r="F78" s="8">
        <f t="shared" si="3"/>
        <v>190.18</v>
      </c>
      <c r="G78" s="7">
        <f>ROUND(+ICU!H174,0)</f>
        <v>922293</v>
      </c>
      <c r="H78" s="7">
        <f>ROUND(+ICU!F174,0)</f>
        <v>4784</v>
      </c>
      <c r="I78" s="8">
        <f t="shared" si="4"/>
        <v>192.79</v>
      </c>
      <c r="J78" s="8"/>
      <c r="K78" s="9">
        <f t="shared" si="5"/>
        <v>0.0137</v>
      </c>
    </row>
    <row r="79" spans="2:11" ht="12">
      <c r="B79">
        <f>+ICU!A74</f>
        <v>169</v>
      </c>
      <c r="C79" t="str">
        <f>+ICU!B74</f>
        <v>GROUP HEALTH EASTSIDE</v>
      </c>
      <c r="D79" s="7">
        <f>ROUND(+ICU!H74,0)</f>
        <v>110667</v>
      </c>
      <c r="E79" s="7">
        <f>ROUND(+ICU!F74,0)</f>
        <v>472</v>
      </c>
      <c r="F79" s="8">
        <f t="shared" si="3"/>
        <v>234.46</v>
      </c>
      <c r="G79" s="7">
        <f>ROUND(+ICU!H175,0)</f>
        <v>0</v>
      </c>
      <c r="H79" s="7">
        <f>ROUND(+ICU!F175,0)</f>
        <v>0</v>
      </c>
      <c r="I79" s="8">
        <f t="shared" si="4"/>
      </c>
      <c r="J79" s="8"/>
      <c r="K79" s="9">
        <f t="shared" si="5"/>
      </c>
    </row>
    <row r="80" spans="2:11" ht="12">
      <c r="B80">
        <f>+ICU!A75</f>
        <v>170</v>
      </c>
      <c r="C80" t="str">
        <f>+ICU!B75</f>
        <v>SOUTHWEST WASHINGTON MEDICAL CENTER</v>
      </c>
      <c r="D80" s="7">
        <f>ROUND(+ICU!H75,0)</f>
        <v>3530812</v>
      </c>
      <c r="E80" s="7">
        <f>ROUND(+ICU!F75,0)</f>
        <v>12573</v>
      </c>
      <c r="F80" s="8">
        <f t="shared" si="3"/>
        <v>280.82</v>
      </c>
      <c r="G80" s="7">
        <f>ROUND(+ICU!H176,0)</f>
        <v>4058796</v>
      </c>
      <c r="H80" s="7">
        <f>ROUND(+ICU!F176,0)</f>
        <v>13584</v>
      </c>
      <c r="I80" s="8">
        <f t="shared" si="4"/>
        <v>298.79</v>
      </c>
      <c r="J80" s="8"/>
      <c r="K80" s="9">
        <f t="shared" si="5"/>
        <v>0.064</v>
      </c>
    </row>
    <row r="81" spans="2:11" ht="12">
      <c r="B81">
        <f>+ICU!A76</f>
        <v>172</v>
      </c>
      <c r="C81" t="str">
        <f>+ICU!B76</f>
        <v>PULLMAN REGIONAL HOSPITAL</v>
      </c>
      <c r="D81" s="7">
        <f>ROUND(+ICU!H76,0)</f>
        <v>218668</v>
      </c>
      <c r="E81" s="7">
        <f>ROUND(+ICU!F76,0)</f>
        <v>568</v>
      </c>
      <c r="F81" s="8">
        <f t="shared" si="3"/>
        <v>384.98</v>
      </c>
      <c r="G81" s="7">
        <f>ROUND(+ICU!H177,0)</f>
        <v>240094</v>
      </c>
      <c r="H81" s="7">
        <f>ROUND(+ICU!F177,0)</f>
        <v>545</v>
      </c>
      <c r="I81" s="8">
        <f t="shared" si="4"/>
        <v>440.54</v>
      </c>
      <c r="J81" s="8"/>
      <c r="K81" s="9">
        <f t="shared" si="5"/>
        <v>0.1443</v>
      </c>
    </row>
    <row r="82" spans="2:11" ht="12">
      <c r="B82">
        <f>+ICU!A77</f>
        <v>173</v>
      </c>
      <c r="C82" t="str">
        <f>+ICU!B77</f>
        <v>MORTON GENERAL HOSPITAL</v>
      </c>
      <c r="D82" s="7">
        <f>ROUND(+ICU!H77,0)</f>
        <v>0</v>
      </c>
      <c r="E82" s="7">
        <f>ROUND(+ICU!F77,0)</f>
        <v>0</v>
      </c>
      <c r="F82" s="8">
        <f t="shared" si="3"/>
      </c>
      <c r="G82" s="7">
        <f>ROUND(+ICU!H178,0)</f>
        <v>0</v>
      </c>
      <c r="H82" s="7">
        <f>ROUND(+ICU!F178,0)</f>
        <v>0</v>
      </c>
      <c r="I82" s="8">
        <f t="shared" si="4"/>
      </c>
      <c r="J82" s="8"/>
      <c r="K82" s="9">
        <f t="shared" si="5"/>
      </c>
    </row>
    <row r="83" spans="2:11" ht="12">
      <c r="B83">
        <f>+ICU!A78</f>
        <v>175</v>
      </c>
      <c r="C83" t="str">
        <f>+ICU!B78</f>
        <v>MARY BRIDGE CHILDRENS HEALTH CENTER</v>
      </c>
      <c r="D83" s="7">
        <f>ROUND(+ICU!H78,0)</f>
        <v>824335</v>
      </c>
      <c r="E83" s="7">
        <f>ROUND(+ICU!F78,0)</f>
        <v>3056</v>
      </c>
      <c r="F83" s="8">
        <f t="shared" si="3"/>
        <v>269.74</v>
      </c>
      <c r="G83" s="7">
        <f>ROUND(+ICU!H179,0)</f>
        <v>1054172</v>
      </c>
      <c r="H83" s="7">
        <f>ROUND(+ICU!F179,0)</f>
        <v>3071</v>
      </c>
      <c r="I83" s="8">
        <f t="shared" si="4"/>
        <v>343.27</v>
      </c>
      <c r="J83" s="8"/>
      <c r="K83" s="9">
        <f t="shared" si="5"/>
        <v>0.2726</v>
      </c>
    </row>
    <row r="84" spans="2:11" ht="12">
      <c r="B84">
        <f>+ICU!A79</f>
        <v>176</v>
      </c>
      <c r="C84" t="str">
        <f>+ICU!B79</f>
        <v>TACOMA GENERAL ALLENMORE HOSPITAL</v>
      </c>
      <c r="D84" s="7">
        <f>ROUND(+ICU!H79,0)</f>
        <v>6971699</v>
      </c>
      <c r="E84" s="7">
        <f>ROUND(+ICU!F79,0)</f>
        <v>37459</v>
      </c>
      <c r="F84" s="8">
        <f t="shared" si="3"/>
        <v>186.12</v>
      </c>
      <c r="G84" s="7">
        <f>ROUND(+ICU!H180,0)</f>
        <v>8933910</v>
      </c>
      <c r="H84" s="7">
        <f>ROUND(+ICU!F180,0)</f>
        <v>39577</v>
      </c>
      <c r="I84" s="8">
        <f t="shared" si="4"/>
        <v>225.73</v>
      </c>
      <c r="J84" s="8"/>
      <c r="K84" s="9">
        <f t="shared" si="5"/>
        <v>0.2128</v>
      </c>
    </row>
    <row r="85" spans="2:11" ht="12">
      <c r="B85">
        <f>+ICU!A80</f>
        <v>178</v>
      </c>
      <c r="C85" t="str">
        <f>+ICU!B80</f>
        <v>DEER PARK HOSPITAL</v>
      </c>
      <c r="D85" s="7">
        <f>ROUND(+ICU!H80,0)</f>
        <v>0</v>
      </c>
      <c r="E85" s="7">
        <f>ROUND(+ICU!F80,0)</f>
        <v>0</v>
      </c>
      <c r="F85" s="8">
        <f t="shared" si="3"/>
      </c>
      <c r="G85" s="7">
        <f>ROUND(+ICU!H181,0)</f>
        <v>0</v>
      </c>
      <c r="H85" s="7">
        <f>ROUND(+ICU!F181,0)</f>
        <v>0</v>
      </c>
      <c r="I85" s="8">
        <f t="shared" si="4"/>
      </c>
      <c r="J85" s="8"/>
      <c r="K85" s="9">
        <f t="shared" si="5"/>
      </c>
    </row>
    <row r="86" spans="2:11" ht="12">
      <c r="B86">
        <f>+ICU!A81</f>
        <v>180</v>
      </c>
      <c r="C86" t="str">
        <f>+ICU!B81</f>
        <v>VALLEY HOSPITAL AND MEDICAL CENTER</v>
      </c>
      <c r="D86" s="7">
        <f>ROUND(+ICU!H81,0)</f>
        <v>251422</v>
      </c>
      <c r="E86" s="7">
        <f>ROUND(+ICU!F81,0)</f>
        <v>1262</v>
      </c>
      <c r="F86" s="8">
        <f t="shared" si="3"/>
        <v>199.23</v>
      </c>
      <c r="G86" s="7">
        <f>ROUND(+ICU!H182,0)</f>
        <v>358977</v>
      </c>
      <c r="H86" s="7">
        <f>ROUND(+ICU!F182,0)</f>
        <v>2093</v>
      </c>
      <c r="I86" s="8">
        <f t="shared" si="4"/>
        <v>171.51</v>
      </c>
      <c r="J86" s="8"/>
      <c r="K86" s="9">
        <f t="shared" si="5"/>
        <v>-0.1391</v>
      </c>
    </row>
    <row r="87" spans="2:11" ht="12">
      <c r="B87">
        <f>+ICU!A82</f>
        <v>183</v>
      </c>
      <c r="C87" t="str">
        <f>+ICU!B82</f>
        <v>AUBURN REGIONAL MEDICAL CENTER</v>
      </c>
      <c r="D87" s="7">
        <f>ROUND(+ICU!H82,0)</f>
        <v>547689</v>
      </c>
      <c r="E87" s="7">
        <f>ROUND(+ICU!F82,0)</f>
        <v>2357</v>
      </c>
      <c r="F87" s="8">
        <f t="shared" si="3"/>
        <v>232.37</v>
      </c>
      <c r="G87" s="7">
        <f>ROUND(+ICU!H183,0)</f>
        <v>618691</v>
      </c>
      <c r="H87" s="7">
        <f>ROUND(+ICU!F183,0)</f>
        <v>3224</v>
      </c>
      <c r="I87" s="8">
        <f t="shared" si="4"/>
        <v>191.9</v>
      </c>
      <c r="J87" s="8"/>
      <c r="K87" s="9">
        <f t="shared" si="5"/>
        <v>-0.1742</v>
      </c>
    </row>
    <row r="88" spans="2:11" ht="12">
      <c r="B88">
        <f>+ICU!A83</f>
        <v>186</v>
      </c>
      <c r="C88" t="str">
        <f>+ICU!B83</f>
        <v>MARK REED HOSPITAL</v>
      </c>
      <c r="D88" s="7">
        <f>ROUND(+ICU!H83,0)</f>
        <v>0</v>
      </c>
      <c r="E88" s="7">
        <f>ROUND(+ICU!F83,0)</f>
        <v>0</v>
      </c>
      <c r="F88" s="8">
        <f t="shared" si="3"/>
      </c>
      <c r="G88" s="7">
        <f>ROUND(+ICU!H184,0)</f>
        <v>0</v>
      </c>
      <c r="H88" s="7">
        <f>ROUND(+ICU!F184,0)</f>
        <v>0</v>
      </c>
      <c r="I88" s="8">
        <f t="shared" si="4"/>
      </c>
      <c r="J88" s="8"/>
      <c r="K88" s="9">
        <f t="shared" si="5"/>
      </c>
    </row>
    <row r="89" spans="2:11" ht="12">
      <c r="B89">
        <f>+ICU!A84</f>
        <v>191</v>
      </c>
      <c r="C89" t="str">
        <f>+ICU!B84</f>
        <v>PROVIDENCE CENTRALIA HOSPITAL</v>
      </c>
      <c r="D89" s="7">
        <f>ROUND(+ICU!H84,0)</f>
        <v>982838</v>
      </c>
      <c r="E89" s="7">
        <f>ROUND(+ICU!F84,0)</f>
        <v>3492</v>
      </c>
      <c r="F89" s="8">
        <f t="shared" si="3"/>
        <v>281.45</v>
      </c>
      <c r="G89" s="7">
        <f>ROUND(+ICU!H185,0)</f>
        <v>817628</v>
      </c>
      <c r="H89" s="7">
        <f>ROUND(+ICU!F185,0)</f>
        <v>3772</v>
      </c>
      <c r="I89" s="8">
        <f t="shared" si="4"/>
        <v>216.76</v>
      </c>
      <c r="J89" s="8"/>
      <c r="K89" s="9">
        <f t="shared" si="5"/>
        <v>-0.2298</v>
      </c>
    </row>
    <row r="90" spans="2:11" ht="12">
      <c r="B90">
        <f>+ICU!A85</f>
        <v>193</v>
      </c>
      <c r="C90" t="str">
        <f>+ICU!B85</f>
        <v>PROVIDENCE MOUNT CARMEL HOSPITAL</v>
      </c>
      <c r="D90" s="7">
        <f>ROUND(+ICU!H85,0)</f>
        <v>120362</v>
      </c>
      <c r="E90" s="7">
        <f>ROUND(+ICU!F85,0)</f>
        <v>413</v>
      </c>
      <c r="F90" s="8">
        <f t="shared" si="3"/>
        <v>291.43</v>
      </c>
      <c r="G90" s="7">
        <f>ROUND(+ICU!H186,0)</f>
        <v>120293</v>
      </c>
      <c r="H90" s="7">
        <f>ROUND(+ICU!F186,0)</f>
        <v>464</v>
      </c>
      <c r="I90" s="8">
        <f t="shared" si="4"/>
        <v>259.25</v>
      </c>
      <c r="J90" s="8"/>
      <c r="K90" s="9">
        <f t="shared" si="5"/>
        <v>-0.1104</v>
      </c>
    </row>
    <row r="91" spans="2:11" ht="12">
      <c r="B91">
        <f>+ICU!A86</f>
        <v>194</v>
      </c>
      <c r="C91" t="str">
        <f>+ICU!B86</f>
        <v>PROVIDENCE SAINT JOSEPHS HOSPITAL</v>
      </c>
      <c r="D91" s="7">
        <f>ROUND(+ICU!H86,0)</f>
        <v>0</v>
      </c>
      <c r="E91" s="7">
        <f>ROUND(+ICU!F86,0)</f>
        <v>0</v>
      </c>
      <c r="F91" s="8">
        <f t="shared" si="3"/>
      </c>
      <c r="G91" s="7">
        <f>ROUND(+ICU!H187,0)</f>
        <v>0</v>
      </c>
      <c r="H91" s="7">
        <f>ROUND(+ICU!F187,0)</f>
        <v>0</v>
      </c>
      <c r="I91" s="8">
        <f t="shared" si="4"/>
      </c>
      <c r="J91" s="8"/>
      <c r="K91" s="9">
        <f t="shared" si="5"/>
      </c>
    </row>
    <row r="92" spans="2:11" ht="12">
      <c r="B92">
        <f>+ICU!A87</f>
        <v>195</v>
      </c>
      <c r="C92" t="str">
        <f>+ICU!B87</f>
        <v>SNOQUALMIE VALLEY HOSPITAL</v>
      </c>
      <c r="D92" s="7">
        <f>ROUND(+ICU!H87,0)</f>
        <v>0</v>
      </c>
      <c r="E92" s="7">
        <f>ROUND(+ICU!F87,0)</f>
        <v>0</v>
      </c>
      <c r="F92" s="8">
        <f t="shared" si="3"/>
      </c>
      <c r="G92" s="7">
        <f>ROUND(+ICU!H188,0)</f>
        <v>0</v>
      </c>
      <c r="H92" s="7">
        <f>ROUND(+ICU!F188,0)</f>
        <v>0</v>
      </c>
      <c r="I92" s="8">
        <f t="shared" si="4"/>
      </c>
      <c r="J92" s="8"/>
      <c r="K92" s="9">
        <f t="shared" si="5"/>
      </c>
    </row>
    <row r="93" spans="2:11" ht="12">
      <c r="B93">
        <f>+ICU!A88</f>
        <v>197</v>
      </c>
      <c r="C93" t="str">
        <f>+ICU!B88</f>
        <v>CAPITAL MEDICAL CENTER</v>
      </c>
      <c r="D93" s="7">
        <f>ROUND(+ICU!H88,0)</f>
        <v>161487</v>
      </c>
      <c r="E93" s="7">
        <f>ROUND(+ICU!F88,0)</f>
        <v>4095</v>
      </c>
      <c r="F93" s="8">
        <f t="shared" si="3"/>
        <v>39.44</v>
      </c>
      <c r="G93" s="7">
        <f>ROUND(+ICU!H189,0)</f>
        <v>150102</v>
      </c>
      <c r="H93" s="7">
        <f>ROUND(+ICU!F189,0)</f>
        <v>3759</v>
      </c>
      <c r="I93" s="8">
        <f t="shared" si="4"/>
        <v>39.93</v>
      </c>
      <c r="J93" s="8"/>
      <c r="K93" s="9">
        <f t="shared" si="5"/>
        <v>0.0124</v>
      </c>
    </row>
    <row r="94" spans="2:11" ht="12">
      <c r="B94">
        <f>+ICU!A89</f>
        <v>198</v>
      </c>
      <c r="C94" t="str">
        <f>+ICU!B89</f>
        <v>SUNNYSIDE COMMUNITY HOSPITAL</v>
      </c>
      <c r="D94" s="7">
        <f>ROUND(+ICU!H89,0)</f>
        <v>232571</v>
      </c>
      <c r="E94" s="7">
        <f>ROUND(+ICU!F89,0)</f>
        <v>671</v>
      </c>
      <c r="F94" s="8">
        <f t="shared" si="3"/>
        <v>346.6</v>
      </c>
      <c r="G94" s="7">
        <f>ROUND(+ICU!H190,0)</f>
        <v>255534</v>
      </c>
      <c r="H94" s="7">
        <f>ROUND(+ICU!F190,0)</f>
        <v>630</v>
      </c>
      <c r="I94" s="8">
        <f t="shared" si="4"/>
        <v>405.61</v>
      </c>
      <c r="J94" s="8"/>
      <c r="K94" s="9">
        <f t="shared" si="5"/>
        <v>0.1703</v>
      </c>
    </row>
    <row r="95" spans="2:11" ht="12">
      <c r="B95">
        <f>+ICU!A90</f>
        <v>199</v>
      </c>
      <c r="C95" t="str">
        <f>+ICU!B90</f>
        <v>TOPPENISH COMMUNITY HOSPITAL</v>
      </c>
      <c r="D95" s="7">
        <f>ROUND(+ICU!H90,0)</f>
        <v>179109</v>
      </c>
      <c r="E95" s="7">
        <f>ROUND(+ICU!F90,0)</f>
        <v>1148</v>
      </c>
      <c r="F95" s="8">
        <f t="shared" si="3"/>
        <v>156.02</v>
      </c>
      <c r="G95" s="7">
        <f>ROUND(+ICU!H191,0)</f>
        <v>218148</v>
      </c>
      <c r="H95" s="7">
        <f>ROUND(+ICU!F191,0)</f>
        <v>1127</v>
      </c>
      <c r="I95" s="8">
        <f t="shared" si="4"/>
        <v>193.57</v>
      </c>
      <c r="J95" s="8"/>
      <c r="K95" s="9">
        <f t="shared" si="5"/>
        <v>0.2407</v>
      </c>
    </row>
    <row r="96" spans="2:11" ht="12">
      <c r="B96">
        <f>+ICU!A91</f>
        <v>201</v>
      </c>
      <c r="C96" t="str">
        <f>+ICU!B91</f>
        <v>SAINT FRANCIS COMMUNITY HOSPITAL</v>
      </c>
      <c r="D96" s="7">
        <f>ROUND(+ICU!H91,0)</f>
        <v>589297</v>
      </c>
      <c r="E96" s="7">
        <f>ROUND(+ICU!F91,0)</f>
        <v>3273</v>
      </c>
      <c r="F96" s="8">
        <f t="shared" si="3"/>
        <v>180.05</v>
      </c>
      <c r="G96" s="7">
        <f>ROUND(+ICU!H192,0)</f>
        <v>634341</v>
      </c>
      <c r="H96" s="7">
        <f>ROUND(+ICU!F192,0)</f>
        <v>3618</v>
      </c>
      <c r="I96" s="8">
        <f t="shared" si="4"/>
        <v>175.33</v>
      </c>
      <c r="J96" s="8"/>
      <c r="K96" s="9">
        <f t="shared" si="5"/>
        <v>-0.0262</v>
      </c>
    </row>
    <row r="97" spans="2:11" ht="12">
      <c r="B97">
        <f>+ICU!A92</f>
        <v>202</v>
      </c>
      <c r="C97" t="str">
        <f>+ICU!B92</f>
        <v>REGIONAL HOSP. FOR RESP. &amp; COMPLEX CARE</v>
      </c>
      <c r="D97" s="7">
        <f>ROUND(+ICU!H92,0)</f>
        <v>0</v>
      </c>
      <c r="E97" s="7">
        <f>ROUND(+ICU!F92,0)</f>
        <v>0</v>
      </c>
      <c r="F97" s="8">
        <f t="shared" si="3"/>
      </c>
      <c r="G97" s="7">
        <f>ROUND(+ICU!H193,0)</f>
        <v>0</v>
      </c>
      <c r="H97" s="7">
        <f>ROUND(+ICU!F193,0)</f>
        <v>0</v>
      </c>
      <c r="I97" s="8">
        <f t="shared" si="4"/>
      </c>
      <c r="J97" s="8"/>
      <c r="K97" s="9">
        <f t="shared" si="5"/>
      </c>
    </row>
    <row r="98" spans="2:11" ht="12">
      <c r="B98">
        <f>+ICU!A93</f>
        <v>204</v>
      </c>
      <c r="C98" t="str">
        <f>+ICU!B93</f>
        <v>SEATTLE CANCER CARE ALLIANCE</v>
      </c>
      <c r="D98" s="7">
        <f>ROUND(+ICU!H93,0)</f>
        <v>188376</v>
      </c>
      <c r="E98" s="7">
        <f>ROUND(+ICU!F93,0)</f>
        <v>5570</v>
      </c>
      <c r="F98" s="8">
        <f t="shared" si="3"/>
        <v>33.82</v>
      </c>
      <c r="G98" s="7">
        <f>ROUND(+ICU!H194,0)</f>
        <v>205332</v>
      </c>
      <c r="H98" s="7">
        <f>ROUND(+ICU!F194,0)</f>
        <v>5997</v>
      </c>
      <c r="I98" s="8">
        <f t="shared" si="4"/>
        <v>34.24</v>
      </c>
      <c r="J98" s="8"/>
      <c r="K98" s="9">
        <f t="shared" si="5"/>
        <v>0.0124</v>
      </c>
    </row>
    <row r="99" spans="2:11" ht="12">
      <c r="B99">
        <f>+ICU!A94</f>
        <v>205</v>
      </c>
      <c r="C99" t="str">
        <f>+ICU!B94</f>
        <v>WENATCHEE VALLEY MEDICAL CENTER</v>
      </c>
      <c r="D99" s="7">
        <f>ROUND(+ICU!H94,0)</f>
        <v>0</v>
      </c>
      <c r="E99" s="7">
        <f>ROUND(+ICU!F94,0)</f>
        <v>0</v>
      </c>
      <c r="F99" s="8">
        <f t="shared" si="3"/>
      </c>
      <c r="G99" s="7">
        <f>ROUND(+ICU!H195,0)</f>
        <v>0</v>
      </c>
      <c r="H99" s="7">
        <f>ROUND(+ICU!F195,0)</f>
        <v>0</v>
      </c>
      <c r="I99" s="8">
        <f t="shared" si="4"/>
      </c>
      <c r="J99" s="8"/>
      <c r="K99" s="9">
        <f t="shared" si="5"/>
      </c>
    </row>
    <row r="100" spans="2:11" ht="12">
      <c r="B100">
        <f>+ICU!A95</f>
        <v>206</v>
      </c>
      <c r="C100" t="str">
        <f>+ICU!B95</f>
        <v>UNITED GENERAL HOSPITAL</v>
      </c>
      <c r="D100" s="7">
        <f>ROUND(+ICU!H95,0)</f>
        <v>103233</v>
      </c>
      <c r="E100" s="7">
        <f>ROUND(+ICU!F95,0)</f>
        <v>497</v>
      </c>
      <c r="F100" s="8">
        <f t="shared" si="3"/>
        <v>207.71</v>
      </c>
      <c r="G100" s="7">
        <f>ROUND(+ICU!H196,0)</f>
        <v>136500</v>
      </c>
      <c r="H100" s="7">
        <f>ROUND(+ICU!F196,0)</f>
        <v>477</v>
      </c>
      <c r="I100" s="8">
        <f t="shared" si="4"/>
        <v>286.16</v>
      </c>
      <c r="J100" s="8"/>
      <c r="K100" s="9">
        <f t="shared" si="5"/>
        <v>0.3777</v>
      </c>
    </row>
    <row r="101" spans="2:11" ht="12">
      <c r="B101">
        <f>+ICU!A96</f>
        <v>207</v>
      </c>
      <c r="C101" t="str">
        <f>+ICU!B96</f>
        <v>SKAGIT VALLEY HOSPITAL</v>
      </c>
      <c r="D101" s="7">
        <f>ROUND(+ICU!H96,0)</f>
        <v>603013</v>
      </c>
      <c r="E101" s="7">
        <f>ROUND(+ICU!F96,0)</f>
        <v>2767</v>
      </c>
      <c r="F101" s="8">
        <f t="shared" si="3"/>
        <v>217.93</v>
      </c>
      <c r="G101" s="7">
        <f>ROUND(+ICU!H197,0)</f>
        <v>628755</v>
      </c>
      <c r="H101" s="7">
        <f>ROUND(+ICU!F197,0)</f>
        <v>2482</v>
      </c>
      <c r="I101" s="8">
        <f t="shared" si="4"/>
        <v>253.33</v>
      </c>
      <c r="J101" s="8"/>
      <c r="K101" s="9">
        <f t="shared" si="5"/>
        <v>0.1624</v>
      </c>
    </row>
    <row r="102" spans="2:11" ht="12">
      <c r="B102">
        <f>+ICU!A97</f>
        <v>208</v>
      </c>
      <c r="C102" t="str">
        <f>+ICU!B97</f>
        <v>LEGACY SALMON CREEK HOSPITAL</v>
      </c>
      <c r="D102" s="7">
        <f>ROUND(+ICU!H97,0)</f>
        <v>1124709</v>
      </c>
      <c r="E102" s="7">
        <f>ROUND(+ICU!F97,0)</f>
        <v>6842</v>
      </c>
      <c r="F102" s="8">
        <f t="shared" si="3"/>
        <v>164.38</v>
      </c>
      <c r="G102" s="7">
        <f>ROUND(+ICU!H198,0)</f>
        <v>1360565</v>
      </c>
      <c r="H102" s="7">
        <f>ROUND(+ICU!F198,0)</f>
        <v>8219</v>
      </c>
      <c r="I102" s="8">
        <f t="shared" si="4"/>
        <v>165.54</v>
      </c>
      <c r="J102" s="8"/>
      <c r="K102" s="9">
        <f t="shared" si="5"/>
        <v>0.0071</v>
      </c>
    </row>
    <row r="103" spans="2:11" ht="12">
      <c r="B103">
        <f>+ICU!A98</f>
        <v>209</v>
      </c>
      <c r="C103" t="str">
        <f>+ICU!B98</f>
        <v>SAINT ANTHONY HOSPITAL</v>
      </c>
      <c r="D103" s="7">
        <f>ROUND(+ICU!H98,0)</f>
        <v>0</v>
      </c>
      <c r="E103" s="7">
        <f>ROUND(+ICU!F98,0)</f>
        <v>0</v>
      </c>
      <c r="F103" s="8">
        <f t="shared" si="3"/>
      </c>
      <c r="G103" s="7">
        <f>ROUND(+ICU!H199,0)</f>
        <v>198591</v>
      </c>
      <c r="H103" s="7">
        <f>ROUND(+ICU!F199,0)</f>
        <v>1145</v>
      </c>
      <c r="I103" s="8">
        <f t="shared" si="4"/>
        <v>173.44</v>
      </c>
      <c r="J103" s="8"/>
      <c r="K103" s="9">
        <f t="shared" si="5"/>
      </c>
    </row>
    <row r="104" spans="2:11" ht="12">
      <c r="B104">
        <f>+ICU!A99</f>
        <v>904</v>
      </c>
      <c r="C104" t="str">
        <f>+ICU!B99</f>
        <v>BHC FAIRFAX HOSPITAL</v>
      </c>
      <c r="D104" s="7">
        <f>ROUND(+ICU!H99,0)</f>
        <v>0</v>
      </c>
      <c r="E104" s="7">
        <f>ROUND(+ICU!F99,0)</f>
        <v>0</v>
      </c>
      <c r="F104" s="8">
        <f t="shared" si="3"/>
      </c>
      <c r="G104" s="7">
        <f>ROUND(+ICU!H200,0)</f>
        <v>0</v>
      </c>
      <c r="H104" s="7">
        <f>ROUND(+ICU!F200,0)</f>
        <v>0</v>
      </c>
      <c r="I104" s="8">
        <f t="shared" si="4"/>
      </c>
      <c r="J104" s="8"/>
      <c r="K104" s="9">
        <f t="shared" si="5"/>
      </c>
    </row>
    <row r="105" spans="2:11" ht="12">
      <c r="B105">
        <f>+ICU!A100</f>
        <v>915</v>
      </c>
      <c r="C105" t="str">
        <f>+ICU!B100</f>
        <v>LOURDES COUNSELING CENTER</v>
      </c>
      <c r="D105" s="7">
        <f>ROUND(+ICU!H100,0)</f>
        <v>0</v>
      </c>
      <c r="E105" s="7">
        <f>ROUND(+ICU!F100,0)</f>
        <v>7706</v>
      </c>
      <c r="F105" s="8">
        <f t="shared" si="3"/>
      </c>
      <c r="G105" s="7">
        <f>ROUND(+ICU!H201,0)</f>
        <v>0</v>
      </c>
      <c r="H105" s="7">
        <f>ROUND(+ICU!F201,0)</f>
        <v>0</v>
      </c>
      <c r="I105" s="8">
        <f t="shared" si="4"/>
      </c>
      <c r="J105" s="8"/>
      <c r="K105" s="9">
        <f t="shared" si="5"/>
      </c>
    </row>
    <row r="106" spans="2:11" ht="12">
      <c r="B106">
        <f>+ICU!A101</f>
        <v>919</v>
      </c>
      <c r="C106" t="str">
        <f>+ICU!B101</f>
        <v>NAVOS</v>
      </c>
      <c r="D106" s="7">
        <f>ROUND(+ICU!H101,0)</f>
        <v>0</v>
      </c>
      <c r="E106" s="7">
        <f>ROUND(+ICU!F101,0)</f>
        <v>0</v>
      </c>
      <c r="F106" s="8">
        <f t="shared" si="3"/>
      </c>
      <c r="G106" s="7">
        <f>ROUND(+ICU!H202,0)</f>
        <v>0</v>
      </c>
      <c r="H106" s="7">
        <f>ROUND(+ICU!F202,0)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L2" sqref="L2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6" width="6.875" style="0" bestFit="1" customWidth="1"/>
    <col min="7" max="7" width="9.875" style="0" bestFit="1" customWidth="1"/>
    <col min="8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12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44</v>
      </c>
    </row>
    <row r="4" spans="1:10" ht="1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42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7">
        <f>ROUND(+ICU!D5,0)</f>
        <v>2008</v>
      </c>
      <c r="F7" s="17">
        <f>E7</f>
        <v>2008</v>
      </c>
      <c r="G7" s="3"/>
      <c r="H7" s="2">
        <f>+F7+1</f>
        <v>2009</v>
      </c>
      <c r="I7" s="3">
        <f>+H7</f>
        <v>2009</v>
      </c>
    </row>
    <row r="8" spans="1:11" ht="12">
      <c r="A8" s="3"/>
      <c r="B8" s="3"/>
      <c r="C8" s="3"/>
      <c r="D8" s="2" t="s">
        <v>13</v>
      </c>
      <c r="F8" s="2" t="s">
        <v>1</v>
      </c>
      <c r="G8" s="2" t="s">
        <v>13</v>
      </c>
      <c r="I8" s="2" t="s">
        <v>1</v>
      </c>
      <c r="J8" s="2"/>
      <c r="K8" s="3" t="s">
        <v>75</v>
      </c>
    </row>
    <row r="9" spans="1:11" ht="12">
      <c r="A9" s="3"/>
      <c r="B9" s="3" t="s">
        <v>36</v>
      </c>
      <c r="C9" s="3" t="s">
        <v>37</v>
      </c>
      <c r="D9" s="2" t="s">
        <v>14</v>
      </c>
      <c r="E9" s="2" t="s">
        <v>3</v>
      </c>
      <c r="F9" s="2" t="s">
        <v>3</v>
      </c>
      <c r="G9" s="2" t="s">
        <v>14</v>
      </c>
      <c r="H9" s="2" t="s">
        <v>3</v>
      </c>
      <c r="I9" s="2" t="s">
        <v>3</v>
      </c>
      <c r="J9" s="2"/>
      <c r="K9" s="3" t="s">
        <v>77</v>
      </c>
    </row>
    <row r="10" spans="2:11" ht="12">
      <c r="B10">
        <f>+ICU!A5</f>
        <v>1</v>
      </c>
      <c r="C10" t="str">
        <f>+ICU!B5</f>
        <v>SWEDISH HEALTH SERVICES</v>
      </c>
      <c r="D10" s="7">
        <f>ROUND(+ICU!I5,0)</f>
        <v>1647742</v>
      </c>
      <c r="E10" s="7">
        <f>ROUND(+ICU!F5,0)</f>
        <v>51309</v>
      </c>
      <c r="F10" s="8">
        <f>IF(D10=0,"",IF(E10=0,"",ROUND(D10/E10,2)))</f>
        <v>32.11</v>
      </c>
      <c r="G10" s="7">
        <f>ROUND(+ICU!I106,0)</f>
        <v>1640753</v>
      </c>
      <c r="H10" s="7">
        <f>ROUND(+ICU!F106,2)</f>
        <v>31715</v>
      </c>
      <c r="I10" s="8">
        <f>IF(G10=0,"",IF(H10=0,"",ROUND(G10/H10,2)))</f>
        <v>51.73</v>
      </c>
      <c r="J10" s="8"/>
      <c r="K10" s="9">
        <f>IF(D10=0,"",IF(E10=0,"",IF(G10=0,"",IF(H10=0,"",ROUND(I10/F10-1,4)))))</f>
        <v>0.611</v>
      </c>
    </row>
    <row r="11" spans="2:11" ht="12">
      <c r="B11">
        <f>+ICU!A6</f>
        <v>3</v>
      </c>
      <c r="C11" t="str">
        <f>+ICU!B6</f>
        <v>SWEDISH MEDICAL CENTER CHERRY HILL</v>
      </c>
      <c r="D11" s="7">
        <f>ROUND(+ICU!I6,0)</f>
        <v>376989</v>
      </c>
      <c r="E11" s="7">
        <f>ROUND(+ICU!F6,0)</f>
        <v>7418</v>
      </c>
      <c r="F11" s="8">
        <f aca="true" t="shared" si="0" ref="F11:F74">IF(D11=0,"",IF(E11=0,"",ROUND(D11/E11,2)))</f>
        <v>50.82</v>
      </c>
      <c r="G11" s="7">
        <f>ROUND(+ICU!I107,0)</f>
        <v>358947</v>
      </c>
      <c r="H11" s="7">
        <f>ROUND(+ICU!F107,2)</f>
        <v>7588</v>
      </c>
      <c r="I11" s="8">
        <f aca="true" t="shared" si="1" ref="I11:I74">IF(G11=0,"",IF(H11=0,"",ROUND(G11/H11,2)))</f>
        <v>47.3</v>
      </c>
      <c r="J11" s="8"/>
      <c r="K11" s="9">
        <f aca="true" t="shared" si="2" ref="K11:K74">IF(D11=0,"",IF(E11=0,"",IF(G11=0,"",IF(H11=0,"",ROUND(I11/F11-1,4)))))</f>
        <v>-0.0693</v>
      </c>
    </row>
    <row r="12" spans="2:11" ht="12">
      <c r="B12">
        <f>+ICU!A7</f>
        <v>8</v>
      </c>
      <c r="C12" t="str">
        <f>+ICU!B7</f>
        <v>KLICKITAT VALLEY HOSPITAL</v>
      </c>
      <c r="D12" s="7">
        <f>ROUND(+ICU!I7,0)</f>
        <v>0</v>
      </c>
      <c r="E12" s="7">
        <f>ROUND(+ICU!F7,0)</f>
        <v>0</v>
      </c>
      <c r="F12" s="8">
        <f t="shared" si="0"/>
      </c>
      <c r="G12" s="7">
        <f>ROUND(+ICU!I108,0)</f>
        <v>0</v>
      </c>
      <c r="H12" s="7">
        <f>ROUND(+ICU!F108,2)</f>
        <v>0</v>
      </c>
      <c r="I12" s="8">
        <f t="shared" si="1"/>
      </c>
      <c r="J12" s="8"/>
      <c r="K12" s="9">
        <f t="shared" si="2"/>
      </c>
    </row>
    <row r="13" spans="2:11" ht="12">
      <c r="B13">
        <f>+ICU!A8</f>
        <v>10</v>
      </c>
      <c r="C13" t="str">
        <f>+ICU!B8</f>
        <v>VIRGINIA MASON MEDICAL CENTER</v>
      </c>
      <c r="D13" s="7">
        <f>ROUND(+ICU!I8,0)</f>
        <v>1370</v>
      </c>
      <c r="E13" s="7">
        <f>ROUND(+ICU!F8,0)</f>
        <v>6247</v>
      </c>
      <c r="F13" s="8">
        <f t="shared" si="0"/>
        <v>0.22</v>
      </c>
      <c r="G13" s="7">
        <f>ROUND(+ICU!I109,0)</f>
        <v>0</v>
      </c>
      <c r="H13" s="7">
        <f>ROUND(+ICU!F109,2)</f>
        <v>6007</v>
      </c>
      <c r="I13" s="8">
        <f t="shared" si="1"/>
      </c>
      <c r="J13" s="8"/>
      <c r="K13" s="9">
        <f t="shared" si="2"/>
      </c>
    </row>
    <row r="14" spans="2:11" ht="12">
      <c r="B14">
        <f>+ICU!A9</f>
        <v>14</v>
      </c>
      <c r="C14" t="str">
        <f>+ICU!B9</f>
        <v>SEATTLE CHILDRENS HOSPITAL</v>
      </c>
      <c r="D14" s="7">
        <f>ROUND(+ICU!I9,0)</f>
        <v>0</v>
      </c>
      <c r="E14" s="7">
        <f>ROUND(+ICU!F9,0)</f>
        <v>13348</v>
      </c>
      <c r="F14" s="8">
        <f t="shared" si="0"/>
      </c>
      <c r="G14" s="7">
        <f>ROUND(+ICU!I110,0)</f>
        <v>0</v>
      </c>
      <c r="H14" s="7">
        <f>ROUND(+ICU!F110,2)</f>
        <v>13480</v>
      </c>
      <c r="I14" s="8">
        <f t="shared" si="1"/>
      </c>
      <c r="J14" s="8"/>
      <c r="K14" s="9">
        <f t="shared" si="2"/>
      </c>
    </row>
    <row r="15" spans="2:11" ht="12">
      <c r="B15">
        <f>+ICU!A10</f>
        <v>20</v>
      </c>
      <c r="C15" t="str">
        <f>+ICU!B10</f>
        <v>GROUP HEALTH CENTRAL</v>
      </c>
      <c r="D15" s="7">
        <f>ROUND(+ICU!I10,0)</f>
        <v>0</v>
      </c>
      <c r="E15" s="7">
        <f>ROUND(+ICU!F10,0)</f>
        <v>1592</v>
      </c>
      <c r="F15" s="8">
        <f t="shared" si="0"/>
      </c>
      <c r="G15" s="7">
        <f>ROUND(+ICU!I111,0)</f>
        <v>0</v>
      </c>
      <c r="H15" s="7">
        <f>ROUND(+ICU!F111,2)</f>
        <v>1386</v>
      </c>
      <c r="I15" s="8">
        <f t="shared" si="1"/>
      </c>
      <c r="J15" s="8"/>
      <c r="K15" s="9">
        <f t="shared" si="2"/>
      </c>
    </row>
    <row r="16" spans="2:11" ht="12">
      <c r="B16">
        <f>+ICU!A11</f>
        <v>21</v>
      </c>
      <c r="C16" t="str">
        <f>+ICU!B11</f>
        <v>NEWPORT COMMUNITY HOSPITAL</v>
      </c>
      <c r="D16" s="7">
        <f>ROUND(+ICU!I11,0)</f>
        <v>0</v>
      </c>
      <c r="E16" s="7">
        <f>ROUND(+ICU!F11,0)</f>
        <v>0</v>
      </c>
      <c r="F16" s="8">
        <f t="shared" si="0"/>
      </c>
      <c r="G16" s="7">
        <f>ROUND(+ICU!I112,0)</f>
        <v>0</v>
      </c>
      <c r="H16" s="7">
        <f>ROUND(+ICU!F112,2)</f>
        <v>0</v>
      </c>
      <c r="I16" s="8">
        <f t="shared" si="1"/>
      </c>
      <c r="J16" s="8"/>
      <c r="K16" s="9">
        <f t="shared" si="2"/>
      </c>
    </row>
    <row r="17" spans="2:11" ht="12">
      <c r="B17">
        <f>+ICU!A12</f>
        <v>22</v>
      </c>
      <c r="C17" t="str">
        <f>+ICU!B12</f>
        <v>LOURDES MEDICAL CENTER</v>
      </c>
      <c r="D17" s="7">
        <f>ROUND(+ICU!I12,0)</f>
        <v>0</v>
      </c>
      <c r="E17" s="7">
        <f>ROUND(+ICU!F12,0)</f>
        <v>0</v>
      </c>
      <c r="F17" s="8">
        <f t="shared" si="0"/>
      </c>
      <c r="G17" s="7">
        <f>ROUND(+ICU!I113,0)</f>
        <v>0</v>
      </c>
      <c r="H17" s="7">
        <f>ROUND(+ICU!F113,2)</f>
        <v>0</v>
      </c>
      <c r="I17" s="8">
        <f t="shared" si="1"/>
      </c>
      <c r="J17" s="8"/>
      <c r="K17" s="9">
        <f t="shared" si="2"/>
      </c>
    </row>
    <row r="18" spans="2:11" ht="12">
      <c r="B18">
        <f>+ICU!A13</f>
        <v>23</v>
      </c>
      <c r="C18" t="str">
        <f>+ICU!B13</f>
        <v>OKANOGAN-DOUGLAS DISTRICT HOSPITAL</v>
      </c>
      <c r="D18" s="7">
        <f>ROUND(+ICU!I13,0)</f>
        <v>0</v>
      </c>
      <c r="E18" s="7">
        <f>ROUND(+ICU!F13,0)</f>
        <v>11</v>
      </c>
      <c r="F18" s="8">
        <f t="shared" si="0"/>
      </c>
      <c r="G18" s="7">
        <f>ROUND(+ICU!I114,0)</f>
        <v>0</v>
      </c>
      <c r="H18" s="7">
        <f>ROUND(+ICU!F114,2)</f>
        <v>8</v>
      </c>
      <c r="I18" s="8">
        <f t="shared" si="1"/>
      </c>
      <c r="J18" s="8"/>
      <c r="K18" s="9">
        <f t="shared" si="2"/>
      </c>
    </row>
    <row r="19" spans="2:11" ht="12">
      <c r="B19">
        <f>+ICU!A14</f>
        <v>26</v>
      </c>
      <c r="C19" t="str">
        <f>+ICU!B14</f>
        <v>PEACEHEALTH SAINT JOHN MEDICAL CENTER</v>
      </c>
      <c r="D19" s="7">
        <f>ROUND(+ICU!I14,0)</f>
        <v>0</v>
      </c>
      <c r="E19" s="7">
        <f>ROUND(+ICU!F14,0)</f>
        <v>10677</v>
      </c>
      <c r="F19" s="8">
        <f t="shared" si="0"/>
      </c>
      <c r="G19" s="7">
        <f>ROUND(+ICU!I115,0)</f>
        <v>0</v>
      </c>
      <c r="H19" s="7">
        <f>ROUND(+ICU!F115,2)</f>
        <v>10054</v>
      </c>
      <c r="I19" s="8">
        <f t="shared" si="1"/>
      </c>
      <c r="J19" s="8"/>
      <c r="K19" s="9">
        <f t="shared" si="2"/>
      </c>
    </row>
    <row r="20" spans="2:11" ht="12">
      <c r="B20">
        <f>+ICU!A15</f>
        <v>29</v>
      </c>
      <c r="C20" t="str">
        <f>+ICU!B15</f>
        <v>HARBORVIEW MEDICAL CENTER</v>
      </c>
      <c r="D20" s="7">
        <f>ROUND(+ICU!I15,0)</f>
        <v>0</v>
      </c>
      <c r="E20" s="7">
        <f>ROUND(+ICU!F15,0)</f>
        <v>22687</v>
      </c>
      <c r="F20" s="8">
        <f t="shared" si="0"/>
      </c>
      <c r="G20" s="7">
        <f>ROUND(+ICU!I116,0)</f>
        <v>0</v>
      </c>
      <c r="H20" s="7">
        <f>ROUND(+ICU!F116,2)</f>
        <v>25733</v>
      </c>
      <c r="I20" s="8">
        <f t="shared" si="1"/>
      </c>
      <c r="J20" s="8"/>
      <c r="K20" s="9">
        <f t="shared" si="2"/>
      </c>
    </row>
    <row r="21" spans="2:11" ht="12">
      <c r="B21">
        <f>+ICU!A16</f>
        <v>32</v>
      </c>
      <c r="C21" t="str">
        <f>+ICU!B16</f>
        <v>SAINT JOSEPH MEDICAL CENTER</v>
      </c>
      <c r="D21" s="7">
        <f>ROUND(+ICU!I16,0)</f>
        <v>467486</v>
      </c>
      <c r="E21" s="7">
        <f>ROUND(+ICU!F16,0)</f>
        <v>18623</v>
      </c>
      <c r="F21" s="8">
        <f t="shared" si="0"/>
        <v>25.1</v>
      </c>
      <c r="G21" s="7">
        <f>ROUND(+ICU!I117,0)</f>
        <v>835677</v>
      </c>
      <c r="H21" s="7">
        <f>ROUND(+ICU!F117,2)</f>
        <v>18623</v>
      </c>
      <c r="I21" s="8">
        <f t="shared" si="1"/>
        <v>44.87</v>
      </c>
      <c r="J21" s="8"/>
      <c r="K21" s="9">
        <f t="shared" si="2"/>
        <v>0.7876</v>
      </c>
    </row>
    <row r="22" spans="2:11" ht="12">
      <c r="B22">
        <f>+ICU!A17</f>
        <v>35</v>
      </c>
      <c r="C22" t="str">
        <f>+ICU!B17</f>
        <v>ENUMCLAW REGIONAL HOSPITAL</v>
      </c>
      <c r="D22" s="7">
        <f>ROUND(+ICU!I17,0)</f>
        <v>0</v>
      </c>
      <c r="E22" s="7">
        <f>ROUND(+ICU!F17,0)</f>
        <v>129</v>
      </c>
      <c r="F22" s="8">
        <f t="shared" si="0"/>
      </c>
      <c r="G22" s="7">
        <f>ROUND(+ICU!I118,0)</f>
        <v>545</v>
      </c>
      <c r="H22" s="7">
        <f>ROUND(+ICU!F118,2)</f>
        <v>284</v>
      </c>
      <c r="I22" s="8">
        <f t="shared" si="1"/>
        <v>1.92</v>
      </c>
      <c r="J22" s="8"/>
      <c r="K22" s="9">
        <f t="shared" si="2"/>
      </c>
    </row>
    <row r="23" spans="2:11" ht="12">
      <c r="B23">
        <f>+ICU!A18</f>
        <v>37</v>
      </c>
      <c r="C23" t="str">
        <f>+ICU!B18</f>
        <v>DEACONESS MEDICAL CENTER</v>
      </c>
      <c r="D23" s="7">
        <f>ROUND(+ICU!I18,0)</f>
        <v>86700</v>
      </c>
      <c r="E23" s="7">
        <f>ROUND(+ICU!F18,0)</f>
        <v>13022</v>
      </c>
      <c r="F23" s="8">
        <f t="shared" si="0"/>
        <v>6.66</v>
      </c>
      <c r="G23" s="7">
        <f>ROUND(+ICU!I119,0)</f>
        <v>83725</v>
      </c>
      <c r="H23" s="7">
        <f>ROUND(+ICU!F119,2)</f>
        <v>15528</v>
      </c>
      <c r="I23" s="8">
        <f t="shared" si="1"/>
        <v>5.39</v>
      </c>
      <c r="J23" s="8"/>
      <c r="K23" s="9">
        <f t="shared" si="2"/>
        <v>-0.1907</v>
      </c>
    </row>
    <row r="24" spans="2:11" ht="12">
      <c r="B24">
        <f>+ICU!A19</f>
        <v>38</v>
      </c>
      <c r="C24" t="str">
        <f>+ICU!B19</f>
        <v>OLYMPIC MEDICAL CENTER</v>
      </c>
      <c r="D24" s="7">
        <f>ROUND(+ICU!I19,0)</f>
        <v>0</v>
      </c>
      <c r="E24" s="7">
        <f>ROUND(+ICU!F19,0)</f>
        <v>4487</v>
      </c>
      <c r="F24" s="8">
        <f t="shared" si="0"/>
      </c>
      <c r="G24" s="7">
        <f>ROUND(+ICU!I120,0)</f>
        <v>0</v>
      </c>
      <c r="H24" s="7">
        <f>ROUND(+ICU!F120,2)</f>
        <v>4126</v>
      </c>
      <c r="I24" s="8">
        <f t="shared" si="1"/>
      </c>
      <c r="J24" s="8"/>
      <c r="K24" s="9">
        <f t="shared" si="2"/>
      </c>
    </row>
    <row r="25" spans="2:11" ht="12">
      <c r="B25">
        <f>+ICU!A20</f>
        <v>39</v>
      </c>
      <c r="C25" t="str">
        <f>+ICU!B20</f>
        <v>KENNEWICK GENERAL HOSPITAL</v>
      </c>
      <c r="D25" s="7">
        <f>ROUND(+ICU!I20,0)</f>
        <v>126899</v>
      </c>
      <c r="E25" s="7">
        <f>ROUND(+ICU!F20,0)</f>
        <v>1579</v>
      </c>
      <c r="F25" s="8">
        <f t="shared" si="0"/>
        <v>80.37</v>
      </c>
      <c r="G25" s="7">
        <f>ROUND(+ICU!I121,0)</f>
        <v>18044</v>
      </c>
      <c r="H25" s="7">
        <f>ROUND(+ICU!F121,2)</f>
        <v>1625</v>
      </c>
      <c r="I25" s="8">
        <f t="shared" si="1"/>
        <v>11.1</v>
      </c>
      <c r="J25" s="8"/>
      <c r="K25" s="9">
        <f t="shared" si="2"/>
        <v>-0.8619</v>
      </c>
    </row>
    <row r="26" spans="2:11" ht="12">
      <c r="B26">
        <f>+ICU!A21</f>
        <v>43</v>
      </c>
      <c r="C26" t="str">
        <f>+ICU!B21</f>
        <v>WALLA WALLA GENERAL HOSPITAL</v>
      </c>
      <c r="D26" s="7">
        <f>ROUND(+ICU!I21,0)</f>
        <v>0</v>
      </c>
      <c r="E26" s="7">
        <f>ROUND(+ICU!F21,0)</f>
        <v>683</v>
      </c>
      <c r="F26" s="8">
        <f t="shared" si="0"/>
      </c>
      <c r="G26" s="7">
        <f>ROUND(+ICU!I122,0)</f>
        <v>0</v>
      </c>
      <c r="H26" s="7">
        <f>ROUND(+ICU!F122,2)</f>
        <v>868</v>
      </c>
      <c r="I26" s="8">
        <f t="shared" si="1"/>
      </c>
      <c r="J26" s="8"/>
      <c r="K26" s="9">
        <f t="shared" si="2"/>
      </c>
    </row>
    <row r="27" spans="2:11" ht="12">
      <c r="B27">
        <f>+ICU!A22</f>
        <v>45</v>
      </c>
      <c r="C27" t="str">
        <f>+ICU!B22</f>
        <v>COLUMBIA BASIN HOSPITAL</v>
      </c>
      <c r="D27" s="7">
        <f>ROUND(+ICU!I22,0)</f>
        <v>0</v>
      </c>
      <c r="E27" s="7">
        <f>ROUND(+ICU!F22,0)</f>
        <v>0</v>
      </c>
      <c r="F27" s="8">
        <f t="shared" si="0"/>
      </c>
      <c r="G27" s="7">
        <f>ROUND(+ICU!I123,0)</f>
        <v>0</v>
      </c>
      <c r="H27" s="7">
        <f>ROUND(+ICU!F123,2)</f>
        <v>0</v>
      </c>
      <c r="I27" s="8">
        <f t="shared" si="1"/>
      </c>
      <c r="J27" s="8"/>
      <c r="K27" s="9">
        <f t="shared" si="2"/>
      </c>
    </row>
    <row r="28" spans="2:11" ht="12">
      <c r="B28">
        <f>+ICU!A23</f>
        <v>46</v>
      </c>
      <c r="C28" t="str">
        <f>+ICU!B23</f>
        <v>PROSSER MEMORIAL HOSPITAL</v>
      </c>
      <c r="D28" s="7">
        <f>ROUND(+ICU!I23,0)</f>
        <v>0</v>
      </c>
      <c r="E28" s="7">
        <f>ROUND(+ICU!F23,0)</f>
        <v>0</v>
      </c>
      <c r="F28" s="8">
        <f t="shared" si="0"/>
      </c>
      <c r="G28" s="7">
        <f>ROUND(+ICU!I124,0)</f>
        <v>0</v>
      </c>
      <c r="H28" s="7">
        <f>ROUND(+ICU!F124,2)</f>
        <v>0</v>
      </c>
      <c r="I28" s="8">
        <f t="shared" si="1"/>
      </c>
      <c r="J28" s="8"/>
      <c r="K28" s="9">
        <f t="shared" si="2"/>
      </c>
    </row>
    <row r="29" spans="2:11" ht="12">
      <c r="B29">
        <f>+ICU!A24</f>
        <v>50</v>
      </c>
      <c r="C29" t="str">
        <f>+ICU!B24</f>
        <v>PROVIDENCE SAINT MARY MEDICAL CENTER</v>
      </c>
      <c r="D29" s="7">
        <f>ROUND(+ICU!I24,0)</f>
        <v>0</v>
      </c>
      <c r="E29" s="7">
        <f>ROUND(+ICU!F24,0)</f>
        <v>3381</v>
      </c>
      <c r="F29" s="8">
        <f t="shared" si="0"/>
      </c>
      <c r="G29" s="7">
        <f>ROUND(+ICU!I125,0)</f>
        <v>0</v>
      </c>
      <c r="H29" s="7">
        <f>ROUND(+ICU!F125,2)</f>
        <v>3191</v>
      </c>
      <c r="I29" s="8">
        <f t="shared" si="1"/>
      </c>
      <c r="J29" s="8"/>
      <c r="K29" s="9">
        <f t="shared" si="2"/>
      </c>
    </row>
    <row r="30" spans="2:11" ht="12">
      <c r="B30">
        <f>+ICU!A25</f>
        <v>54</v>
      </c>
      <c r="C30" t="str">
        <f>+ICU!B25</f>
        <v>FORKS COMMUNITY HOSPITAL</v>
      </c>
      <c r="D30" s="7">
        <f>ROUND(+ICU!I25,0)</f>
        <v>0</v>
      </c>
      <c r="E30" s="7">
        <f>ROUND(+ICU!F25,0)</f>
        <v>0</v>
      </c>
      <c r="F30" s="8">
        <f t="shared" si="0"/>
      </c>
      <c r="G30" s="7">
        <f>ROUND(+ICU!I126,0)</f>
        <v>0</v>
      </c>
      <c r="H30" s="7">
        <f>ROUND(+ICU!F126,2)</f>
        <v>0</v>
      </c>
      <c r="I30" s="8">
        <f t="shared" si="1"/>
      </c>
      <c r="J30" s="8"/>
      <c r="K30" s="9">
        <f t="shared" si="2"/>
      </c>
    </row>
    <row r="31" spans="2:11" ht="12">
      <c r="B31">
        <f>+ICU!A26</f>
        <v>56</v>
      </c>
      <c r="C31" t="str">
        <f>+ICU!B26</f>
        <v>WILLAPA HARBOR HOSPITAL</v>
      </c>
      <c r="D31" s="7">
        <f>ROUND(+ICU!I26,0)</f>
        <v>0</v>
      </c>
      <c r="E31" s="7">
        <f>ROUND(+ICU!F26,0)</f>
        <v>0</v>
      </c>
      <c r="F31" s="8">
        <f t="shared" si="0"/>
      </c>
      <c r="G31" s="7">
        <f>ROUND(+ICU!I127,0)</f>
        <v>0</v>
      </c>
      <c r="H31" s="7">
        <f>ROUND(+ICU!F127,2)</f>
        <v>0</v>
      </c>
      <c r="I31" s="8">
        <f t="shared" si="1"/>
      </c>
      <c r="J31" s="8"/>
      <c r="K31" s="9">
        <f t="shared" si="2"/>
      </c>
    </row>
    <row r="32" spans="2:11" ht="12">
      <c r="B32">
        <f>+ICU!A27</f>
        <v>58</v>
      </c>
      <c r="C32" t="str">
        <f>+ICU!B27</f>
        <v>YAKIMA VALLEY MEMORIAL HOSPITAL</v>
      </c>
      <c r="D32" s="7">
        <f>ROUND(+ICU!I27,0)</f>
        <v>144000</v>
      </c>
      <c r="E32" s="7">
        <f>ROUND(+ICU!F27,0)</f>
        <v>6280</v>
      </c>
      <c r="F32" s="8">
        <f t="shared" si="0"/>
        <v>22.93</v>
      </c>
      <c r="G32" s="7">
        <f>ROUND(+ICU!I128,0)</f>
        <v>144000</v>
      </c>
      <c r="H32" s="7">
        <f>ROUND(+ICU!F128,2)</f>
        <v>5923</v>
      </c>
      <c r="I32" s="8">
        <f t="shared" si="1"/>
        <v>24.31</v>
      </c>
      <c r="J32" s="8"/>
      <c r="K32" s="9">
        <f t="shared" si="2"/>
        <v>0.0602</v>
      </c>
    </row>
    <row r="33" spans="2:11" ht="12">
      <c r="B33">
        <f>+ICU!A28</f>
        <v>63</v>
      </c>
      <c r="C33" t="str">
        <f>+ICU!B28</f>
        <v>GRAYS HARBOR COMMUNITY HOSPITAL</v>
      </c>
      <c r="D33" s="7">
        <f>ROUND(+ICU!I28,0)</f>
        <v>0</v>
      </c>
      <c r="E33" s="7">
        <f>ROUND(+ICU!F28,0)</f>
        <v>1871</v>
      </c>
      <c r="F33" s="8">
        <f t="shared" si="0"/>
      </c>
      <c r="G33" s="7">
        <f>ROUND(+ICU!I129,0)</f>
        <v>0</v>
      </c>
      <c r="H33" s="7">
        <f>ROUND(+ICU!F129,2)</f>
        <v>2039</v>
      </c>
      <c r="I33" s="8">
        <f t="shared" si="1"/>
      </c>
      <c r="J33" s="8"/>
      <c r="K33" s="9">
        <f t="shared" si="2"/>
      </c>
    </row>
    <row r="34" spans="2:11" ht="12">
      <c r="B34">
        <f>+ICU!A29</f>
        <v>78</v>
      </c>
      <c r="C34" t="str">
        <f>+ICU!B29</f>
        <v>SAMARITAN HOSPITAL</v>
      </c>
      <c r="D34" s="7">
        <f>ROUND(+ICU!I29,0)</f>
        <v>195</v>
      </c>
      <c r="E34" s="7">
        <f>ROUND(+ICU!F29,0)</f>
        <v>1601</v>
      </c>
      <c r="F34" s="8">
        <f t="shared" si="0"/>
        <v>0.12</v>
      </c>
      <c r="G34" s="7">
        <f>ROUND(+ICU!I130,0)</f>
        <v>6000</v>
      </c>
      <c r="H34" s="7">
        <f>ROUND(+ICU!F130,2)</f>
        <v>1689</v>
      </c>
      <c r="I34" s="8">
        <f t="shared" si="1"/>
        <v>3.55</v>
      </c>
      <c r="J34" s="8"/>
      <c r="K34" s="9">
        <f t="shared" si="2"/>
        <v>28.5833</v>
      </c>
    </row>
    <row r="35" spans="2:11" ht="12">
      <c r="B35">
        <f>+ICU!A30</f>
        <v>79</v>
      </c>
      <c r="C35" t="str">
        <f>+ICU!B30</f>
        <v>OCEAN BEACH HOSPITAL</v>
      </c>
      <c r="D35" s="7">
        <f>ROUND(+ICU!I30,0)</f>
        <v>0</v>
      </c>
      <c r="E35" s="7">
        <f>ROUND(+ICU!F30,0)</f>
        <v>0</v>
      </c>
      <c r="F35" s="8">
        <f t="shared" si="0"/>
      </c>
      <c r="G35" s="7">
        <f>ROUND(+ICU!I131,0)</f>
        <v>0</v>
      </c>
      <c r="H35" s="7">
        <f>ROUND(+ICU!F131,2)</f>
        <v>0</v>
      </c>
      <c r="I35" s="8">
        <f t="shared" si="1"/>
      </c>
      <c r="J35" s="8"/>
      <c r="K35" s="9">
        <f t="shared" si="2"/>
      </c>
    </row>
    <row r="36" spans="2:11" ht="12">
      <c r="B36">
        <f>+ICU!A31</f>
        <v>80</v>
      </c>
      <c r="C36" t="str">
        <f>+ICU!B31</f>
        <v>ODESSA MEMORIAL HOSPITAL</v>
      </c>
      <c r="D36" s="7">
        <f>ROUND(+ICU!I31,0)</f>
        <v>0</v>
      </c>
      <c r="E36" s="7">
        <f>ROUND(+ICU!F31,0)</f>
        <v>0</v>
      </c>
      <c r="F36" s="8">
        <f t="shared" si="0"/>
      </c>
      <c r="G36" s="7">
        <f>ROUND(+ICU!I132,0)</f>
        <v>0</v>
      </c>
      <c r="H36" s="7">
        <f>ROUND(+ICU!F132,2)</f>
        <v>0</v>
      </c>
      <c r="I36" s="8">
        <f t="shared" si="1"/>
      </c>
      <c r="J36" s="8"/>
      <c r="K36" s="9">
        <f t="shared" si="2"/>
      </c>
    </row>
    <row r="37" spans="2:11" ht="12">
      <c r="B37">
        <f>+ICU!A32</f>
        <v>81</v>
      </c>
      <c r="C37" t="str">
        <f>+ICU!B32</f>
        <v>GOOD SAMARITAN HOSPITAL</v>
      </c>
      <c r="D37" s="7">
        <f>ROUND(+ICU!I32,0)</f>
        <v>44286</v>
      </c>
      <c r="E37" s="7">
        <f>ROUND(+ICU!F32,0)</f>
        <v>3606</v>
      </c>
      <c r="F37" s="8">
        <f t="shared" si="0"/>
        <v>12.28</v>
      </c>
      <c r="G37" s="7">
        <f>ROUND(+ICU!I133,0)</f>
        <v>-1571</v>
      </c>
      <c r="H37" s="7">
        <f>ROUND(+ICU!F133,2)</f>
        <v>16139</v>
      </c>
      <c r="I37" s="8">
        <f t="shared" si="1"/>
        <v>-0.1</v>
      </c>
      <c r="J37" s="8"/>
      <c r="K37" s="9">
        <f t="shared" si="2"/>
        <v>-1.0081</v>
      </c>
    </row>
    <row r="38" spans="2:11" ht="12">
      <c r="B38">
        <f>+ICU!A33</f>
        <v>82</v>
      </c>
      <c r="C38" t="str">
        <f>+ICU!B33</f>
        <v>GARFIELD COUNTY MEMORIAL HOSPITAL</v>
      </c>
      <c r="D38" s="7">
        <f>ROUND(+ICU!I33,0)</f>
        <v>0</v>
      </c>
      <c r="E38" s="7">
        <f>ROUND(+ICU!F33,0)</f>
        <v>0</v>
      </c>
      <c r="F38" s="8">
        <f t="shared" si="0"/>
      </c>
      <c r="G38" s="7">
        <f>ROUND(+ICU!I134,0)</f>
        <v>0</v>
      </c>
      <c r="H38" s="7">
        <f>ROUND(+ICU!F134,2)</f>
        <v>0</v>
      </c>
      <c r="I38" s="8">
        <f t="shared" si="1"/>
      </c>
      <c r="J38" s="8"/>
      <c r="K38" s="9">
        <f t="shared" si="2"/>
      </c>
    </row>
    <row r="39" spans="2:11" ht="12">
      <c r="B39">
        <f>+ICU!A34</f>
        <v>84</v>
      </c>
      <c r="C39" t="str">
        <f>+ICU!B34</f>
        <v>PROVIDENCE REGIONAL MEDICAL CENTER EVERETT</v>
      </c>
      <c r="D39" s="7">
        <f>ROUND(+ICU!I34,0)</f>
        <v>0</v>
      </c>
      <c r="E39" s="7">
        <f>ROUND(+ICU!F34,0)</f>
        <v>11269</v>
      </c>
      <c r="F39" s="8">
        <f t="shared" si="0"/>
      </c>
      <c r="G39" s="7">
        <f>ROUND(+ICU!I135,0)</f>
        <v>1145413</v>
      </c>
      <c r="H39" s="7">
        <f>ROUND(+ICU!F135,2)</f>
        <v>18430</v>
      </c>
      <c r="I39" s="8">
        <f t="shared" si="1"/>
        <v>62.15</v>
      </c>
      <c r="J39" s="8"/>
      <c r="K39" s="9">
        <f t="shared" si="2"/>
      </c>
    </row>
    <row r="40" spans="2:11" ht="12">
      <c r="B40">
        <f>+ICU!A35</f>
        <v>85</v>
      </c>
      <c r="C40" t="str">
        <f>+ICU!B35</f>
        <v>JEFFERSON HEALTHCARE HOSPITAL</v>
      </c>
      <c r="D40" s="7">
        <f>ROUND(+ICU!I35,0)</f>
        <v>43860</v>
      </c>
      <c r="E40" s="7">
        <f>ROUND(+ICU!F35,0)</f>
        <v>508</v>
      </c>
      <c r="F40" s="8">
        <f t="shared" si="0"/>
        <v>86.34</v>
      </c>
      <c r="G40" s="7">
        <f>ROUND(+ICU!I136,0)</f>
        <v>57261</v>
      </c>
      <c r="H40" s="7">
        <f>ROUND(+ICU!F136,2)</f>
        <v>444</v>
      </c>
      <c r="I40" s="8">
        <f t="shared" si="1"/>
        <v>128.97</v>
      </c>
      <c r="J40" s="8"/>
      <c r="K40" s="9">
        <f t="shared" si="2"/>
        <v>0.4937</v>
      </c>
    </row>
    <row r="41" spans="2:11" ht="12">
      <c r="B41">
        <f>+ICU!A36</f>
        <v>96</v>
      </c>
      <c r="C41" t="str">
        <f>+ICU!B36</f>
        <v>SKYLINE HOSPITAL</v>
      </c>
      <c r="D41" s="7">
        <f>ROUND(+ICU!I36,0)</f>
        <v>0</v>
      </c>
      <c r="E41" s="7">
        <f>ROUND(+ICU!F36,0)</f>
        <v>54</v>
      </c>
      <c r="F41" s="8">
        <f t="shared" si="0"/>
      </c>
      <c r="G41" s="7">
        <f>ROUND(+ICU!I137,0)</f>
        <v>0</v>
      </c>
      <c r="H41" s="7">
        <f>ROUND(+ICU!F137,2)</f>
        <v>41</v>
      </c>
      <c r="I41" s="8">
        <f t="shared" si="1"/>
      </c>
      <c r="J41" s="8"/>
      <c r="K41" s="9">
        <f t="shared" si="2"/>
      </c>
    </row>
    <row r="42" spans="2:11" ht="12">
      <c r="B42">
        <f>+ICU!A37</f>
        <v>102</v>
      </c>
      <c r="C42" t="str">
        <f>+ICU!B37</f>
        <v>YAKIMA REGIONAL MEDICAL AND CARDIAC CENTER</v>
      </c>
      <c r="D42" s="7">
        <f>ROUND(+ICU!I37,0)</f>
        <v>0</v>
      </c>
      <c r="E42" s="7">
        <f>ROUND(+ICU!F37,0)</f>
        <v>4061</v>
      </c>
      <c r="F42" s="8">
        <f t="shared" si="0"/>
      </c>
      <c r="G42" s="7">
        <f>ROUND(+ICU!I138,0)</f>
        <v>0</v>
      </c>
      <c r="H42" s="7">
        <f>ROUND(+ICU!F138,2)</f>
        <v>3531</v>
      </c>
      <c r="I42" s="8">
        <f t="shared" si="1"/>
      </c>
      <c r="J42" s="8"/>
      <c r="K42" s="9">
        <f t="shared" si="2"/>
      </c>
    </row>
    <row r="43" spans="2:11" ht="12">
      <c r="B43">
        <f>+ICU!A38</f>
        <v>104</v>
      </c>
      <c r="C43" t="str">
        <f>+ICU!B38</f>
        <v>VALLEY GENERAL HOSPITAL</v>
      </c>
      <c r="D43" s="7">
        <f>ROUND(+ICU!I38,0)</f>
        <v>0</v>
      </c>
      <c r="E43" s="7">
        <f>ROUND(+ICU!F38,0)</f>
        <v>368</v>
      </c>
      <c r="F43" s="8">
        <f t="shared" si="0"/>
      </c>
      <c r="G43" s="7">
        <f>ROUND(+ICU!I139,0)</f>
        <v>0</v>
      </c>
      <c r="H43" s="7">
        <f>ROUND(+ICU!F139,2)</f>
        <v>344</v>
      </c>
      <c r="I43" s="8">
        <f t="shared" si="1"/>
      </c>
      <c r="J43" s="8"/>
      <c r="K43" s="9">
        <f t="shared" si="2"/>
      </c>
    </row>
    <row r="44" spans="2:11" ht="12">
      <c r="B44">
        <f>+ICU!A39</f>
        <v>106</v>
      </c>
      <c r="C44" t="str">
        <f>+ICU!B39</f>
        <v>CASCADE VALLEY HOSPITAL</v>
      </c>
      <c r="D44" s="7">
        <f>ROUND(+ICU!I39,0)</f>
        <v>0</v>
      </c>
      <c r="E44" s="7">
        <f>ROUND(+ICU!F39,0)</f>
        <v>613</v>
      </c>
      <c r="F44" s="8">
        <f t="shared" si="0"/>
      </c>
      <c r="G44" s="7">
        <f>ROUND(+ICU!I140,0)</f>
        <v>0</v>
      </c>
      <c r="H44" s="7">
        <f>ROUND(+ICU!F140,2)</f>
        <v>618</v>
      </c>
      <c r="I44" s="8">
        <f t="shared" si="1"/>
      </c>
      <c r="J44" s="8"/>
      <c r="K44" s="9">
        <f t="shared" si="2"/>
      </c>
    </row>
    <row r="45" spans="2:11" ht="12">
      <c r="B45">
        <f>+ICU!A40</f>
        <v>107</v>
      </c>
      <c r="C45" t="str">
        <f>+ICU!B40</f>
        <v>NORTH VALLEY HOSPITAL</v>
      </c>
      <c r="D45" s="7">
        <f>ROUND(+ICU!I40,0)</f>
        <v>0</v>
      </c>
      <c r="E45" s="7">
        <f>ROUND(+ICU!F40,0)</f>
        <v>119</v>
      </c>
      <c r="F45" s="8">
        <f t="shared" si="0"/>
      </c>
      <c r="G45" s="7">
        <f>ROUND(+ICU!I141,0)</f>
        <v>0</v>
      </c>
      <c r="H45" s="7">
        <f>ROUND(+ICU!F141,2)</f>
        <v>144</v>
      </c>
      <c r="I45" s="8">
        <f t="shared" si="1"/>
      </c>
      <c r="J45" s="8"/>
      <c r="K45" s="9">
        <f t="shared" si="2"/>
      </c>
    </row>
    <row r="46" spans="2:11" ht="12">
      <c r="B46">
        <f>+ICU!A41</f>
        <v>108</v>
      </c>
      <c r="C46" t="str">
        <f>+ICU!B41</f>
        <v>TRI-STATE MEMORIAL HOSPITAL</v>
      </c>
      <c r="D46" s="7">
        <f>ROUND(+ICU!I41,0)</f>
        <v>0</v>
      </c>
      <c r="E46" s="7">
        <f>ROUND(+ICU!F41,0)</f>
        <v>1802</v>
      </c>
      <c r="F46" s="8">
        <f t="shared" si="0"/>
      </c>
      <c r="G46" s="7">
        <f>ROUND(+ICU!I142,0)</f>
        <v>0</v>
      </c>
      <c r="H46" s="7">
        <f>ROUND(+ICU!F142,2)</f>
        <v>0</v>
      </c>
      <c r="I46" s="8">
        <f t="shared" si="1"/>
      </c>
      <c r="J46" s="8"/>
      <c r="K46" s="9">
        <f t="shared" si="2"/>
      </c>
    </row>
    <row r="47" spans="2:11" ht="12">
      <c r="B47">
        <f>+ICU!A42</f>
        <v>111</v>
      </c>
      <c r="C47" t="str">
        <f>+ICU!B42</f>
        <v>EAST ADAMS RURAL HOSPITAL</v>
      </c>
      <c r="D47" s="7">
        <f>ROUND(+ICU!I42,0)</f>
        <v>0</v>
      </c>
      <c r="E47" s="7">
        <f>ROUND(+ICU!F42,0)</f>
        <v>0</v>
      </c>
      <c r="F47" s="8">
        <f t="shared" si="0"/>
      </c>
      <c r="G47" s="7">
        <f>ROUND(+ICU!I143,0)</f>
        <v>0</v>
      </c>
      <c r="H47" s="7">
        <f>ROUND(+ICU!F143,2)</f>
        <v>0</v>
      </c>
      <c r="I47" s="8">
        <f t="shared" si="1"/>
      </c>
      <c r="J47" s="8"/>
      <c r="K47" s="9">
        <f t="shared" si="2"/>
      </c>
    </row>
    <row r="48" spans="2:11" ht="12">
      <c r="B48">
        <f>+ICU!A43</f>
        <v>125</v>
      </c>
      <c r="C48" t="str">
        <f>+ICU!B43</f>
        <v>OTHELLO COMMUNITY HOSPITAL</v>
      </c>
      <c r="D48" s="7">
        <f>ROUND(+ICU!I43,0)</f>
        <v>0</v>
      </c>
      <c r="E48" s="7">
        <f>ROUND(+ICU!F43,0)</f>
        <v>0</v>
      </c>
      <c r="F48" s="8">
        <f t="shared" si="0"/>
      </c>
      <c r="G48" s="7">
        <f>ROUND(+ICU!I144,0)</f>
        <v>0</v>
      </c>
      <c r="H48" s="7">
        <f>ROUND(+ICU!F144,2)</f>
        <v>0</v>
      </c>
      <c r="I48" s="8">
        <f t="shared" si="1"/>
      </c>
      <c r="J48" s="8"/>
      <c r="K48" s="9">
        <f t="shared" si="2"/>
      </c>
    </row>
    <row r="49" spans="2:11" ht="12">
      <c r="B49">
        <f>+ICU!A44</f>
        <v>126</v>
      </c>
      <c r="C49" t="str">
        <f>+ICU!B44</f>
        <v>HIGHLINE MEDICAL CENTER</v>
      </c>
      <c r="D49" s="7">
        <f>ROUND(+ICU!I44,0)</f>
        <v>1224378</v>
      </c>
      <c r="E49" s="7">
        <f>ROUND(+ICU!F44,0)</f>
        <v>10017</v>
      </c>
      <c r="F49" s="8">
        <f t="shared" si="0"/>
        <v>122.23</v>
      </c>
      <c r="G49" s="7">
        <f>ROUND(+ICU!I145,0)</f>
        <v>394826</v>
      </c>
      <c r="H49" s="7">
        <f>ROUND(+ICU!F145,2)</f>
        <v>9478</v>
      </c>
      <c r="I49" s="8">
        <f t="shared" si="1"/>
        <v>41.66</v>
      </c>
      <c r="J49" s="8"/>
      <c r="K49" s="9">
        <f t="shared" si="2"/>
        <v>-0.6592</v>
      </c>
    </row>
    <row r="50" spans="2:11" ht="12">
      <c r="B50">
        <f>+ICU!A45</f>
        <v>128</v>
      </c>
      <c r="C50" t="str">
        <f>+ICU!B45</f>
        <v>UNIVERSITY OF WASHINGTON MEDICAL CENTER</v>
      </c>
      <c r="D50" s="7">
        <f>ROUND(+ICU!I45,0)</f>
        <v>0</v>
      </c>
      <c r="E50" s="7">
        <f>ROUND(+ICU!F45,0)</f>
        <v>40934</v>
      </c>
      <c r="F50" s="8">
        <f t="shared" si="0"/>
      </c>
      <c r="G50" s="7">
        <f>ROUND(+ICU!I146,0)</f>
        <v>0</v>
      </c>
      <c r="H50" s="7">
        <f>ROUND(+ICU!F146,2)</f>
        <v>40681</v>
      </c>
      <c r="I50" s="8">
        <f t="shared" si="1"/>
      </c>
      <c r="J50" s="8"/>
      <c r="K50" s="9">
        <f t="shared" si="2"/>
      </c>
    </row>
    <row r="51" spans="2:11" ht="12">
      <c r="B51">
        <f>+ICU!A46</f>
        <v>129</v>
      </c>
      <c r="C51" t="str">
        <f>+ICU!B46</f>
        <v>QUINCY VALLEY MEDICAL CENTER</v>
      </c>
      <c r="D51" s="7">
        <f>ROUND(+ICU!I46,0)</f>
        <v>0</v>
      </c>
      <c r="E51" s="7">
        <f>ROUND(+ICU!F46,0)</f>
        <v>0</v>
      </c>
      <c r="F51" s="8">
        <f t="shared" si="0"/>
      </c>
      <c r="G51" s="7">
        <f>ROUND(+ICU!I147,0)</f>
        <v>0</v>
      </c>
      <c r="H51" s="7">
        <f>ROUND(+ICU!F147,2)</f>
        <v>0</v>
      </c>
      <c r="I51" s="8">
        <f t="shared" si="1"/>
      </c>
      <c r="J51" s="8"/>
      <c r="K51" s="9">
        <f t="shared" si="2"/>
      </c>
    </row>
    <row r="52" spans="2:11" ht="12">
      <c r="B52">
        <f>+ICU!A47</f>
        <v>130</v>
      </c>
      <c r="C52" t="str">
        <f>+ICU!B47</f>
        <v>NORTHWEST HOSPITAL &amp; MEDICAL CENTER</v>
      </c>
      <c r="D52" s="7">
        <f>ROUND(+ICU!I47,0)</f>
        <v>192496</v>
      </c>
      <c r="E52" s="7">
        <f>ROUND(+ICU!F47,0)</f>
        <v>3679</v>
      </c>
      <c r="F52" s="8">
        <f t="shared" si="0"/>
        <v>52.32</v>
      </c>
      <c r="G52" s="7">
        <f>ROUND(+ICU!I148,0)</f>
        <v>2432</v>
      </c>
      <c r="H52" s="7">
        <f>ROUND(+ICU!F148,2)</f>
        <v>3881</v>
      </c>
      <c r="I52" s="8">
        <f t="shared" si="1"/>
        <v>0.63</v>
      </c>
      <c r="J52" s="8"/>
      <c r="K52" s="9">
        <f t="shared" si="2"/>
        <v>-0.988</v>
      </c>
    </row>
    <row r="53" spans="2:11" ht="12">
      <c r="B53">
        <f>+ICU!A48</f>
        <v>131</v>
      </c>
      <c r="C53" t="str">
        <f>+ICU!B48</f>
        <v>OVERLAKE HOSPITAL MEDICAL CENTER</v>
      </c>
      <c r="D53" s="7">
        <f>ROUND(+ICU!I48,0)</f>
        <v>1777625</v>
      </c>
      <c r="E53" s="7">
        <f>ROUND(+ICU!F48,0)</f>
        <v>6134</v>
      </c>
      <c r="F53" s="8">
        <f t="shared" si="0"/>
        <v>289.8</v>
      </c>
      <c r="G53" s="7">
        <f>ROUND(+ICU!I149,0)</f>
        <v>1962343</v>
      </c>
      <c r="H53" s="7">
        <f>ROUND(+ICU!F149,2)</f>
        <v>7539</v>
      </c>
      <c r="I53" s="8">
        <f t="shared" si="1"/>
        <v>260.29</v>
      </c>
      <c r="J53" s="8"/>
      <c r="K53" s="9">
        <f t="shared" si="2"/>
        <v>-0.1018</v>
      </c>
    </row>
    <row r="54" spans="2:11" ht="12">
      <c r="B54">
        <f>+ICU!A49</f>
        <v>132</v>
      </c>
      <c r="C54" t="str">
        <f>+ICU!B49</f>
        <v>SAINT CLARE HOSPITAL</v>
      </c>
      <c r="D54" s="7">
        <f>ROUND(+ICU!I49,0)</f>
        <v>254443</v>
      </c>
      <c r="E54" s="7">
        <f>ROUND(+ICU!F49,0)</f>
        <v>2782</v>
      </c>
      <c r="F54" s="8">
        <f t="shared" si="0"/>
        <v>91.46</v>
      </c>
      <c r="G54" s="7">
        <f>ROUND(+ICU!I150,0)</f>
        <v>417838</v>
      </c>
      <c r="H54" s="7">
        <f>ROUND(+ICU!F150,2)</f>
        <v>2693</v>
      </c>
      <c r="I54" s="8">
        <f t="shared" si="1"/>
        <v>155.16</v>
      </c>
      <c r="J54" s="8"/>
      <c r="K54" s="9">
        <f t="shared" si="2"/>
        <v>0.6965</v>
      </c>
    </row>
    <row r="55" spans="2:11" ht="12">
      <c r="B55">
        <f>+ICU!A50</f>
        <v>134</v>
      </c>
      <c r="C55" t="str">
        <f>+ICU!B50</f>
        <v>ISLAND HOSPITAL</v>
      </c>
      <c r="D55" s="7">
        <f>ROUND(+ICU!I50,0)</f>
        <v>0</v>
      </c>
      <c r="E55" s="7">
        <f>ROUND(+ICU!F50,0)</f>
        <v>1627</v>
      </c>
      <c r="F55" s="8">
        <f t="shared" si="0"/>
      </c>
      <c r="G55" s="7">
        <f>ROUND(+ICU!I151,0)</f>
        <v>0</v>
      </c>
      <c r="H55" s="7">
        <f>ROUND(+ICU!F151,2)</f>
        <v>1200</v>
      </c>
      <c r="I55" s="8">
        <f t="shared" si="1"/>
      </c>
      <c r="J55" s="8"/>
      <c r="K55" s="9">
        <f t="shared" si="2"/>
      </c>
    </row>
    <row r="56" spans="2:11" ht="12">
      <c r="B56">
        <f>+ICU!A51</f>
        <v>137</v>
      </c>
      <c r="C56" t="str">
        <f>+ICU!B51</f>
        <v>LINCOLN HOSPITAL</v>
      </c>
      <c r="D56" s="7">
        <f>ROUND(+ICU!I51,0)</f>
        <v>0</v>
      </c>
      <c r="E56" s="7">
        <f>ROUND(+ICU!F51,0)</f>
        <v>0</v>
      </c>
      <c r="F56" s="8">
        <f t="shared" si="0"/>
      </c>
      <c r="G56" s="7">
        <f>ROUND(+ICU!I152,0)</f>
        <v>0</v>
      </c>
      <c r="H56" s="7">
        <f>ROUND(+ICU!F152,2)</f>
        <v>0</v>
      </c>
      <c r="I56" s="8">
        <f t="shared" si="1"/>
      </c>
      <c r="J56" s="8"/>
      <c r="K56" s="9">
        <f t="shared" si="2"/>
      </c>
    </row>
    <row r="57" spans="2:11" ht="12">
      <c r="B57">
        <f>+ICU!A52</f>
        <v>138</v>
      </c>
      <c r="C57" t="str">
        <f>+ICU!B52</f>
        <v>SWEDISH EDMONDS</v>
      </c>
      <c r="D57" s="7">
        <f>ROUND(+ICU!I52,0)</f>
        <v>0</v>
      </c>
      <c r="E57" s="7">
        <f>ROUND(+ICU!F52,0)</f>
        <v>3853</v>
      </c>
      <c r="F57" s="8">
        <f t="shared" si="0"/>
      </c>
      <c r="G57" s="7">
        <f>ROUND(+ICU!I153,0)</f>
        <v>0</v>
      </c>
      <c r="H57" s="7">
        <f>ROUND(+ICU!F153,2)</f>
        <v>3419</v>
      </c>
      <c r="I57" s="8">
        <f t="shared" si="1"/>
      </c>
      <c r="J57" s="8"/>
      <c r="K57" s="9">
        <f t="shared" si="2"/>
      </c>
    </row>
    <row r="58" spans="2:11" ht="12">
      <c r="B58">
        <f>+ICU!A53</f>
        <v>139</v>
      </c>
      <c r="C58" t="str">
        <f>+ICU!B53</f>
        <v>PROVIDENCE HOLY FAMILY HOSPITAL</v>
      </c>
      <c r="D58" s="7">
        <f>ROUND(+ICU!I53,0)</f>
        <v>3315610</v>
      </c>
      <c r="E58" s="7">
        <f>ROUND(+ICU!F53,0)</f>
        <v>3990</v>
      </c>
      <c r="F58" s="8">
        <f t="shared" si="0"/>
        <v>830.98</v>
      </c>
      <c r="G58" s="7">
        <f>ROUND(+ICU!I154,0)</f>
        <v>4340575</v>
      </c>
      <c r="H58" s="7">
        <f>ROUND(+ICU!F154,2)</f>
        <v>3625</v>
      </c>
      <c r="I58" s="8">
        <f t="shared" si="1"/>
        <v>1197.4</v>
      </c>
      <c r="J58" s="8"/>
      <c r="K58" s="9">
        <f t="shared" si="2"/>
        <v>0.4409</v>
      </c>
    </row>
    <row r="59" spans="2:11" ht="12">
      <c r="B59">
        <f>+ICU!A54</f>
        <v>140</v>
      </c>
      <c r="C59" t="str">
        <f>+ICU!B54</f>
        <v>KITTITAS VALLEY HOSPITAL</v>
      </c>
      <c r="D59" s="7">
        <f>ROUND(+ICU!I54,0)</f>
        <v>0</v>
      </c>
      <c r="E59" s="7">
        <f>ROUND(+ICU!F54,0)</f>
        <v>875</v>
      </c>
      <c r="F59" s="8">
        <f t="shared" si="0"/>
      </c>
      <c r="G59" s="7">
        <f>ROUND(+ICU!I155,0)</f>
        <v>0</v>
      </c>
      <c r="H59" s="7">
        <f>ROUND(+ICU!F155,2)</f>
        <v>746</v>
      </c>
      <c r="I59" s="8">
        <f t="shared" si="1"/>
      </c>
      <c r="J59" s="8"/>
      <c r="K59" s="9">
        <f t="shared" si="2"/>
      </c>
    </row>
    <row r="60" spans="2:11" ht="12">
      <c r="B60">
        <f>+ICU!A55</f>
        <v>141</v>
      </c>
      <c r="C60" t="str">
        <f>+ICU!B55</f>
        <v>DAYTON GENERAL HOSPITAL</v>
      </c>
      <c r="D60" s="7">
        <f>ROUND(+ICU!I55,0)</f>
        <v>0</v>
      </c>
      <c r="E60" s="7">
        <f>ROUND(+ICU!F55,0)</f>
        <v>0</v>
      </c>
      <c r="F60" s="8">
        <f t="shared" si="0"/>
      </c>
      <c r="G60" s="7">
        <f>ROUND(+ICU!I156,0)</f>
        <v>0</v>
      </c>
      <c r="H60" s="7">
        <f>ROUND(+ICU!F156,2)</f>
        <v>0</v>
      </c>
      <c r="I60" s="8">
        <f t="shared" si="1"/>
      </c>
      <c r="J60" s="8"/>
      <c r="K60" s="9">
        <f t="shared" si="2"/>
      </c>
    </row>
    <row r="61" spans="2:11" ht="12">
      <c r="B61">
        <f>+ICU!A56</f>
        <v>142</v>
      </c>
      <c r="C61" t="str">
        <f>+ICU!B56</f>
        <v>HARRISON MEDICAL CENTER</v>
      </c>
      <c r="D61" s="7">
        <f>ROUND(+ICU!I56,0)</f>
        <v>25938</v>
      </c>
      <c r="E61" s="7">
        <f>ROUND(+ICU!F56,0)</f>
        <v>5252</v>
      </c>
      <c r="F61" s="8">
        <f t="shared" si="0"/>
        <v>4.94</v>
      </c>
      <c r="G61" s="7">
        <f>ROUND(+ICU!I157,0)</f>
        <v>4813</v>
      </c>
      <c r="H61" s="7">
        <f>ROUND(+ICU!F157,2)</f>
        <v>5000</v>
      </c>
      <c r="I61" s="8">
        <f t="shared" si="1"/>
        <v>0.96</v>
      </c>
      <c r="J61" s="8"/>
      <c r="K61" s="9">
        <f t="shared" si="2"/>
        <v>-0.8057</v>
      </c>
    </row>
    <row r="62" spans="2:11" ht="12">
      <c r="B62">
        <f>+ICU!A57</f>
        <v>145</v>
      </c>
      <c r="C62" t="str">
        <f>+ICU!B57</f>
        <v>PEACEHEALTH SAINT JOSEPH HOSPITAL</v>
      </c>
      <c r="D62" s="7">
        <f>ROUND(+ICU!I57,0)</f>
        <v>0</v>
      </c>
      <c r="E62" s="7">
        <f>ROUND(+ICU!F57,0)</f>
        <v>5639</v>
      </c>
      <c r="F62" s="8">
        <f t="shared" si="0"/>
      </c>
      <c r="G62" s="7">
        <f>ROUND(+ICU!I158,0)</f>
        <v>172190</v>
      </c>
      <c r="H62" s="7">
        <f>ROUND(+ICU!F158,2)</f>
        <v>5836</v>
      </c>
      <c r="I62" s="8">
        <f t="shared" si="1"/>
        <v>29.5</v>
      </c>
      <c r="J62" s="8"/>
      <c r="K62" s="9">
        <f t="shared" si="2"/>
      </c>
    </row>
    <row r="63" spans="2:11" ht="12">
      <c r="B63">
        <f>+ICU!A58</f>
        <v>147</v>
      </c>
      <c r="C63" t="str">
        <f>+ICU!B58</f>
        <v>MID VALLEY HOSPITAL</v>
      </c>
      <c r="D63" s="7">
        <f>ROUND(+ICU!I58,0)</f>
        <v>0</v>
      </c>
      <c r="E63" s="7">
        <f>ROUND(+ICU!F58,0)</f>
        <v>256</v>
      </c>
      <c r="F63" s="8">
        <f t="shared" si="0"/>
      </c>
      <c r="G63" s="7">
        <f>ROUND(+ICU!I159,0)</f>
        <v>0</v>
      </c>
      <c r="H63" s="7">
        <f>ROUND(+ICU!F159,2)</f>
        <v>197</v>
      </c>
      <c r="I63" s="8">
        <f t="shared" si="1"/>
      </c>
      <c r="J63" s="8"/>
      <c r="K63" s="9">
        <f t="shared" si="2"/>
      </c>
    </row>
    <row r="64" spans="2:11" ht="12">
      <c r="B64">
        <f>+ICU!A59</f>
        <v>148</v>
      </c>
      <c r="C64" t="str">
        <f>+ICU!B59</f>
        <v>KINDRED HOSPITAL - SEATTLE</v>
      </c>
      <c r="D64" s="7">
        <f>ROUND(+ICU!I59,0)</f>
        <v>0</v>
      </c>
      <c r="E64" s="7">
        <f>ROUND(+ICU!F59,0)</f>
        <v>605</v>
      </c>
      <c r="F64" s="8">
        <f t="shared" si="0"/>
      </c>
      <c r="G64" s="7">
        <f>ROUND(+ICU!I160,0)</f>
        <v>0</v>
      </c>
      <c r="H64" s="7">
        <f>ROUND(+ICU!F160,2)</f>
        <v>593</v>
      </c>
      <c r="I64" s="8">
        <f t="shared" si="1"/>
      </c>
      <c r="J64" s="8"/>
      <c r="K64" s="9">
        <f t="shared" si="2"/>
      </c>
    </row>
    <row r="65" spans="2:11" ht="12">
      <c r="B65">
        <f>+ICU!A60</f>
        <v>150</v>
      </c>
      <c r="C65" t="str">
        <f>+ICU!B60</f>
        <v>COULEE COMMUNITY HOSPITAL</v>
      </c>
      <c r="D65" s="7">
        <f>ROUND(+ICU!I60,0)</f>
        <v>0</v>
      </c>
      <c r="E65" s="7">
        <f>ROUND(+ICU!F60,0)</f>
        <v>0</v>
      </c>
      <c r="F65" s="8">
        <f t="shared" si="0"/>
      </c>
      <c r="G65" s="7">
        <f>ROUND(+ICU!I161,0)</f>
        <v>0</v>
      </c>
      <c r="H65" s="7">
        <f>ROUND(+ICU!F161,2)</f>
        <v>0</v>
      </c>
      <c r="I65" s="8">
        <f t="shared" si="1"/>
      </c>
      <c r="J65" s="8"/>
      <c r="K65" s="9">
        <f t="shared" si="2"/>
      </c>
    </row>
    <row r="66" spans="2:11" ht="12">
      <c r="B66">
        <f>+ICU!A61</f>
        <v>152</v>
      </c>
      <c r="C66" t="str">
        <f>+ICU!B61</f>
        <v>MASON GENERAL HOSPITAL</v>
      </c>
      <c r="D66" s="7">
        <f>ROUND(+ICU!I61,0)</f>
        <v>80837</v>
      </c>
      <c r="E66" s="7">
        <f>ROUND(+ICU!F61,0)</f>
        <v>1312</v>
      </c>
      <c r="F66" s="8">
        <f t="shared" si="0"/>
        <v>61.61</v>
      </c>
      <c r="G66" s="7">
        <f>ROUND(+ICU!I162,0)</f>
        <v>14412</v>
      </c>
      <c r="H66" s="7">
        <f>ROUND(+ICU!F162,2)</f>
        <v>1284</v>
      </c>
      <c r="I66" s="8">
        <f t="shared" si="1"/>
        <v>11.22</v>
      </c>
      <c r="J66" s="8"/>
      <c r="K66" s="9">
        <f t="shared" si="2"/>
        <v>-0.8179</v>
      </c>
    </row>
    <row r="67" spans="2:11" ht="12">
      <c r="B67">
        <f>+ICU!A62</f>
        <v>153</v>
      </c>
      <c r="C67" t="str">
        <f>+ICU!B62</f>
        <v>WHITMAN HOSPITAL AND MEDICAL CENTER</v>
      </c>
      <c r="D67" s="7">
        <f>ROUND(+ICU!I62,0)</f>
        <v>0</v>
      </c>
      <c r="E67" s="7">
        <f>ROUND(+ICU!F62,0)</f>
        <v>0</v>
      </c>
      <c r="F67" s="8">
        <f t="shared" si="0"/>
      </c>
      <c r="G67" s="7">
        <f>ROUND(+ICU!I163,0)</f>
        <v>0</v>
      </c>
      <c r="H67" s="7">
        <f>ROUND(+ICU!F163,2)</f>
        <v>0</v>
      </c>
      <c r="I67" s="8">
        <f t="shared" si="1"/>
      </c>
      <c r="J67" s="8"/>
      <c r="K67" s="9">
        <f t="shared" si="2"/>
      </c>
    </row>
    <row r="68" spans="2:11" ht="12">
      <c r="B68">
        <f>+ICU!A63</f>
        <v>155</v>
      </c>
      <c r="C68" t="str">
        <f>+ICU!B63</f>
        <v>VALLEY MEDICAL CENTER</v>
      </c>
      <c r="D68" s="7">
        <f>ROUND(+ICU!I63,0)</f>
        <v>285000</v>
      </c>
      <c r="E68" s="7">
        <f>ROUND(+ICU!F63,0)</f>
        <v>3810</v>
      </c>
      <c r="F68" s="8">
        <f t="shared" si="0"/>
        <v>74.8</v>
      </c>
      <c r="G68" s="7">
        <f>ROUND(+ICU!I164,0)</f>
        <v>285000</v>
      </c>
      <c r="H68" s="7">
        <f>ROUND(+ICU!F164,2)</f>
        <v>3602</v>
      </c>
      <c r="I68" s="8">
        <f t="shared" si="1"/>
        <v>79.12</v>
      </c>
      <c r="J68" s="8"/>
      <c r="K68" s="9">
        <f t="shared" si="2"/>
        <v>0.0578</v>
      </c>
    </row>
    <row r="69" spans="2:11" ht="12">
      <c r="B69">
        <f>+ICU!A64</f>
        <v>156</v>
      </c>
      <c r="C69" t="str">
        <f>+ICU!B64</f>
        <v>WHIDBEY GENERAL HOSPITAL</v>
      </c>
      <c r="D69" s="7">
        <f>ROUND(+ICU!I64,0)</f>
        <v>0</v>
      </c>
      <c r="E69" s="7">
        <f>ROUND(+ICU!F64,0)</f>
        <v>879</v>
      </c>
      <c r="F69" s="8">
        <f t="shared" si="0"/>
      </c>
      <c r="G69" s="7">
        <f>ROUND(+ICU!I165,0)</f>
        <v>0</v>
      </c>
      <c r="H69" s="7">
        <f>ROUND(+ICU!F165,2)</f>
        <v>673</v>
      </c>
      <c r="I69" s="8">
        <f t="shared" si="1"/>
      </c>
      <c r="J69" s="8"/>
      <c r="K69" s="9">
        <f t="shared" si="2"/>
      </c>
    </row>
    <row r="70" spans="2:11" ht="12">
      <c r="B70">
        <f>+ICU!A65</f>
        <v>157</v>
      </c>
      <c r="C70" t="str">
        <f>+ICU!B65</f>
        <v>SAINT LUKES REHABILIATION INSTITUTE</v>
      </c>
      <c r="D70" s="7">
        <f>ROUND(+ICU!I65,0)</f>
        <v>0</v>
      </c>
      <c r="E70" s="7">
        <f>ROUND(+ICU!F65,0)</f>
        <v>0</v>
      </c>
      <c r="F70" s="8">
        <f t="shared" si="0"/>
      </c>
      <c r="G70" s="7">
        <f>ROUND(+ICU!I166,0)</f>
        <v>0</v>
      </c>
      <c r="H70" s="7">
        <f>ROUND(+ICU!F166,2)</f>
        <v>0</v>
      </c>
      <c r="I70" s="8">
        <f t="shared" si="1"/>
      </c>
      <c r="J70" s="8"/>
      <c r="K70" s="9">
        <f t="shared" si="2"/>
      </c>
    </row>
    <row r="71" spans="2:11" ht="12">
      <c r="B71">
        <f>+ICU!A66</f>
        <v>158</v>
      </c>
      <c r="C71" t="str">
        <f>+ICU!B66</f>
        <v>CASCADE MEDICAL CENTER</v>
      </c>
      <c r="D71" s="7">
        <f>ROUND(+ICU!I66,0)</f>
        <v>0</v>
      </c>
      <c r="E71" s="7">
        <f>ROUND(+ICU!F66,0)</f>
        <v>0</v>
      </c>
      <c r="F71" s="8">
        <f t="shared" si="0"/>
      </c>
      <c r="G71" s="7">
        <f>ROUND(+ICU!I167,0)</f>
        <v>0</v>
      </c>
      <c r="H71" s="7">
        <f>ROUND(+ICU!F167,2)</f>
        <v>0</v>
      </c>
      <c r="I71" s="8">
        <f t="shared" si="1"/>
      </c>
      <c r="J71" s="8"/>
      <c r="K71" s="9">
        <f t="shared" si="2"/>
      </c>
    </row>
    <row r="72" spans="2:11" ht="12">
      <c r="B72">
        <f>+ICU!A67</f>
        <v>159</v>
      </c>
      <c r="C72" t="str">
        <f>+ICU!B67</f>
        <v>PROVIDENCE SAINT PETER HOSPITAL</v>
      </c>
      <c r="D72" s="7">
        <f>ROUND(+ICU!I67,0)</f>
        <v>424446</v>
      </c>
      <c r="E72" s="7">
        <f>ROUND(+ICU!F67,0)</f>
        <v>5818</v>
      </c>
      <c r="F72" s="8">
        <f t="shared" si="0"/>
        <v>72.95</v>
      </c>
      <c r="G72" s="7">
        <f>ROUND(+ICU!I168,0)</f>
        <v>423434</v>
      </c>
      <c r="H72" s="7">
        <f>ROUND(+ICU!F168,2)</f>
        <v>6261</v>
      </c>
      <c r="I72" s="8">
        <f t="shared" si="1"/>
        <v>67.63</v>
      </c>
      <c r="J72" s="8"/>
      <c r="K72" s="9">
        <f t="shared" si="2"/>
        <v>-0.0729</v>
      </c>
    </row>
    <row r="73" spans="2:11" ht="12">
      <c r="B73">
        <f>+ICU!A68</f>
        <v>161</v>
      </c>
      <c r="C73" t="str">
        <f>+ICU!B68</f>
        <v>KADLEC REGIONAL MEDICAL CENTER</v>
      </c>
      <c r="D73" s="7">
        <f>ROUND(+ICU!I68,0)</f>
        <v>1325729</v>
      </c>
      <c r="E73" s="7">
        <f>ROUND(+ICU!F68,0)</f>
        <v>7489</v>
      </c>
      <c r="F73" s="8">
        <f t="shared" si="0"/>
        <v>177.02</v>
      </c>
      <c r="G73" s="7">
        <f>ROUND(+ICU!I169,0)</f>
        <v>1408042</v>
      </c>
      <c r="H73" s="7">
        <f>ROUND(+ICU!F169,2)</f>
        <v>8603</v>
      </c>
      <c r="I73" s="8">
        <f t="shared" si="1"/>
        <v>163.67</v>
      </c>
      <c r="J73" s="8"/>
      <c r="K73" s="9">
        <f t="shared" si="2"/>
        <v>-0.0754</v>
      </c>
    </row>
    <row r="74" spans="2:11" ht="12">
      <c r="B74">
        <f>+ICU!A69</f>
        <v>162</v>
      </c>
      <c r="C74" t="str">
        <f>+ICU!B69</f>
        <v>PROVIDENCE SACRED HEART MEDICAL CENTER</v>
      </c>
      <c r="D74" s="7">
        <f>ROUND(+ICU!I69,0)</f>
        <v>1465853</v>
      </c>
      <c r="E74" s="7">
        <f>ROUND(+ICU!F69,0)</f>
        <v>37631</v>
      </c>
      <c r="F74" s="8">
        <f t="shared" si="0"/>
        <v>38.95</v>
      </c>
      <c r="G74" s="7">
        <f>ROUND(+ICU!I170,0)</f>
        <v>1747479</v>
      </c>
      <c r="H74" s="7">
        <f>ROUND(+ICU!F170,2)</f>
        <v>38113</v>
      </c>
      <c r="I74" s="8">
        <f t="shared" si="1"/>
        <v>45.85</v>
      </c>
      <c r="J74" s="8"/>
      <c r="K74" s="9">
        <f t="shared" si="2"/>
        <v>0.1772</v>
      </c>
    </row>
    <row r="75" spans="2:11" ht="12">
      <c r="B75">
        <f>+ICU!A70</f>
        <v>164</v>
      </c>
      <c r="C75" t="str">
        <f>+ICU!B70</f>
        <v>EVERGREEN HOSPITAL MEDICAL CENTER</v>
      </c>
      <c r="D75" s="7">
        <f>ROUND(+ICU!I70,0)</f>
        <v>386000</v>
      </c>
      <c r="E75" s="7">
        <f>ROUND(+ICU!F70,0)</f>
        <v>5478</v>
      </c>
      <c r="F75" s="8">
        <f aca="true" t="shared" si="3" ref="F75:F106">IF(D75=0,"",IF(E75=0,"",ROUND(D75/E75,2)))</f>
        <v>70.46</v>
      </c>
      <c r="G75" s="7">
        <f>ROUND(+ICU!I171,0)</f>
        <v>402</v>
      </c>
      <c r="H75" s="7">
        <f>ROUND(+ICU!F171,2)</f>
        <v>5521</v>
      </c>
      <c r="I75" s="8">
        <f aca="true" t="shared" si="4" ref="I75:I106">IF(G75=0,"",IF(H75=0,"",ROUND(G75/H75,2)))</f>
        <v>0.07</v>
      </c>
      <c r="J75" s="8"/>
      <c r="K75" s="9">
        <f aca="true" t="shared" si="5" ref="K75:K106">IF(D75=0,"",IF(E75=0,"",IF(G75=0,"",IF(H75=0,"",ROUND(I75/F75-1,4)))))</f>
        <v>-0.999</v>
      </c>
    </row>
    <row r="76" spans="2:11" ht="12">
      <c r="B76">
        <f>+ICU!A71</f>
        <v>165</v>
      </c>
      <c r="C76" t="str">
        <f>+ICU!B71</f>
        <v>LAKE CHELAN COMMUNITY HOSPITAL</v>
      </c>
      <c r="D76" s="7">
        <f>ROUND(+ICU!I71,0)</f>
        <v>0</v>
      </c>
      <c r="E76" s="7">
        <f>ROUND(+ICU!F71,0)</f>
        <v>0</v>
      </c>
      <c r="F76" s="8">
        <f t="shared" si="3"/>
      </c>
      <c r="G76" s="7">
        <f>ROUND(+ICU!I172,0)</f>
        <v>0</v>
      </c>
      <c r="H76" s="7">
        <f>ROUND(+ICU!F172,2)</f>
        <v>0</v>
      </c>
      <c r="I76" s="8">
        <f t="shared" si="4"/>
      </c>
      <c r="J76" s="8"/>
      <c r="K76" s="9">
        <f t="shared" si="5"/>
      </c>
    </row>
    <row r="77" spans="2:11" ht="12">
      <c r="B77">
        <f>+ICU!A72</f>
        <v>167</v>
      </c>
      <c r="C77" t="str">
        <f>+ICU!B72</f>
        <v>FERRY COUNTY MEMORIAL HOSPITAL</v>
      </c>
      <c r="D77" s="7">
        <f>ROUND(+ICU!I72,0)</f>
        <v>0</v>
      </c>
      <c r="E77" s="7">
        <f>ROUND(+ICU!F72,0)</f>
        <v>5</v>
      </c>
      <c r="F77" s="8">
        <f t="shared" si="3"/>
      </c>
      <c r="G77" s="7">
        <f>ROUND(+ICU!I173,0)</f>
        <v>0</v>
      </c>
      <c r="H77" s="7">
        <f>ROUND(+ICU!F173,2)</f>
        <v>1</v>
      </c>
      <c r="I77" s="8">
        <f t="shared" si="4"/>
      </c>
      <c r="J77" s="8"/>
      <c r="K77" s="9">
        <f t="shared" si="5"/>
      </c>
    </row>
    <row r="78" spans="2:11" ht="12">
      <c r="B78">
        <f>+ICU!A73</f>
        <v>168</v>
      </c>
      <c r="C78" t="str">
        <f>+ICU!B73</f>
        <v>CENTRAL WASHINGTON HOSPITAL</v>
      </c>
      <c r="D78" s="7">
        <f>ROUND(+ICU!I73,0)</f>
        <v>118424</v>
      </c>
      <c r="E78" s="7">
        <f>ROUND(+ICU!F73,0)</f>
        <v>4530</v>
      </c>
      <c r="F78" s="8">
        <f t="shared" si="3"/>
        <v>26.14</v>
      </c>
      <c r="G78" s="7">
        <f>ROUND(+ICU!I174,0)</f>
        <v>268262</v>
      </c>
      <c r="H78" s="7">
        <f>ROUND(+ICU!F174,2)</f>
        <v>4784</v>
      </c>
      <c r="I78" s="8">
        <f t="shared" si="4"/>
        <v>56.07</v>
      </c>
      <c r="J78" s="8"/>
      <c r="K78" s="9">
        <f t="shared" si="5"/>
        <v>1.145</v>
      </c>
    </row>
    <row r="79" spans="2:11" ht="12">
      <c r="B79">
        <f>+ICU!A74</f>
        <v>169</v>
      </c>
      <c r="C79" t="str">
        <f>+ICU!B74</f>
        <v>GROUP HEALTH EASTSIDE</v>
      </c>
      <c r="D79" s="7">
        <f>ROUND(+ICU!I74,0)</f>
        <v>0</v>
      </c>
      <c r="E79" s="7">
        <f>ROUND(+ICU!F74,0)</f>
        <v>472</v>
      </c>
      <c r="F79" s="8">
        <f t="shared" si="3"/>
      </c>
      <c r="G79" s="7">
        <f>ROUND(+ICU!I175,0)</f>
        <v>0</v>
      </c>
      <c r="H79" s="7">
        <f>ROUND(+ICU!F175,2)</f>
        <v>0</v>
      </c>
      <c r="I79" s="8">
        <f t="shared" si="4"/>
      </c>
      <c r="J79" s="8"/>
      <c r="K79" s="9">
        <f t="shared" si="5"/>
      </c>
    </row>
    <row r="80" spans="2:11" ht="12">
      <c r="B80">
        <f>+ICU!A75</f>
        <v>170</v>
      </c>
      <c r="C80" t="str">
        <f>+ICU!B75</f>
        <v>SOUTHWEST WASHINGTON MEDICAL CENTER</v>
      </c>
      <c r="D80" s="7">
        <f>ROUND(+ICU!I75,0)</f>
        <v>789779</v>
      </c>
      <c r="E80" s="7">
        <f>ROUND(+ICU!F75,0)</f>
        <v>12573</v>
      </c>
      <c r="F80" s="8">
        <f t="shared" si="3"/>
        <v>62.82</v>
      </c>
      <c r="G80" s="7">
        <f>ROUND(+ICU!I176,0)</f>
        <v>2032754</v>
      </c>
      <c r="H80" s="7">
        <f>ROUND(+ICU!F176,2)</f>
        <v>13584</v>
      </c>
      <c r="I80" s="8">
        <f t="shared" si="4"/>
        <v>149.64</v>
      </c>
      <c r="J80" s="8"/>
      <c r="K80" s="9">
        <f t="shared" si="5"/>
        <v>1.382</v>
      </c>
    </row>
    <row r="81" spans="2:11" ht="12">
      <c r="B81">
        <f>+ICU!A76</f>
        <v>172</v>
      </c>
      <c r="C81" t="str">
        <f>+ICU!B76</f>
        <v>PULLMAN REGIONAL HOSPITAL</v>
      </c>
      <c r="D81" s="7">
        <f>ROUND(+ICU!I76,0)</f>
        <v>51814</v>
      </c>
      <c r="E81" s="7">
        <f>ROUND(+ICU!F76,0)</f>
        <v>568</v>
      </c>
      <c r="F81" s="8">
        <f t="shared" si="3"/>
        <v>91.22</v>
      </c>
      <c r="G81" s="7">
        <f>ROUND(+ICU!I177,0)</f>
        <v>2368</v>
      </c>
      <c r="H81" s="7">
        <f>ROUND(+ICU!F177,2)</f>
        <v>545</v>
      </c>
      <c r="I81" s="8">
        <f t="shared" si="4"/>
        <v>4.34</v>
      </c>
      <c r="J81" s="8"/>
      <c r="K81" s="9">
        <f t="shared" si="5"/>
        <v>-0.9524</v>
      </c>
    </row>
    <row r="82" spans="2:11" ht="12">
      <c r="B82">
        <f>+ICU!A77</f>
        <v>173</v>
      </c>
      <c r="C82" t="str">
        <f>+ICU!B77</f>
        <v>MORTON GENERAL HOSPITAL</v>
      </c>
      <c r="D82" s="7">
        <f>ROUND(+ICU!I77,0)</f>
        <v>0</v>
      </c>
      <c r="E82" s="7">
        <f>ROUND(+ICU!F77,0)</f>
        <v>0</v>
      </c>
      <c r="F82" s="8">
        <f t="shared" si="3"/>
      </c>
      <c r="G82" s="7">
        <f>ROUND(+ICU!I178,0)</f>
        <v>0</v>
      </c>
      <c r="H82" s="7">
        <f>ROUND(+ICU!F178,2)</f>
        <v>0</v>
      </c>
      <c r="I82" s="8">
        <f t="shared" si="4"/>
      </c>
      <c r="J82" s="8"/>
      <c r="K82" s="9">
        <f t="shared" si="5"/>
      </c>
    </row>
    <row r="83" spans="2:11" ht="12">
      <c r="B83">
        <f>+ICU!A78</f>
        <v>175</v>
      </c>
      <c r="C83" t="str">
        <f>+ICU!B78</f>
        <v>MARY BRIDGE CHILDRENS HEALTH CENTER</v>
      </c>
      <c r="D83" s="7">
        <f>ROUND(+ICU!I78,0)</f>
        <v>326640</v>
      </c>
      <c r="E83" s="7">
        <f>ROUND(+ICU!F78,0)</f>
        <v>3056</v>
      </c>
      <c r="F83" s="8">
        <f t="shared" si="3"/>
        <v>106.88</v>
      </c>
      <c r="G83" s="7">
        <f>ROUND(+ICU!I179,0)</f>
        <v>353860</v>
      </c>
      <c r="H83" s="7">
        <f>ROUND(+ICU!F179,2)</f>
        <v>3071</v>
      </c>
      <c r="I83" s="8">
        <f t="shared" si="4"/>
        <v>115.23</v>
      </c>
      <c r="J83" s="8"/>
      <c r="K83" s="9">
        <f t="shared" si="5"/>
        <v>0.0781</v>
      </c>
    </row>
    <row r="84" spans="2:11" ht="12">
      <c r="B84">
        <f>+ICU!A79</f>
        <v>176</v>
      </c>
      <c r="C84" t="str">
        <f>+ICU!B79</f>
        <v>TACOMA GENERAL ALLENMORE HOSPITAL</v>
      </c>
      <c r="D84" s="7">
        <f>ROUND(+ICU!I79,0)</f>
        <v>0</v>
      </c>
      <c r="E84" s="7">
        <f>ROUND(+ICU!F79,0)</f>
        <v>37459</v>
      </c>
      <c r="F84" s="8">
        <f t="shared" si="3"/>
      </c>
      <c r="G84" s="7">
        <f>ROUND(+ICU!I180,0)</f>
        <v>200028</v>
      </c>
      <c r="H84" s="7">
        <f>ROUND(+ICU!F180,2)</f>
        <v>39577</v>
      </c>
      <c r="I84" s="8">
        <f t="shared" si="4"/>
        <v>5.05</v>
      </c>
      <c r="J84" s="8"/>
      <c r="K84" s="9">
        <f t="shared" si="5"/>
      </c>
    </row>
    <row r="85" spans="2:11" ht="12">
      <c r="B85">
        <f>+ICU!A80</f>
        <v>178</v>
      </c>
      <c r="C85" t="str">
        <f>+ICU!B80</f>
        <v>DEER PARK HOSPITAL</v>
      </c>
      <c r="D85" s="7">
        <f>ROUND(+ICU!I80,0)</f>
        <v>0</v>
      </c>
      <c r="E85" s="7">
        <f>ROUND(+ICU!F80,0)</f>
        <v>0</v>
      </c>
      <c r="F85" s="8">
        <f t="shared" si="3"/>
      </c>
      <c r="G85" s="7">
        <f>ROUND(+ICU!I181,0)</f>
        <v>0</v>
      </c>
      <c r="H85" s="7">
        <f>ROUND(+ICU!F181,2)</f>
        <v>0</v>
      </c>
      <c r="I85" s="8">
        <f t="shared" si="4"/>
      </c>
      <c r="J85" s="8"/>
      <c r="K85" s="9">
        <f t="shared" si="5"/>
      </c>
    </row>
    <row r="86" spans="2:11" ht="12">
      <c r="B86">
        <f>+ICU!A81</f>
        <v>180</v>
      </c>
      <c r="C86" t="str">
        <f>+ICU!B81</f>
        <v>VALLEY HOSPITAL AND MEDICAL CENTER</v>
      </c>
      <c r="D86" s="7">
        <f>ROUND(+ICU!I81,0)</f>
        <v>3025</v>
      </c>
      <c r="E86" s="7">
        <f>ROUND(+ICU!F81,0)</f>
        <v>1262</v>
      </c>
      <c r="F86" s="8">
        <f t="shared" si="3"/>
        <v>2.4</v>
      </c>
      <c r="G86" s="7">
        <f>ROUND(+ICU!I182,0)</f>
        <v>3667</v>
      </c>
      <c r="H86" s="7">
        <f>ROUND(+ICU!F182,2)</f>
        <v>2093</v>
      </c>
      <c r="I86" s="8">
        <f t="shared" si="4"/>
        <v>1.75</v>
      </c>
      <c r="J86" s="8"/>
      <c r="K86" s="9">
        <f t="shared" si="5"/>
        <v>-0.2708</v>
      </c>
    </row>
    <row r="87" spans="2:11" ht="12">
      <c r="B87">
        <f>+ICU!A82</f>
        <v>183</v>
      </c>
      <c r="C87" t="str">
        <f>+ICU!B82</f>
        <v>AUBURN REGIONAL MEDICAL CENTER</v>
      </c>
      <c r="D87" s="7">
        <f>ROUND(+ICU!I82,0)</f>
        <v>253836</v>
      </c>
      <c r="E87" s="7">
        <f>ROUND(+ICU!F82,0)</f>
        <v>2357</v>
      </c>
      <c r="F87" s="8">
        <f t="shared" si="3"/>
        <v>107.69</v>
      </c>
      <c r="G87" s="7">
        <f>ROUND(+ICU!I183,0)</f>
        <v>404081</v>
      </c>
      <c r="H87" s="7">
        <f>ROUND(+ICU!F183,2)</f>
        <v>3224</v>
      </c>
      <c r="I87" s="8">
        <f t="shared" si="4"/>
        <v>125.34</v>
      </c>
      <c r="J87" s="8"/>
      <c r="K87" s="9">
        <f t="shared" si="5"/>
        <v>0.1639</v>
      </c>
    </row>
    <row r="88" spans="2:11" ht="12">
      <c r="B88">
        <f>+ICU!A83</f>
        <v>186</v>
      </c>
      <c r="C88" t="str">
        <f>+ICU!B83</f>
        <v>MARK REED HOSPITAL</v>
      </c>
      <c r="D88" s="7">
        <f>ROUND(+ICU!I83,0)</f>
        <v>0</v>
      </c>
      <c r="E88" s="7">
        <f>ROUND(+ICU!F83,0)</f>
        <v>0</v>
      </c>
      <c r="F88" s="8">
        <f t="shared" si="3"/>
      </c>
      <c r="G88" s="7">
        <f>ROUND(+ICU!I184,0)</f>
        <v>0</v>
      </c>
      <c r="H88" s="7">
        <f>ROUND(+ICU!F184,2)</f>
        <v>0</v>
      </c>
      <c r="I88" s="8">
        <f t="shared" si="4"/>
      </c>
      <c r="J88" s="8"/>
      <c r="K88" s="9">
        <f t="shared" si="5"/>
      </c>
    </row>
    <row r="89" spans="2:11" ht="12">
      <c r="B89">
        <f>+ICU!A84</f>
        <v>191</v>
      </c>
      <c r="C89" t="str">
        <f>+ICU!B84</f>
        <v>PROVIDENCE CENTRALIA HOSPITAL</v>
      </c>
      <c r="D89" s="7">
        <f>ROUND(+ICU!I84,0)</f>
        <v>5662</v>
      </c>
      <c r="E89" s="7">
        <f>ROUND(+ICU!F84,0)</f>
        <v>3492</v>
      </c>
      <c r="F89" s="8">
        <f t="shared" si="3"/>
        <v>1.62</v>
      </c>
      <c r="G89" s="7">
        <f>ROUND(+ICU!I185,0)</f>
        <v>1925</v>
      </c>
      <c r="H89" s="7">
        <f>ROUND(+ICU!F185,2)</f>
        <v>3772</v>
      </c>
      <c r="I89" s="8">
        <f t="shared" si="4"/>
        <v>0.51</v>
      </c>
      <c r="J89" s="8"/>
      <c r="K89" s="9">
        <f t="shared" si="5"/>
        <v>-0.6852</v>
      </c>
    </row>
    <row r="90" spans="2:11" ht="12">
      <c r="B90">
        <f>+ICU!A85</f>
        <v>193</v>
      </c>
      <c r="C90" t="str">
        <f>+ICU!B85</f>
        <v>PROVIDENCE MOUNT CARMEL HOSPITAL</v>
      </c>
      <c r="D90" s="7">
        <f>ROUND(+ICU!I85,0)</f>
        <v>0</v>
      </c>
      <c r="E90" s="7">
        <f>ROUND(+ICU!F85,0)</f>
        <v>413</v>
      </c>
      <c r="F90" s="8">
        <f t="shared" si="3"/>
      </c>
      <c r="G90" s="7">
        <f>ROUND(+ICU!I186,0)</f>
        <v>7695</v>
      </c>
      <c r="H90" s="7">
        <f>ROUND(+ICU!F186,2)</f>
        <v>464</v>
      </c>
      <c r="I90" s="8">
        <f t="shared" si="4"/>
        <v>16.58</v>
      </c>
      <c r="J90" s="8"/>
      <c r="K90" s="9">
        <f t="shared" si="5"/>
      </c>
    </row>
    <row r="91" spans="2:11" ht="12">
      <c r="B91">
        <f>+ICU!A86</f>
        <v>194</v>
      </c>
      <c r="C91" t="str">
        <f>+ICU!B86</f>
        <v>PROVIDENCE SAINT JOSEPHS HOSPITAL</v>
      </c>
      <c r="D91" s="7">
        <f>ROUND(+ICU!I86,0)</f>
        <v>0</v>
      </c>
      <c r="E91" s="7">
        <f>ROUND(+ICU!F86,0)</f>
        <v>0</v>
      </c>
      <c r="F91" s="8">
        <f t="shared" si="3"/>
      </c>
      <c r="G91" s="7">
        <f>ROUND(+ICU!I187,0)</f>
        <v>0</v>
      </c>
      <c r="H91" s="7">
        <f>ROUND(+ICU!F187,2)</f>
        <v>0</v>
      </c>
      <c r="I91" s="8">
        <f t="shared" si="4"/>
      </c>
      <c r="J91" s="8"/>
      <c r="K91" s="9">
        <f t="shared" si="5"/>
      </c>
    </row>
    <row r="92" spans="2:11" ht="12">
      <c r="B92">
        <f>+ICU!A87</f>
        <v>195</v>
      </c>
      <c r="C92" t="str">
        <f>+ICU!B87</f>
        <v>SNOQUALMIE VALLEY HOSPITAL</v>
      </c>
      <c r="D92" s="7">
        <f>ROUND(+ICU!I87,0)</f>
        <v>0</v>
      </c>
      <c r="E92" s="7">
        <f>ROUND(+ICU!F87,0)</f>
        <v>0</v>
      </c>
      <c r="F92" s="8">
        <f t="shared" si="3"/>
      </c>
      <c r="G92" s="7">
        <f>ROUND(+ICU!I188,0)</f>
        <v>0</v>
      </c>
      <c r="H92" s="7">
        <f>ROUND(+ICU!F188,2)</f>
        <v>0</v>
      </c>
      <c r="I92" s="8">
        <f t="shared" si="4"/>
      </c>
      <c r="J92" s="8"/>
      <c r="K92" s="9">
        <f t="shared" si="5"/>
      </c>
    </row>
    <row r="93" spans="2:11" ht="12">
      <c r="B93">
        <f>+ICU!A88</f>
        <v>197</v>
      </c>
      <c r="C93" t="str">
        <f>+ICU!B88</f>
        <v>CAPITAL MEDICAL CENTER</v>
      </c>
      <c r="D93" s="7">
        <f>ROUND(+ICU!I88,0)</f>
        <v>0</v>
      </c>
      <c r="E93" s="7">
        <f>ROUND(+ICU!F88,0)</f>
        <v>4095</v>
      </c>
      <c r="F93" s="8">
        <f t="shared" si="3"/>
      </c>
      <c r="G93" s="7">
        <f>ROUND(+ICU!I189,0)</f>
        <v>0</v>
      </c>
      <c r="H93" s="7">
        <f>ROUND(+ICU!F189,2)</f>
        <v>3759</v>
      </c>
      <c r="I93" s="8">
        <f t="shared" si="4"/>
      </c>
      <c r="J93" s="8"/>
      <c r="K93" s="9">
        <f t="shared" si="5"/>
      </c>
    </row>
    <row r="94" spans="2:11" ht="12">
      <c r="B94">
        <f>+ICU!A89</f>
        <v>198</v>
      </c>
      <c r="C94" t="str">
        <f>+ICU!B89</f>
        <v>SUNNYSIDE COMMUNITY HOSPITAL</v>
      </c>
      <c r="D94" s="7">
        <f>ROUND(+ICU!I89,0)</f>
        <v>0</v>
      </c>
      <c r="E94" s="7">
        <f>ROUND(+ICU!F89,0)</f>
        <v>671</v>
      </c>
      <c r="F94" s="8">
        <f t="shared" si="3"/>
      </c>
      <c r="G94" s="7">
        <f>ROUND(+ICU!I190,0)</f>
        <v>0</v>
      </c>
      <c r="H94" s="7">
        <f>ROUND(+ICU!F190,2)</f>
        <v>630</v>
      </c>
      <c r="I94" s="8">
        <f t="shared" si="4"/>
      </c>
      <c r="J94" s="8"/>
      <c r="K94" s="9">
        <f t="shared" si="5"/>
      </c>
    </row>
    <row r="95" spans="2:11" ht="12">
      <c r="B95">
        <f>+ICU!A90</f>
        <v>199</v>
      </c>
      <c r="C95" t="str">
        <f>+ICU!B90</f>
        <v>TOPPENISH COMMUNITY HOSPITAL</v>
      </c>
      <c r="D95" s="7">
        <f>ROUND(+ICU!I90,0)</f>
        <v>0</v>
      </c>
      <c r="E95" s="7">
        <f>ROUND(+ICU!F90,0)</f>
        <v>1148</v>
      </c>
      <c r="F95" s="8">
        <f t="shared" si="3"/>
      </c>
      <c r="G95" s="7">
        <f>ROUND(+ICU!I191,0)</f>
        <v>0</v>
      </c>
      <c r="H95" s="7">
        <f>ROUND(+ICU!F191,2)</f>
        <v>1127</v>
      </c>
      <c r="I95" s="8">
        <f t="shared" si="4"/>
      </c>
      <c r="J95" s="8"/>
      <c r="K95" s="9">
        <f t="shared" si="5"/>
      </c>
    </row>
    <row r="96" spans="2:11" ht="12">
      <c r="B96">
        <f>+ICU!A91</f>
        <v>201</v>
      </c>
      <c r="C96" t="str">
        <f>+ICU!B91</f>
        <v>SAINT FRANCIS COMMUNITY HOSPITAL</v>
      </c>
      <c r="D96" s="7">
        <f>ROUND(+ICU!I91,0)</f>
        <v>233743</v>
      </c>
      <c r="E96" s="7">
        <f>ROUND(+ICU!F91,0)</f>
        <v>3273</v>
      </c>
      <c r="F96" s="8">
        <f t="shared" si="3"/>
        <v>71.42</v>
      </c>
      <c r="G96" s="7">
        <f>ROUND(+ICU!I192,0)</f>
        <v>417838</v>
      </c>
      <c r="H96" s="7">
        <f>ROUND(+ICU!F192,2)</f>
        <v>3618</v>
      </c>
      <c r="I96" s="8">
        <f t="shared" si="4"/>
        <v>115.49</v>
      </c>
      <c r="J96" s="8"/>
      <c r="K96" s="9">
        <f t="shared" si="5"/>
        <v>0.6171</v>
      </c>
    </row>
    <row r="97" spans="2:11" ht="12">
      <c r="B97">
        <f>+ICU!A92</f>
        <v>202</v>
      </c>
      <c r="C97" t="str">
        <f>+ICU!B92</f>
        <v>REGIONAL HOSP. FOR RESP. &amp; COMPLEX CARE</v>
      </c>
      <c r="D97" s="7">
        <f>ROUND(+ICU!I92,0)</f>
        <v>0</v>
      </c>
      <c r="E97" s="7">
        <f>ROUND(+ICU!F92,0)</f>
        <v>0</v>
      </c>
      <c r="F97" s="8">
        <f t="shared" si="3"/>
      </c>
      <c r="G97" s="7">
        <f>ROUND(+ICU!I193,0)</f>
        <v>0</v>
      </c>
      <c r="H97" s="7">
        <f>ROUND(+ICU!F193,2)</f>
        <v>0</v>
      </c>
      <c r="I97" s="8">
        <f t="shared" si="4"/>
      </c>
      <c r="J97" s="8"/>
      <c r="K97" s="9">
        <f t="shared" si="5"/>
      </c>
    </row>
    <row r="98" spans="2:11" ht="12">
      <c r="B98">
        <f>+ICU!A93</f>
        <v>204</v>
      </c>
      <c r="C98" t="str">
        <f>+ICU!B93</f>
        <v>SEATTLE CANCER CARE ALLIANCE</v>
      </c>
      <c r="D98" s="7">
        <f>ROUND(+ICU!I93,0)</f>
        <v>0</v>
      </c>
      <c r="E98" s="7">
        <f>ROUND(+ICU!F93,0)</f>
        <v>5570</v>
      </c>
      <c r="F98" s="8">
        <f t="shared" si="3"/>
      </c>
      <c r="G98" s="7">
        <f>ROUND(+ICU!I194,0)</f>
        <v>0</v>
      </c>
      <c r="H98" s="7">
        <f>ROUND(+ICU!F194,2)</f>
        <v>5997</v>
      </c>
      <c r="I98" s="8">
        <f t="shared" si="4"/>
      </c>
      <c r="J98" s="8"/>
      <c r="K98" s="9">
        <f t="shared" si="5"/>
      </c>
    </row>
    <row r="99" spans="2:11" ht="12">
      <c r="B99">
        <f>+ICU!A94</f>
        <v>205</v>
      </c>
      <c r="C99" t="str">
        <f>+ICU!B94</f>
        <v>WENATCHEE VALLEY MEDICAL CENTER</v>
      </c>
      <c r="D99" s="7">
        <f>ROUND(+ICU!I94,0)</f>
        <v>0</v>
      </c>
      <c r="E99" s="7">
        <f>ROUND(+ICU!F94,0)</f>
        <v>0</v>
      </c>
      <c r="F99" s="8">
        <f t="shared" si="3"/>
      </c>
      <c r="G99" s="7">
        <f>ROUND(+ICU!I195,0)</f>
        <v>0</v>
      </c>
      <c r="H99" s="7">
        <f>ROUND(+ICU!F195,2)</f>
        <v>0</v>
      </c>
      <c r="I99" s="8">
        <f t="shared" si="4"/>
      </c>
      <c r="J99" s="8"/>
      <c r="K99" s="9">
        <f t="shared" si="5"/>
      </c>
    </row>
    <row r="100" spans="2:11" ht="12">
      <c r="B100">
        <f>+ICU!A95</f>
        <v>206</v>
      </c>
      <c r="C100" t="str">
        <f>+ICU!B95</f>
        <v>UNITED GENERAL HOSPITAL</v>
      </c>
      <c r="D100" s="7">
        <f>ROUND(+ICU!I95,0)</f>
        <v>1885</v>
      </c>
      <c r="E100" s="7">
        <f>ROUND(+ICU!F95,0)</f>
        <v>497</v>
      </c>
      <c r="F100" s="8">
        <f t="shared" si="3"/>
        <v>3.79</v>
      </c>
      <c r="G100" s="7">
        <f>ROUND(+ICU!I196,0)</f>
        <v>15081</v>
      </c>
      <c r="H100" s="7">
        <f>ROUND(+ICU!F196,2)</f>
        <v>477</v>
      </c>
      <c r="I100" s="8">
        <f t="shared" si="4"/>
        <v>31.62</v>
      </c>
      <c r="J100" s="8"/>
      <c r="K100" s="9">
        <f t="shared" si="5"/>
        <v>7.343</v>
      </c>
    </row>
    <row r="101" spans="2:11" ht="12">
      <c r="B101">
        <f>+ICU!A96</f>
        <v>207</v>
      </c>
      <c r="C101" t="str">
        <f>+ICU!B96</f>
        <v>SKAGIT VALLEY HOSPITAL</v>
      </c>
      <c r="D101" s="7">
        <f>ROUND(+ICU!I96,0)</f>
        <v>159766</v>
      </c>
      <c r="E101" s="7">
        <f>ROUND(+ICU!F96,0)</f>
        <v>2767</v>
      </c>
      <c r="F101" s="8">
        <f t="shared" si="3"/>
        <v>57.74</v>
      </c>
      <c r="G101" s="7">
        <f>ROUND(+ICU!I197,0)</f>
        <v>27585</v>
      </c>
      <c r="H101" s="7">
        <f>ROUND(+ICU!F197,2)</f>
        <v>2482</v>
      </c>
      <c r="I101" s="8">
        <f t="shared" si="4"/>
        <v>11.11</v>
      </c>
      <c r="J101" s="8"/>
      <c r="K101" s="9">
        <f t="shared" si="5"/>
        <v>-0.8076</v>
      </c>
    </row>
    <row r="102" spans="2:11" ht="12">
      <c r="B102">
        <f>+ICU!A97</f>
        <v>208</v>
      </c>
      <c r="C102" t="str">
        <f>+ICU!B97</f>
        <v>LEGACY SALMON CREEK HOSPITAL</v>
      </c>
      <c r="D102" s="7">
        <f>ROUND(+ICU!I97,0)</f>
        <v>375610</v>
      </c>
      <c r="E102" s="7">
        <f>ROUND(+ICU!F97,0)</f>
        <v>6842</v>
      </c>
      <c r="F102" s="8">
        <f t="shared" si="3"/>
        <v>54.9</v>
      </c>
      <c r="G102" s="7">
        <f>ROUND(+ICU!I198,0)</f>
        <v>382600</v>
      </c>
      <c r="H102" s="7">
        <f>ROUND(+ICU!F198,2)</f>
        <v>8219</v>
      </c>
      <c r="I102" s="8">
        <f t="shared" si="4"/>
        <v>46.55</v>
      </c>
      <c r="J102" s="8"/>
      <c r="K102" s="9">
        <f t="shared" si="5"/>
        <v>-0.1521</v>
      </c>
    </row>
    <row r="103" spans="2:11" ht="12">
      <c r="B103">
        <f>+ICU!A98</f>
        <v>209</v>
      </c>
      <c r="C103" t="str">
        <f>+ICU!B98</f>
        <v>SAINT ANTHONY HOSPITAL</v>
      </c>
      <c r="D103" s="7">
        <f>ROUND(+ICU!I98,0)</f>
        <v>0</v>
      </c>
      <c r="E103" s="7">
        <f>ROUND(+ICU!F98,0)</f>
        <v>0</v>
      </c>
      <c r="F103" s="8">
        <f t="shared" si="3"/>
      </c>
      <c r="G103" s="7">
        <f>ROUND(+ICU!I199,0)</f>
        <v>68480</v>
      </c>
      <c r="H103" s="7">
        <f>ROUND(+ICU!F199,2)</f>
        <v>1145</v>
      </c>
      <c r="I103" s="8">
        <f t="shared" si="4"/>
        <v>59.81</v>
      </c>
      <c r="J103" s="8"/>
      <c r="K103" s="9">
        <f t="shared" si="5"/>
      </c>
    </row>
    <row r="104" spans="2:11" ht="12">
      <c r="B104">
        <f>+ICU!A99</f>
        <v>904</v>
      </c>
      <c r="C104" t="str">
        <f>+ICU!B99</f>
        <v>BHC FAIRFAX HOSPITAL</v>
      </c>
      <c r="D104" s="7">
        <f>ROUND(+ICU!I99,0)</f>
        <v>0</v>
      </c>
      <c r="E104" s="7">
        <f>ROUND(+ICU!F99,0)</f>
        <v>0</v>
      </c>
      <c r="F104" s="8">
        <f t="shared" si="3"/>
      </c>
      <c r="G104" s="7">
        <f>ROUND(+ICU!I200,0)</f>
        <v>0</v>
      </c>
      <c r="H104" s="7">
        <f>ROUND(+ICU!F200,2)</f>
        <v>0</v>
      </c>
      <c r="I104" s="8">
        <f t="shared" si="4"/>
      </c>
      <c r="J104" s="8"/>
      <c r="K104" s="9">
        <f t="shared" si="5"/>
      </c>
    </row>
    <row r="105" spans="2:11" ht="12">
      <c r="B105">
        <f>+ICU!A100</f>
        <v>915</v>
      </c>
      <c r="C105" t="str">
        <f>+ICU!B100</f>
        <v>LOURDES COUNSELING CENTER</v>
      </c>
      <c r="D105" s="7">
        <f>ROUND(+ICU!I100,0)</f>
        <v>0</v>
      </c>
      <c r="E105" s="7">
        <f>ROUND(+ICU!F100,0)</f>
        <v>7706</v>
      </c>
      <c r="F105" s="8">
        <f t="shared" si="3"/>
      </c>
      <c r="G105" s="7">
        <f>ROUND(+ICU!I201,0)</f>
        <v>0</v>
      </c>
      <c r="H105" s="7">
        <f>ROUND(+ICU!F201,2)</f>
        <v>0</v>
      </c>
      <c r="I105" s="8">
        <f t="shared" si="4"/>
      </c>
      <c r="J105" s="8"/>
      <c r="K105" s="9">
        <f t="shared" si="5"/>
      </c>
    </row>
    <row r="106" spans="2:11" ht="12">
      <c r="B106">
        <f>+ICU!A101</f>
        <v>919</v>
      </c>
      <c r="C106" t="str">
        <f>+ICU!B101</f>
        <v>NAVOS</v>
      </c>
      <c r="D106" s="7">
        <f>ROUND(+ICU!I101,0)</f>
        <v>0</v>
      </c>
      <c r="E106" s="7">
        <f>ROUND(+ICU!F101,0)</f>
        <v>0</v>
      </c>
      <c r="F106" s="8">
        <f t="shared" si="3"/>
      </c>
      <c r="G106" s="7">
        <f>ROUND(+ICU!I202,0)</f>
        <v>0</v>
      </c>
      <c r="H106" s="7">
        <f>ROUND(+ICU!F202,2)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E16" sqref="E1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875" style="0" bestFit="1" customWidth="1"/>
    <col min="5" max="6" width="6.875" style="0" bestFit="1" customWidth="1"/>
    <col min="7" max="7" width="9.875" style="0" bestFit="1" customWidth="1"/>
    <col min="8" max="9" width="6.875" style="0" bestFit="1" customWidth="1"/>
    <col min="10" max="10" width="2.625" style="0" customWidth="1"/>
    <col min="11" max="11" width="10.00390625" style="0" bestFit="1" customWidth="1"/>
  </cols>
  <sheetData>
    <row r="1" spans="1:10" ht="12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46</v>
      </c>
    </row>
    <row r="4" spans="1:10" ht="1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43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7">
        <f>ROUND(+ICU!D5,0)</f>
        <v>2008</v>
      </c>
      <c r="F7" s="17">
        <f>E7</f>
        <v>2008</v>
      </c>
      <c r="G7" s="3"/>
      <c r="H7" s="2">
        <f>+F7+1</f>
        <v>2009</v>
      </c>
      <c r="I7" s="3">
        <f>+H7</f>
        <v>2009</v>
      </c>
    </row>
    <row r="8" spans="1:11" ht="12">
      <c r="A8" s="3"/>
      <c r="B8" s="3"/>
      <c r="C8" s="3"/>
      <c r="F8" s="2" t="s">
        <v>1</v>
      </c>
      <c r="I8" s="2" t="s">
        <v>1</v>
      </c>
      <c r="J8" s="2"/>
      <c r="K8" s="3" t="s">
        <v>75</v>
      </c>
    </row>
    <row r="9" spans="1:11" ht="12">
      <c r="A9" s="3"/>
      <c r="B9" s="3" t="s">
        <v>36</v>
      </c>
      <c r="C9" s="3" t="s">
        <v>37</v>
      </c>
      <c r="D9" s="2" t="s">
        <v>16</v>
      </c>
      <c r="E9" s="2" t="s">
        <v>3</v>
      </c>
      <c r="F9" s="2" t="s">
        <v>3</v>
      </c>
      <c r="G9" s="2" t="s">
        <v>16</v>
      </c>
      <c r="H9" s="2" t="s">
        <v>3</v>
      </c>
      <c r="I9" s="2" t="s">
        <v>3</v>
      </c>
      <c r="J9" s="2"/>
      <c r="K9" s="3" t="s">
        <v>77</v>
      </c>
    </row>
    <row r="10" spans="2:11" ht="12">
      <c r="B10">
        <f>+ICU!A5</f>
        <v>1</v>
      </c>
      <c r="C10" t="str">
        <f>+ICU!B5</f>
        <v>SWEDISH HEALTH SERVICES</v>
      </c>
      <c r="D10" s="7">
        <f>ROUND(+ICU!J5,0)</f>
        <v>1653024</v>
      </c>
      <c r="E10" s="7">
        <f>ROUND(+ICU!F5,0)</f>
        <v>51309</v>
      </c>
      <c r="F10" s="8">
        <f>IF(D10=0,"",IF(E10=0,"",ROUND(D10/E10,2)))</f>
        <v>32.22</v>
      </c>
      <c r="G10" s="7">
        <f>ROUND(+ICU!J106,0)</f>
        <v>1924261</v>
      </c>
      <c r="H10" s="7">
        <f>ROUND(+ICU!F106,0)</f>
        <v>31715</v>
      </c>
      <c r="I10" s="8">
        <f>IF(G10=0,"",IF(H10=0,"",ROUND(G10/H10,2)))</f>
        <v>60.67</v>
      </c>
      <c r="J10" s="8"/>
      <c r="K10" s="9">
        <f>IF(D10=0,"",IF(E10=0,"",IF(G10=0,"",IF(H10=0,"",ROUND(I10/F10-1,4)))))</f>
        <v>0.883</v>
      </c>
    </row>
    <row r="11" spans="2:11" ht="12">
      <c r="B11">
        <f>+ICU!A6</f>
        <v>3</v>
      </c>
      <c r="C11" t="str">
        <f>+ICU!B6</f>
        <v>SWEDISH MEDICAL CENTER CHERRY HILL</v>
      </c>
      <c r="D11" s="7">
        <f>ROUND(+ICU!J6,0)</f>
        <v>628828</v>
      </c>
      <c r="E11" s="7">
        <f>ROUND(+ICU!F6,0)</f>
        <v>7418</v>
      </c>
      <c r="F11" s="8">
        <f aca="true" t="shared" si="0" ref="F11:F74">IF(D11=0,"",IF(E11=0,"",ROUND(D11/E11,2)))</f>
        <v>84.77</v>
      </c>
      <c r="G11" s="7">
        <f>ROUND(+ICU!J107,0)</f>
        <v>874024</v>
      </c>
      <c r="H11" s="7">
        <f>ROUND(+ICU!F107,0)</f>
        <v>7588</v>
      </c>
      <c r="I11" s="8">
        <f aca="true" t="shared" si="1" ref="I11:I74">IF(G11=0,"",IF(H11=0,"",ROUND(G11/H11,2)))</f>
        <v>115.19</v>
      </c>
      <c r="J11" s="8"/>
      <c r="K11" s="9">
        <f aca="true" t="shared" si="2" ref="K11:K74">IF(D11=0,"",IF(E11=0,"",IF(G11=0,"",IF(H11=0,"",ROUND(I11/F11-1,4)))))</f>
        <v>0.3589</v>
      </c>
    </row>
    <row r="12" spans="2:11" ht="12">
      <c r="B12">
        <f>+ICU!A7</f>
        <v>8</v>
      </c>
      <c r="C12" t="str">
        <f>+ICU!B7</f>
        <v>KLICKITAT VALLEY HOSPITAL</v>
      </c>
      <c r="D12" s="7">
        <f>ROUND(+ICU!J7,0)</f>
        <v>0</v>
      </c>
      <c r="E12" s="7">
        <f>ROUND(+ICU!F7,0)</f>
        <v>0</v>
      </c>
      <c r="F12" s="8">
        <f t="shared" si="0"/>
      </c>
      <c r="G12" s="7">
        <f>ROUND(+ICU!J108,0)</f>
        <v>0</v>
      </c>
      <c r="H12" s="7">
        <f>ROUND(+ICU!F108,0)</f>
        <v>0</v>
      </c>
      <c r="I12" s="8">
        <f t="shared" si="1"/>
      </c>
      <c r="J12" s="8"/>
      <c r="K12" s="9">
        <f t="shared" si="2"/>
      </c>
    </row>
    <row r="13" spans="2:11" ht="12">
      <c r="B13">
        <f>+ICU!A8</f>
        <v>10</v>
      </c>
      <c r="C13" t="str">
        <f>+ICU!B8</f>
        <v>VIRGINIA MASON MEDICAL CENTER</v>
      </c>
      <c r="D13" s="7">
        <f>ROUND(+ICU!J8,0)</f>
        <v>1043405</v>
      </c>
      <c r="E13" s="7">
        <f>ROUND(+ICU!F8,0)</f>
        <v>6247</v>
      </c>
      <c r="F13" s="8">
        <f t="shared" si="0"/>
        <v>167.02</v>
      </c>
      <c r="G13" s="7">
        <f>ROUND(+ICU!J109,0)</f>
        <v>962624</v>
      </c>
      <c r="H13" s="7">
        <f>ROUND(+ICU!F109,0)</f>
        <v>6007</v>
      </c>
      <c r="I13" s="8">
        <f t="shared" si="1"/>
        <v>160.25</v>
      </c>
      <c r="J13" s="8"/>
      <c r="K13" s="9">
        <f t="shared" si="2"/>
        <v>-0.0405</v>
      </c>
    </row>
    <row r="14" spans="2:11" ht="12">
      <c r="B14">
        <f>+ICU!A9</f>
        <v>14</v>
      </c>
      <c r="C14" t="str">
        <f>+ICU!B9</f>
        <v>SEATTLE CHILDRENS HOSPITAL</v>
      </c>
      <c r="D14" s="7">
        <f>ROUND(+ICU!J9,0)</f>
        <v>1028981</v>
      </c>
      <c r="E14" s="7">
        <f>ROUND(+ICU!F9,0)</f>
        <v>13348</v>
      </c>
      <c r="F14" s="8">
        <f t="shared" si="0"/>
        <v>77.09</v>
      </c>
      <c r="G14" s="7">
        <f>ROUND(+ICU!J110,0)</f>
        <v>1273981</v>
      </c>
      <c r="H14" s="7">
        <f>ROUND(+ICU!F110,0)</f>
        <v>13480</v>
      </c>
      <c r="I14" s="8">
        <f t="shared" si="1"/>
        <v>94.51</v>
      </c>
      <c r="J14" s="8"/>
      <c r="K14" s="9">
        <f t="shared" si="2"/>
        <v>0.226</v>
      </c>
    </row>
    <row r="15" spans="2:11" ht="12">
      <c r="B15">
        <f>+ICU!A10</f>
        <v>20</v>
      </c>
      <c r="C15" t="str">
        <f>+ICU!B10</f>
        <v>GROUP HEALTH CENTRAL</v>
      </c>
      <c r="D15" s="7">
        <f>ROUND(+ICU!J10,0)</f>
        <v>114536</v>
      </c>
      <c r="E15" s="7">
        <f>ROUND(+ICU!F10,0)</f>
        <v>1592</v>
      </c>
      <c r="F15" s="8">
        <f t="shared" si="0"/>
        <v>71.94</v>
      </c>
      <c r="G15" s="7">
        <f>ROUND(+ICU!J111,0)</f>
        <v>79306</v>
      </c>
      <c r="H15" s="7">
        <f>ROUND(+ICU!F111,0)</f>
        <v>1386</v>
      </c>
      <c r="I15" s="8">
        <f t="shared" si="1"/>
        <v>57.22</v>
      </c>
      <c r="J15" s="8"/>
      <c r="K15" s="9">
        <f t="shared" si="2"/>
        <v>-0.2046</v>
      </c>
    </row>
    <row r="16" spans="2:11" ht="12">
      <c r="B16">
        <f>+ICU!A11</f>
        <v>21</v>
      </c>
      <c r="C16" t="str">
        <f>+ICU!B11</f>
        <v>NEWPORT COMMUNITY HOSPITAL</v>
      </c>
      <c r="D16" s="7">
        <f>ROUND(+ICU!J11,0)</f>
        <v>0</v>
      </c>
      <c r="E16" s="7">
        <f>ROUND(+ICU!F11,0)</f>
        <v>0</v>
      </c>
      <c r="F16" s="8">
        <f t="shared" si="0"/>
      </c>
      <c r="G16" s="7">
        <f>ROUND(+ICU!J112,0)</f>
        <v>0</v>
      </c>
      <c r="H16" s="7">
        <f>ROUND(+ICU!F112,0)</f>
        <v>0</v>
      </c>
      <c r="I16" s="8">
        <f t="shared" si="1"/>
      </c>
      <c r="J16" s="8"/>
      <c r="K16" s="9">
        <f t="shared" si="2"/>
      </c>
    </row>
    <row r="17" spans="2:11" ht="12">
      <c r="B17">
        <f>+ICU!A12</f>
        <v>22</v>
      </c>
      <c r="C17" t="str">
        <f>+ICU!B12</f>
        <v>LOURDES MEDICAL CENTER</v>
      </c>
      <c r="D17" s="7">
        <f>ROUND(+ICU!J12,0)</f>
        <v>0</v>
      </c>
      <c r="E17" s="7">
        <f>ROUND(+ICU!F12,0)</f>
        <v>0</v>
      </c>
      <c r="F17" s="8">
        <f t="shared" si="0"/>
      </c>
      <c r="G17" s="7">
        <f>ROUND(+ICU!J113,0)</f>
        <v>0</v>
      </c>
      <c r="H17" s="7">
        <f>ROUND(+ICU!F113,0)</f>
        <v>0</v>
      </c>
      <c r="I17" s="8">
        <f t="shared" si="1"/>
      </c>
      <c r="J17" s="8"/>
      <c r="K17" s="9">
        <f t="shared" si="2"/>
      </c>
    </row>
    <row r="18" spans="2:11" ht="12">
      <c r="B18">
        <f>+ICU!A13</f>
        <v>23</v>
      </c>
      <c r="C18" t="str">
        <f>+ICU!B13</f>
        <v>OKANOGAN-DOUGLAS DISTRICT HOSPITAL</v>
      </c>
      <c r="D18" s="7">
        <f>ROUND(+ICU!J13,0)</f>
        <v>40</v>
      </c>
      <c r="E18" s="7">
        <f>ROUND(+ICU!F13,0)</f>
        <v>11</v>
      </c>
      <c r="F18" s="8">
        <f t="shared" si="0"/>
        <v>3.64</v>
      </c>
      <c r="G18" s="7">
        <f>ROUND(+ICU!J114,0)</f>
        <v>11</v>
      </c>
      <c r="H18" s="7">
        <f>ROUND(+ICU!F114,0)</f>
        <v>8</v>
      </c>
      <c r="I18" s="8">
        <f t="shared" si="1"/>
        <v>1.38</v>
      </c>
      <c r="J18" s="8"/>
      <c r="K18" s="9">
        <f t="shared" si="2"/>
        <v>-0.6209</v>
      </c>
    </row>
    <row r="19" spans="2:11" ht="12">
      <c r="B19">
        <f>+ICU!A14</f>
        <v>26</v>
      </c>
      <c r="C19" t="str">
        <f>+ICU!B14</f>
        <v>PEACEHEALTH SAINT JOHN MEDICAL CENTER</v>
      </c>
      <c r="D19" s="7">
        <f>ROUND(+ICU!J14,0)</f>
        <v>438982</v>
      </c>
      <c r="E19" s="7">
        <f>ROUND(+ICU!F14,0)</f>
        <v>10677</v>
      </c>
      <c r="F19" s="8">
        <f t="shared" si="0"/>
        <v>41.11</v>
      </c>
      <c r="G19" s="7">
        <f>ROUND(+ICU!J115,0)</f>
        <v>462501</v>
      </c>
      <c r="H19" s="7">
        <f>ROUND(+ICU!F115,0)</f>
        <v>10054</v>
      </c>
      <c r="I19" s="8">
        <f t="shared" si="1"/>
        <v>46</v>
      </c>
      <c r="J19" s="8"/>
      <c r="K19" s="9">
        <f t="shared" si="2"/>
        <v>0.1189</v>
      </c>
    </row>
    <row r="20" spans="2:11" ht="12">
      <c r="B20">
        <f>+ICU!A15</f>
        <v>29</v>
      </c>
      <c r="C20" t="str">
        <f>+ICU!B15</f>
        <v>HARBORVIEW MEDICAL CENTER</v>
      </c>
      <c r="D20" s="7">
        <f>ROUND(+ICU!J15,0)</f>
        <v>4158513</v>
      </c>
      <c r="E20" s="7">
        <f>ROUND(+ICU!F15,0)</f>
        <v>22687</v>
      </c>
      <c r="F20" s="8">
        <f t="shared" si="0"/>
        <v>183.3</v>
      </c>
      <c r="G20" s="7">
        <f>ROUND(+ICU!J116,0)</f>
        <v>5502240</v>
      </c>
      <c r="H20" s="7">
        <f>ROUND(+ICU!F116,0)</f>
        <v>25733</v>
      </c>
      <c r="I20" s="8">
        <f t="shared" si="1"/>
        <v>213.82</v>
      </c>
      <c r="J20" s="8"/>
      <c r="K20" s="9">
        <f t="shared" si="2"/>
        <v>0.1665</v>
      </c>
    </row>
    <row r="21" spans="2:11" ht="12">
      <c r="B21">
        <f>+ICU!A16</f>
        <v>32</v>
      </c>
      <c r="C21" t="str">
        <f>+ICU!B16</f>
        <v>SAINT JOSEPH MEDICAL CENTER</v>
      </c>
      <c r="D21" s="7">
        <f>ROUND(+ICU!J16,0)</f>
        <v>816422</v>
      </c>
      <c r="E21" s="7">
        <f>ROUND(+ICU!F16,0)</f>
        <v>18623</v>
      </c>
      <c r="F21" s="8">
        <f t="shared" si="0"/>
        <v>43.84</v>
      </c>
      <c r="G21" s="7">
        <f>ROUND(+ICU!J117,0)</f>
        <v>1048742</v>
      </c>
      <c r="H21" s="7">
        <f>ROUND(+ICU!F117,0)</f>
        <v>18623</v>
      </c>
      <c r="I21" s="8">
        <f t="shared" si="1"/>
        <v>56.31</v>
      </c>
      <c r="J21" s="8"/>
      <c r="K21" s="9">
        <f t="shared" si="2"/>
        <v>0.2844</v>
      </c>
    </row>
    <row r="22" spans="2:11" ht="12">
      <c r="B22">
        <f>+ICU!A17</f>
        <v>35</v>
      </c>
      <c r="C22" t="str">
        <f>+ICU!B17</f>
        <v>ENUMCLAW REGIONAL HOSPITAL</v>
      </c>
      <c r="D22" s="7">
        <f>ROUND(+ICU!J17,0)</f>
        <v>1604</v>
      </c>
      <c r="E22" s="7">
        <f>ROUND(+ICU!F17,0)</f>
        <v>129</v>
      </c>
      <c r="F22" s="8">
        <f t="shared" si="0"/>
        <v>12.43</v>
      </c>
      <c r="G22" s="7">
        <f>ROUND(+ICU!J118,0)</f>
        <v>3820</v>
      </c>
      <c r="H22" s="7">
        <f>ROUND(+ICU!F118,0)</f>
        <v>284</v>
      </c>
      <c r="I22" s="8">
        <f t="shared" si="1"/>
        <v>13.45</v>
      </c>
      <c r="J22" s="8"/>
      <c r="K22" s="9">
        <f t="shared" si="2"/>
        <v>0.0821</v>
      </c>
    </row>
    <row r="23" spans="2:11" ht="12">
      <c r="B23">
        <f>+ICU!A18</f>
        <v>37</v>
      </c>
      <c r="C23" t="str">
        <f>+ICU!B18</f>
        <v>DEACONESS MEDICAL CENTER</v>
      </c>
      <c r="D23" s="7">
        <f>ROUND(+ICU!J18,0)</f>
        <v>287363</v>
      </c>
      <c r="E23" s="7">
        <f>ROUND(+ICU!F18,0)</f>
        <v>13022</v>
      </c>
      <c r="F23" s="8">
        <f t="shared" si="0"/>
        <v>22.07</v>
      </c>
      <c r="G23" s="7">
        <f>ROUND(+ICU!J119,0)</f>
        <v>571220</v>
      </c>
      <c r="H23" s="7">
        <f>ROUND(+ICU!F119,0)</f>
        <v>15528</v>
      </c>
      <c r="I23" s="8">
        <f t="shared" si="1"/>
        <v>36.79</v>
      </c>
      <c r="J23" s="8"/>
      <c r="K23" s="9">
        <f t="shared" si="2"/>
        <v>0.667</v>
      </c>
    </row>
    <row r="24" spans="2:11" ht="12">
      <c r="B24">
        <f>+ICU!A19</f>
        <v>38</v>
      </c>
      <c r="C24" t="str">
        <f>+ICU!B19</f>
        <v>OLYMPIC MEDICAL CENTER</v>
      </c>
      <c r="D24" s="7">
        <f>ROUND(+ICU!J19,0)</f>
        <v>229130</v>
      </c>
      <c r="E24" s="7">
        <f>ROUND(+ICU!F19,0)</f>
        <v>4487</v>
      </c>
      <c r="F24" s="8">
        <f t="shared" si="0"/>
        <v>51.07</v>
      </c>
      <c r="G24" s="7">
        <f>ROUND(+ICU!J120,0)</f>
        <v>194331</v>
      </c>
      <c r="H24" s="7">
        <f>ROUND(+ICU!F120,0)</f>
        <v>4126</v>
      </c>
      <c r="I24" s="8">
        <f t="shared" si="1"/>
        <v>47.1</v>
      </c>
      <c r="J24" s="8"/>
      <c r="K24" s="9">
        <f t="shared" si="2"/>
        <v>-0.0777</v>
      </c>
    </row>
    <row r="25" spans="2:11" ht="12">
      <c r="B25">
        <f>+ICU!A20</f>
        <v>39</v>
      </c>
      <c r="C25" t="str">
        <f>+ICU!B20</f>
        <v>KENNEWICK GENERAL HOSPITAL</v>
      </c>
      <c r="D25" s="7">
        <f>ROUND(+ICU!J20,0)</f>
        <v>133599</v>
      </c>
      <c r="E25" s="7">
        <f>ROUND(+ICU!F20,0)</f>
        <v>1579</v>
      </c>
      <c r="F25" s="8">
        <f t="shared" si="0"/>
        <v>84.61</v>
      </c>
      <c r="G25" s="7">
        <f>ROUND(+ICU!J121,0)</f>
        <v>160255</v>
      </c>
      <c r="H25" s="7">
        <f>ROUND(+ICU!F121,0)</f>
        <v>1625</v>
      </c>
      <c r="I25" s="8">
        <f t="shared" si="1"/>
        <v>98.62</v>
      </c>
      <c r="J25" s="8"/>
      <c r="K25" s="9">
        <f t="shared" si="2"/>
        <v>0.1656</v>
      </c>
    </row>
    <row r="26" spans="2:11" ht="12">
      <c r="B26">
        <f>+ICU!A21</f>
        <v>43</v>
      </c>
      <c r="C26" t="str">
        <f>+ICU!B21</f>
        <v>WALLA WALLA GENERAL HOSPITAL</v>
      </c>
      <c r="D26" s="7">
        <f>ROUND(+ICU!J21,0)</f>
        <v>40043</v>
      </c>
      <c r="E26" s="7">
        <f>ROUND(+ICU!F21,0)</f>
        <v>683</v>
      </c>
      <c r="F26" s="8">
        <f t="shared" si="0"/>
        <v>58.63</v>
      </c>
      <c r="G26" s="7">
        <f>ROUND(+ICU!J122,0)</f>
        <v>45598</v>
      </c>
      <c r="H26" s="7">
        <f>ROUND(+ICU!F122,0)</f>
        <v>868</v>
      </c>
      <c r="I26" s="8">
        <f t="shared" si="1"/>
        <v>52.53</v>
      </c>
      <c r="J26" s="8"/>
      <c r="K26" s="9">
        <f t="shared" si="2"/>
        <v>-0.104</v>
      </c>
    </row>
    <row r="27" spans="2:11" ht="12">
      <c r="B27">
        <f>+ICU!A22</f>
        <v>45</v>
      </c>
      <c r="C27" t="str">
        <f>+ICU!B22</f>
        <v>COLUMBIA BASIN HOSPITAL</v>
      </c>
      <c r="D27" s="7">
        <f>ROUND(+ICU!J22,0)</f>
        <v>0</v>
      </c>
      <c r="E27" s="7">
        <f>ROUND(+ICU!F22,0)</f>
        <v>0</v>
      </c>
      <c r="F27" s="8">
        <f t="shared" si="0"/>
      </c>
      <c r="G27" s="7">
        <f>ROUND(+ICU!J123,0)</f>
        <v>0</v>
      </c>
      <c r="H27" s="7">
        <f>ROUND(+ICU!F123,0)</f>
        <v>0</v>
      </c>
      <c r="I27" s="8">
        <f t="shared" si="1"/>
      </c>
      <c r="J27" s="8"/>
      <c r="K27" s="9">
        <f t="shared" si="2"/>
      </c>
    </row>
    <row r="28" spans="2:11" ht="12">
      <c r="B28">
        <f>+ICU!A23</f>
        <v>46</v>
      </c>
      <c r="C28" t="str">
        <f>+ICU!B23</f>
        <v>PROSSER MEMORIAL HOSPITAL</v>
      </c>
      <c r="D28" s="7">
        <f>ROUND(+ICU!J23,0)</f>
        <v>0</v>
      </c>
      <c r="E28" s="7">
        <f>ROUND(+ICU!F23,0)</f>
        <v>0</v>
      </c>
      <c r="F28" s="8">
        <f t="shared" si="0"/>
      </c>
      <c r="G28" s="7">
        <f>ROUND(+ICU!J124,0)</f>
        <v>0</v>
      </c>
      <c r="H28" s="7">
        <f>ROUND(+ICU!F124,0)</f>
        <v>0</v>
      </c>
      <c r="I28" s="8">
        <f t="shared" si="1"/>
      </c>
      <c r="J28" s="8"/>
      <c r="K28" s="9">
        <f t="shared" si="2"/>
      </c>
    </row>
    <row r="29" spans="2:11" ht="12">
      <c r="B29">
        <f>+ICU!A24</f>
        <v>50</v>
      </c>
      <c r="C29" t="str">
        <f>+ICU!B24</f>
        <v>PROVIDENCE SAINT MARY MEDICAL CENTER</v>
      </c>
      <c r="D29" s="7">
        <f>ROUND(+ICU!J24,0)</f>
        <v>116847</v>
      </c>
      <c r="E29" s="7">
        <f>ROUND(+ICU!F24,0)</f>
        <v>3381</v>
      </c>
      <c r="F29" s="8">
        <f t="shared" si="0"/>
        <v>34.56</v>
      </c>
      <c r="G29" s="7">
        <f>ROUND(+ICU!J125,0)</f>
        <v>158431</v>
      </c>
      <c r="H29" s="7">
        <f>ROUND(+ICU!F125,0)</f>
        <v>3191</v>
      </c>
      <c r="I29" s="8">
        <f t="shared" si="1"/>
        <v>49.65</v>
      </c>
      <c r="J29" s="8"/>
      <c r="K29" s="9">
        <f t="shared" si="2"/>
        <v>0.4366</v>
      </c>
    </row>
    <row r="30" spans="2:11" ht="12">
      <c r="B30">
        <f>+ICU!A25</f>
        <v>54</v>
      </c>
      <c r="C30" t="str">
        <f>+ICU!B25</f>
        <v>FORKS COMMUNITY HOSPITAL</v>
      </c>
      <c r="D30" s="7">
        <f>ROUND(+ICU!J25,0)</f>
        <v>0</v>
      </c>
      <c r="E30" s="7">
        <f>ROUND(+ICU!F25,0)</f>
        <v>0</v>
      </c>
      <c r="F30" s="8">
        <f t="shared" si="0"/>
      </c>
      <c r="G30" s="7">
        <f>ROUND(+ICU!J126,0)</f>
        <v>0</v>
      </c>
      <c r="H30" s="7">
        <f>ROUND(+ICU!F126,0)</f>
        <v>0</v>
      </c>
      <c r="I30" s="8">
        <f t="shared" si="1"/>
      </c>
      <c r="J30" s="8"/>
      <c r="K30" s="9">
        <f t="shared" si="2"/>
      </c>
    </row>
    <row r="31" spans="2:11" ht="12">
      <c r="B31">
        <f>+ICU!A26</f>
        <v>56</v>
      </c>
      <c r="C31" t="str">
        <f>+ICU!B26</f>
        <v>WILLAPA HARBOR HOSPITAL</v>
      </c>
      <c r="D31" s="7">
        <f>ROUND(+ICU!J26,0)</f>
        <v>0</v>
      </c>
      <c r="E31" s="7">
        <f>ROUND(+ICU!F26,0)</f>
        <v>0</v>
      </c>
      <c r="F31" s="8">
        <f t="shared" si="0"/>
      </c>
      <c r="G31" s="7">
        <f>ROUND(+ICU!J127,0)</f>
        <v>0</v>
      </c>
      <c r="H31" s="7">
        <f>ROUND(+ICU!F127,0)</f>
        <v>0</v>
      </c>
      <c r="I31" s="8">
        <f t="shared" si="1"/>
      </c>
      <c r="J31" s="8"/>
      <c r="K31" s="9">
        <f t="shared" si="2"/>
      </c>
    </row>
    <row r="32" spans="2:11" ht="12">
      <c r="B32">
        <f>+ICU!A27</f>
        <v>58</v>
      </c>
      <c r="C32" t="str">
        <f>+ICU!B27</f>
        <v>YAKIMA VALLEY MEMORIAL HOSPITAL</v>
      </c>
      <c r="D32" s="7">
        <f>ROUND(+ICU!J27,0)</f>
        <v>228966</v>
      </c>
      <c r="E32" s="7">
        <f>ROUND(+ICU!F27,0)</f>
        <v>6280</v>
      </c>
      <c r="F32" s="8">
        <f t="shared" si="0"/>
        <v>36.46</v>
      </c>
      <c r="G32" s="7">
        <f>ROUND(+ICU!J128,0)</f>
        <v>212157</v>
      </c>
      <c r="H32" s="7">
        <f>ROUND(+ICU!F128,0)</f>
        <v>5923</v>
      </c>
      <c r="I32" s="8">
        <f t="shared" si="1"/>
        <v>35.82</v>
      </c>
      <c r="J32" s="8"/>
      <c r="K32" s="9">
        <f t="shared" si="2"/>
        <v>-0.0176</v>
      </c>
    </row>
    <row r="33" spans="2:11" ht="12">
      <c r="B33">
        <f>+ICU!A28</f>
        <v>63</v>
      </c>
      <c r="C33" t="str">
        <f>+ICU!B28</f>
        <v>GRAYS HARBOR COMMUNITY HOSPITAL</v>
      </c>
      <c r="D33" s="7">
        <f>ROUND(+ICU!J28,0)</f>
        <v>156264</v>
      </c>
      <c r="E33" s="7">
        <f>ROUND(+ICU!F28,0)</f>
        <v>1871</v>
      </c>
      <c r="F33" s="8">
        <f t="shared" si="0"/>
        <v>83.52</v>
      </c>
      <c r="G33" s="7">
        <f>ROUND(+ICU!J129,0)</f>
        <v>168053</v>
      </c>
      <c r="H33" s="7">
        <f>ROUND(+ICU!F129,0)</f>
        <v>2039</v>
      </c>
      <c r="I33" s="8">
        <f t="shared" si="1"/>
        <v>82.42</v>
      </c>
      <c r="J33" s="8"/>
      <c r="K33" s="9">
        <f t="shared" si="2"/>
        <v>-0.0132</v>
      </c>
    </row>
    <row r="34" spans="2:11" ht="12">
      <c r="B34">
        <f>+ICU!A29</f>
        <v>78</v>
      </c>
      <c r="C34" t="str">
        <f>+ICU!B29</f>
        <v>SAMARITAN HOSPITAL</v>
      </c>
      <c r="D34" s="7">
        <f>ROUND(+ICU!J29,0)</f>
        <v>72741</v>
      </c>
      <c r="E34" s="7">
        <f>ROUND(+ICU!F29,0)</f>
        <v>1601</v>
      </c>
      <c r="F34" s="8">
        <f t="shared" si="0"/>
        <v>45.43</v>
      </c>
      <c r="G34" s="7">
        <f>ROUND(+ICU!J130,0)</f>
        <v>87560</v>
      </c>
      <c r="H34" s="7">
        <f>ROUND(+ICU!F130,0)</f>
        <v>1689</v>
      </c>
      <c r="I34" s="8">
        <f t="shared" si="1"/>
        <v>51.84</v>
      </c>
      <c r="J34" s="8"/>
      <c r="K34" s="9">
        <f t="shared" si="2"/>
        <v>0.1411</v>
      </c>
    </row>
    <row r="35" spans="2:11" ht="12">
      <c r="B35">
        <f>+ICU!A30</f>
        <v>79</v>
      </c>
      <c r="C35" t="str">
        <f>+ICU!B30</f>
        <v>OCEAN BEACH HOSPITAL</v>
      </c>
      <c r="D35" s="7">
        <f>ROUND(+ICU!J30,0)</f>
        <v>0</v>
      </c>
      <c r="E35" s="7">
        <f>ROUND(+ICU!F30,0)</f>
        <v>0</v>
      </c>
      <c r="F35" s="8">
        <f t="shared" si="0"/>
      </c>
      <c r="G35" s="7">
        <f>ROUND(+ICU!J131,0)</f>
        <v>0</v>
      </c>
      <c r="H35" s="7">
        <f>ROUND(+ICU!F131,0)</f>
        <v>0</v>
      </c>
      <c r="I35" s="8">
        <f t="shared" si="1"/>
      </c>
      <c r="J35" s="8"/>
      <c r="K35" s="9">
        <f t="shared" si="2"/>
      </c>
    </row>
    <row r="36" spans="2:11" ht="12">
      <c r="B36">
        <f>+ICU!A31</f>
        <v>80</v>
      </c>
      <c r="C36" t="str">
        <f>+ICU!B31</f>
        <v>ODESSA MEMORIAL HOSPITAL</v>
      </c>
      <c r="D36" s="7">
        <f>ROUND(+ICU!J31,0)</f>
        <v>0</v>
      </c>
      <c r="E36" s="7">
        <f>ROUND(+ICU!F31,0)</f>
        <v>0</v>
      </c>
      <c r="F36" s="8">
        <f t="shared" si="0"/>
      </c>
      <c r="G36" s="7">
        <f>ROUND(+ICU!J132,0)</f>
        <v>0</v>
      </c>
      <c r="H36" s="7">
        <f>ROUND(+ICU!F132,0)</f>
        <v>0</v>
      </c>
      <c r="I36" s="8">
        <f t="shared" si="1"/>
      </c>
      <c r="J36" s="8"/>
      <c r="K36" s="9">
        <f t="shared" si="2"/>
      </c>
    </row>
    <row r="37" spans="2:11" ht="12">
      <c r="B37">
        <f>+ICU!A32</f>
        <v>81</v>
      </c>
      <c r="C37" t="str">
        <f>+ICU!B32</f>
        <v>GOOD SAMARITAN HOSPITAL</v>
      </c>
      <c r="D37" s="7">
        <f>ROUND(+ICU!J32,0)</f>
        <v>602943</v>
      </c>
      <c r="E37" s="7">
        <f>ROUND(+ICU!F32,0)</f>
        <v>3606</v>
      </c>
      <c r="F37" s="8">
        <f t="shared" si="0"/>
        <v>167.21</v>
      </c>
      <c r="G37" s="7">
        <f>ROUND(+ICU!J133,0)</f>
        <v>1138689</v>
      </c>
      <c r="H37" s="7">
        <f>ROUND(+ICU!F133,0)</f>
        <v>16139</v>
      </c>
      <c r="I37" s="8">
        <f t="shared" si="1"/>
        <v>70.56</v>
      </c>
      <c r="J37" s="8"/>
      <c r="K37" s="9">
        <f t="shared" si="2"/>
        <v>-0.578</v>
      </c>
    </row>
    <row r="38" spans="2:11" ht="12">
      <c r="B38">
        <f>+ICU!A33</f>
        <v>82</v>
      </c>
      <c r="C38" t="str">
        <f>+ICU!B33</f>
        <v>GARFIELD COUNTY MEMORIAL HOSPITAL</v>
      </c>
      <c r="D38" s="7">
        <f>ROUND(+ICU!J33,0)</f>
        <v>0</v>
      </c>
      <c r="E38" s="7">
        <f>ROUND(+ICU!F33,0)</f>
        <v>0</v>
      </c>
      <c r="F38" s="8">
        <f t="shared" si="0"/>
      </c>
      <c r="G38" s="7">
        <f>ROUND(+ICU!J134,0)</f>
        <v>0</v>
      </c>
      <c r="H38" s="7">
        <f>ROUND(+ICU!F134,0)</f>
        <v>0</v>
      </c>
      <c r="I38" s="8">
        <f t="shared" si="1"/>
      </c>
      <c r="J38" s="8"/>
      <c r="K38" s="9">
        <f t="shared" si="2"/>
      </c>
    </row>
    <row r="39" spans="2:11" ht="12">
      <c r="B39">
        <f>+ICU!A34</f>
        <v>84</v>
      </c>
      <c r="C39" t="str">
        <f>+ICU!B34</f>
        <v>PROVIDENCE REGIONAL MEDICAL CENTER EVERETT</v>
      </c>
      <c r="D39" s="7">
        <f>ROUND(+ICU!J34,0)</f>
        <v>1072778</v>
      </c>
      <c r="E39" s="7">
        <f>ROUND(+ICU!F34,0)</f>
        <v>11269</v>
      </c>
      <c r="F39" s="8">
        <f t="shared" si="0"/>
        <v>95.2</v>
      </c>
      <c r="G39" s="7">
        <f>ROUND(+ICU!J135,0)</f>
        <v>1667218</v>
      </c>
      <c r="H39" s="7">
        <f>ROUND(+ICU!F135,0)</f>
        <v>18430</v>
      </c>
      <c r="I39" s="8">
        <f t="shared" si="1"/>
        <v>90.46</v>
      </c>
      <c r="J39" s="8"/>
      <c r="K39" s="9">
        <f t="shared" si="2"/>
        <v>-0.0498</v>
      </c>
    </row>
    <row r="40" spans="2:11" ht="12">
      <c r="B40">
        <f>+ICU!A35</f>
        <v>85</v>
      </c>
      <c r="C40" t="str">
        <f>+ICU!B35</f>
        <v>JEFFERSON HEALTHCARE HOSPITAL</v>
      </c>
      <c r="D40" s="7">
        <f>ROUND(+ICU!J35,0)</f>
        <v>49590</v>
      </c>
      <c r="E40" s="7">
        <f>ROUND(+ICU!F35,0)</f>
        <v>508</v>
      </c>
      <c r="F40" s="8">
        <f t="shared" si="0"/>
        <v>97.62</v>
      </c>
      <c r="G40" s="7">
        <f>ROUND(+ICU!J136,0)</f>
        <v>49314</v>
      </c>
      <c r="H40" s="7">
        <f>ROUND(+ICU!F136,0)</f>
        <v>444</v>
      </c>
      <c r="I40" s="8">
        <f t="shared" si="1"/>
        <v>111.07</v>
      </c>
      <c r="J40" s="8"/>
      <c r="K40" s="9">
        <f t="shared" si="2"/>
        <v>0.1378</v>
      </c>
    </row>
    <row r="41" spans="2:11" ht="12">
      <c r="B41">
        <f>+ICU!A36</f>
        <v>96</v>
      </c>
      <c r="C41" t="str">
        <f>+ICU!B36</f>
        <v>SKYLINE HOSPITAL</v>
      </c>
      <c r="D41" s="7">
        <f>ROUND(+ICU!J36,0)</f>
        <v>214</v>
      </c>
      <c r="E41" s="7">
        <f>ROUND(+ICU!F36,0)</f>
        <v>54</v>
      </c>
      <c r="F41" s="8">
        <f t="shared" si="0"/>
        <v>3.96</v>
      </c>
      <c r="G41" s="7">
        <f>ROUND(+ICU!J137,0)</f>
        <v>3177</v>
      </c>
      <c r="H41" s="7">
        <f>ROUND(+ICU!F137,0)</f>
        <v>41</v>
      </c>
      <c r="I41" s="8">
        <f t="shared" si="1"/>
        <v>77.49</v>
      </c>
      <c r="J41" s="8"/>
      <c r="K41" s="9">
        <f t="shared" si="2"/>
        <v>18.5682</v>
      </c>
    </row>
    <row r="42" spans="2:11" ht="12">
      <c r="B42">
        <f>+ICU!A37</f>
        <v>102</v>
      </c>
      <c r="C42" t="str">
        <f>+ICU!B37</f>
        <v>YAKIMA REGIONAL MEDICAL AND CARDIAC CENTER</v>
      </c>
      <c r="D42" s="7">
        <f>ROUND(+ICU!J37,0)</f>
        <v>97874</v>
      </c>
      <c r="E42" s="7">
        <f>ROUND(+ICU!F37,0)</f>
        <v>4061</v>
      </c>
      <c r="F42" s="8">
        <f t="shared" si="0"/>
        <v>24.1</v>
      </c>
      <c r="G42" s="7">
        <f>ROUND(+ICU!J138,0)</f>
        <v>85988</v>
      </c>
      <c r="H42" s="7">
        <f>ROUND(+ICU!F138,0)</f>
        <v>3531</v>
      </c>
      <c r="I42" s="8">
        <f t="shared" si="1"/>
        <v>24.35</v>
      </c>
      <c r="J42" s="8"/>
      <c r="K42" s="9">
        <f t="shared" si="2"/>
        <v>0.0104</v>
      </c>
    </row>
    <row r="43" spans="2:11" ht="12">
      <c r="B43">
        <f>+ICU!A38</f>
        <v>104</v>
      </c>
      <c r="C43" t="str">
        <f>+ICU!B38</f>
        <v>VALLEY GENERAL HOSPITAL</v>
      </c>
      <c r="D43" s="7">
        <f>ROUND(+ICU!J38,0)</f>
        <v>14813</v>
      </c>
      <c r="E43" s="7">
        <f>ROUND(+ICU!F38,0)</f>
        <v>368</v>
      </c>
      <c r="F43" s="8">
        <f t="shared" si="0"/>
        <v>40.25</v>
      </c>
      <c r="G43" s="7">
        <f>ROUND(+ICU!J139,0)</f>
        <v>15182</v>
      </c>
      <c r="H43" s="7">
        <f>ROUND(+ICU!F139,0)</f>
        <v>344</v>
      </c>
      <c r="I43" s="8">
        <f t="shared" si="1"/>
        <v>44.13</v>
      </c>
      <c r="J43" s="8"/>
      <c r="K43" s="9">
        <f t="shared" si="2"/>
        <v>0.0964</v>
      </c>
    </row>
    <row r="44" spans="2:11" ht="12">
      <c r="B44">
        <f>+ICU!A39</f>
        <v>106</v>
      </c>
      <c r="C44" t="str">
        <f>+ICU!B39</f>
        <v>CASCADE VALLEY HOSPITAL</v>
      </c>
      <c r="D44" s="7">
        <f>ROUND(+ICU!J39,0)</f>
        <v>24894</v>
      </c>
      <c r="E44" s="7">
        <f>ROUND(+ICU!F39,0)</f>
        <v>613</v>
      </c>
      <c r="F44" s="8">
        <f t="shared" si="0"/>
        <v>40.61</v>
      </c>
      <c r="G44" s="7">
        <f>ROUND(+ICU!J140,0)</f>
        <v>27879</v>
      </c>
      <c r="H44" s="7">
        <f>ROUND(+ICU!F140,0)</f>
        <v>618</v>
      </c>
      <c r="I44" s="8">
        <f t="shared" si="1"/>
        <v>45.11</v>
      </c>
      <c r="J44" s="8"/>
      <c r="K44" s="9">
        <f t="shared" si="2"/>
        <v>0.1108</v>
      </c>
    </row>
    <row r="45" spans="2:11" ht="12">
      <c r="B45">
        <f>+ICU!A40</f>
        <v>107</v>
      </c>
      <c r="C45" t="str">
        <f>+ICU!B40</f>
        <v>NORTH VALLEY HOSPITAL</v>
      </c>
      <c r="D45" s="7">
        <f>ROUND(+ICU!J40,0)</f>
        <v>0</v>
      </c>
      <c r="E45" s="7">
        <f>ROUND(+ICU!F40,0)</f>
        <v>119</v>
      </c>
      <c r="F45" s="8">
        <f t="shared" si="0"/>
      </c>
      <c r="G45" s="7">
        <f>ROUND(+ICU!J141,0)</f>
        <v>0</v>
      </c>
      <c r="H45" s="7">
        <f>ROUND(+ICU!F141,0)</f>
        <v>144</v>
      </c>
      <c r="I45" s="8">
        <f t="shared" si="1"/>
      </c>
      <c r="J45" s="8"/>
      <c r="K45" s="9">
        <f t="shared" si="2"/>
      </c>
    </row>
    <row r="46" spans="2:11" ht="12">
      <c r="B46">
        <f>+ICU!A41</f>
        <v>108</v>
      </c>
      <c r="C46" t="str">
        <f>+ICU!B41</f>
        <v>TRI-STATE MEMORIAL HOSPITAL</v>
      </c>
      <c r="D46" s="7">
        <f>ROUND(+ICU!J41,0)</f>
        <v>37732</v>
      </c>
      <c r="E46" s="7">
        <f>ROUND(+ICU!F41,0)</f>
        <v>1802</v>
      </c>
      <c r="F46" s="8">
        <f t="shared" si="0"/>
        <v>20.94</v>
      </c>
      <c r="G46" s="7">
        <f>ROUND(+ICU!J142,0)</f>
        <v>0</v>
      </c>
      <c r="H46" s="7">
        <f>ROUND(+ICU!F142,0)</f>
        <v>0</v>
      </c>
      <c r="I46" s="8">
        <f t="shared" si="1"/>
      </c>
      <c r="J46" s="8"/>
      <c r="K46" s="9">
        <f t="shared" si="2"/>
      </c>
    </row>
    <row r="47" spans="2:11" ht="12">
      <c r="B47">
        <f>+ICU!A42</f>
        <v>111</v>
      </c>
      <c r="C47" t="str">
        <f>+ICU!B42</f>
        <v>EAST ADAMS RURAL HOSPITAL</v>
      </c>
      <c r="D47" s="7">
        <f>ROUND(+ICU!J42,0)</f>
        <v>0</v>
      </c>
      <c r="E47" s="7">
        <f>ROUND(+ICU!F42,0)</f>
        <v>0</v>
      </c>
      <c r="F47" s="8">
        <f t="shared" si="0"/>
      </c>
      <c r="G47" s="7">
        <f>ROUND(+ICU!J143,0)</f>
        <v>0</v>
      </c>
      <c r="H47" s="7">
        <f>ROUND(+ICU!F143,0)</f>
        <v>0</v>
      </c>
      <c r="I47" s="8">
        <f t="shared" si="1"/>
      </c>
      <c r="J47" s="8"/>
      <c r="K47" s="9">
        <f t="shared" si="2"/>
      </c>
    </row>
    <row r="48" spans="2:11" ht="12">
      <c r="B48">
        <f>+ICU!A43</f>
        <v>125</v>
      </c>
      <c r="C48" t="str">
        <f>+ICU!B43</f>
        <v>OTHELLO COMMUNITY HOSPITAL</v>
      </c>
      <c r="D48" s="7">
        <f>ROUND(+ICU!J43,0)</f>
        <v>0</v>
      </c>
      <c r="E48" s="7">
        <f>ROUND(+ICU!F43,0)</f>
        <v>0</v>
      </c>
      <c r="F48" s="8">
        <f t="shared" si="0"/>
      </c>
      <c r="G48" s="7">
        <f>ROUND(+ICU!J144,0)</f>
        <v>0</v>
      </c>
      <c r="H48" s="7">
        <f>ROUND(+ICU!F144,0)</f>
        <v>0</v>
      </c>
      <c r="I48" s="8">
        <f t="shared" si="1"/>
      </c>
      <c r="J48" s="8"/>
      <c r="K48" s="9">
        <f t="shared" si="2"/>
      </c>
    </row>
    <row r="49" spans="2:11" ht="12">
      <c r="B49">
        <f>+ICU!A44</f>
        <v>126</v>
      </c>
      <c r="C49" t="str">
        <f>+ICU!B44</f>
        <v>HIGHLINE MEDICAL CENTER</v>
      </c>
      <c r="D49" s="7">
        <f>ROUND(+ICU!J44,0)</f>
        <v>604980</v>
      </c>
      <c r="E49" s="7">
        <f>ROUND(+ICU!F44,0)</f>
        <v>10017</v>
      </c>
      <c r="F49" s="8">
        <f t="shared" si="0"/>
        <v>60.4</v>
      </c>
      <c r="G49" s="7">
        <f>ROUND(+ICU!J145,0)</f>
        <v>632790</v>
      </c>
      <c r="H49" s="7">
        <f>ROUND(+ICU!F145,0)</f>
        <v>9478</v>
      </c>
      <c r="I49" s="8">
        <f t="shared" si="1"/>
        <v>66.76</v>
      </c>
      <c r="J49" s="8"/>
      <c r="K49" s="9">
        <f t="shared" si="2"/>
        <v>0.1053</v>
      </c>
    </row>
    <row r="50" spans="2:11" ht="12">
      <c r="B50">
        <f>+ICU!A45</f>
        <v>128</v>
      </c>
      <c r="C50" t="str">
        <f>+ICU!B45</f>
        <v>UNIVERSITY OF WASHINGTON MEDICAL CENTER</v>
      </c>
      <c r="D50" s="7">
        <f>ROUND(+ICU!J45,0)</f>
        <v>3721087</v>
      </c>
      <c r="E50" s="7">
        <f>ROUND(+ICU!F45,0)</f>
        <v>40934</v>
      </c>
      <c r="F50" s="8">
        <f t="shared" si="0"/>
        <v>90.9</v>
      </c>
      <c r="G50" s="7">
        <f>ROUND(+ICU!J146,0)</f>
        <v>3857810</v>
      </c>
      <c r="H50" s="7">
        <f>ROUND(+ICU!F146,0)</f>
        <v>40681</v>
      </c>
      <c r="I50" s="8">
        <f t="shared" si="1"/>
        <v>94.83</v>
      </c>
      <c r="J50" s="8"/>
      <c r="K50" s="9">
        <f t="shared" si="2"/>
        <v>0.0432</v>
      </c>
    </row>
    <row r="51" spans="2:11" ht="12">
      <c r="B51">
        <f>+ICU!A46</f>
        <v>129</v>
      </c>
      <c r="C51" t="str">
        <f>+ICU!B46</f>
        <v>QUINCY VALLEY MEDICAL CENTER</v>
      </c>
      <c r="D51" s="7">
        <f>ROUND(+ICU!J46,0)</f>
        <v>0</v>
      </c>
      <c r="E51" s="7">
        <f>ROUND(+ICU!F46,0)</f>
        <v>0</v>
      </c>
      <c r="F51" s="8">
        <f t="shared" si="0"/>
      </c>
      <c r="G51" s="7">
        <f>ROUND(+ICU!J147,0)</f>
        <v>0</v>
      </c>
      <c r="H51" s="7">
        <f>ROUND(+ICU!F147,0)</f>
        <v>0</v>
      </c>
      <c r="I51" s="8">
        <f t="shared" si="1"/>
      </c>
      <c r="J51" s="8"/>
      <c r="K51" s="9">
        <f t="shared" si="2"/>
      </c>
    </row>
    <row r="52" spans="2:11" ht="12">
      <c r="B52">
        <f>+ICU!A47</f>
        <v>130</v>
      </c>
      <c r="C52" t="str">
        <f>+ICU!B47</f>
        <v>NORTHWEST HOSPITAL &amp; MEDICAL CENTER</v>
      </c>
      <c r="D52" s="7">
        <f>ROUND(+ICU!J47,0)</f>
        <v>256669</v>
      </c>
      <c r="E52" s="7">
        <f>ROUND(+ICU!F47,0)</f>
        <v>3679</v>
      </c>
      <c r="F52" s="8">
        <f t="shared" si="0"/>
        <v>69.77</v>
      </c>
      <c r="G52" s="7">
        <f>ROUND(+ICU!J148,0)</f>
        <v>326887</v>
      </c>
      <c r="H52" s="7">
        <f>ROUND(+ICU!F148,0)</f>
        <v>3881</v>
      </c>
      <c r="I52" s="8">
        <f t="shared" si="1"/>
        <v>84.23</v>
      </c>
      <c r="J52" s="8"/>
      <c r="K52" s="9">
        <f t="shared" si="2"/>
        <v>0.2073</v>
      </c>
    </row>
    <row r="53" spans="2:11" ht="12">
      <c r="B53">
        <f>+ICU!A48</f>
        <v>131</v>
      </c>
      <c r="C53" t="str">
        <f>+ICU!B48</f>
        <v>OVERLAKE HOSPITAL MEDICAL CENTER</v>
      </c>
      <c r="D53" s="7">
        <f>ROUND(+ICU!J48,0)</f>
        <v>703360</v>
      </c>
      <c r="E53" s="7">
        <f>ROUND(+ICU!F48,0)</f>
        <v>6134</v>
      </c>
      <c r="F53" s="8">
        <f t="shared" si="0"/>
        <v>114.67</v>
      </c>
      <c r="G53" s="7">
        <f>ROUND(+ICU!J149,0)</f>
        <v>911986</v>
      </c>
      <c r="H53" s="7">
        <f>ROUND(+ICU!F149,0)</f>
        <v>7539</v>
      </c>
      <c r="I53" s="8">
        <f t="shared" si="1"/>
        <v>120.97</v>
      </c>
      <c r="J53" s="8"/>
      <c r="K53" s="9">
        <f t="shared" si="2"/>
        <v>0.0549</v>
      </c>
    </row>
    <row r="54" spans="2:11" ht="12">
      <c r="B54">
        <f>+ICU!A49</f>
        <v>132</v>
      </c>
      <c r="C54" t="str">
        <f>+ICU!B49</f>
        <v>SAINT CLARE HOSPITAL</v>
      </c>
      <c r="D54" s="7">
        <f>ROUND(+ICU!J49,0)</f>
        <v>200921</v>
      </c>
      <c r="E54" s="7">
        <f>ROUND(+ICU!F49,0)</f>
        <v>2782</v>
      </c>
      <c r="F54" s="8">
        <f t="shared" si="0"/>
        <v>72.22</v>
      </c>
      <c r="G54" s="7">
        <f>ROUND(+ICU!J150,0)</f>
        <v>202300</v>
      </c>
      <c r="H54" s="7">
        <f>ROUND(+ICU!F150,0)</f>
        <v>2693</v>
      </c>
      <c r="I54" s="8">
        <f t="shared" si="1"/>
        <v>75.12</v>
      </c>
      <c r="J54" s="8"/>
      <c r="K54" s="9">
        <f t="shared" si="2"/>
        <v>0.0402</v>
      </c>
    </row>
    <row r="55" spans="2:11" ht="12">
      <c r="B55">
        <f>+ICU!A50</f>
        <v>134</v>
      </c>
      <c r="C55" t="str">
        <f>+ICU!B50</f>
        <v>ISLAND HOSPITAL</v>
      </c>
      <c r="D55" s="7">
        <f>ROUND(+ICU!J50,0)</f>
        <v>103541</v>
      </c>
      <c r="E55" s="7">
        <f>ROUND(+ICU!F50,0)</f>
        <v>1627</v>
      </c>
      <c r="F55" s="8">
        <f t="shared" si="0"/>
        <v>63.64</v>
      </c>
      <c r="G55" s="7">
        <f>ROUND(+ICU!J151,0)</f>
        <v>110652</v>
      </c>
      <c r="H55" s="7">
        <f>ROUND(+ICU!F151,0)</f>
        <v>1200</v>
      </c>
      <c r="I55" s="8">
        <f t="shared" si="1"/>
        <v>92.21</v>
      </c>
      <c r="J55" s="8"/>
      <c r="K55" s="9">
        <f t="shared" si="2"/>
        <v>0.4489</v>
      </c>
    </row>
    <row r="56" spans="2:11" ht="12">
      <c r="B56">
        <f>+ICU!A51</f>
        <v>137</v>
      </c>
      <c r="C56" t="str">
        <f>+ICU!B51</f>
        <v>LINCOLN HOSPITAL</v>
      </c>
      <c r="D56" s="7">
        <f>ROUND(+ICU!J51,0)</f>
        <v>0</v>
      </c>
      <c r="E56" s="7">
        <f>ROUND(+ICU!F51,0)</f>
        <v>0</v>
      </c>
      <c r="F56" s="8">
        <f t="shared" si="0"/>
      </c>
      <c r="G56" s="7">
        <f>ROUND(+ICU!J152,0)</f>
        <v>0</v>
      </c>
      <c r="H56" s="7">
        <f>ROUND(+ICU!F152,0)</f>
        <v>0</v>
      </c>
      <c r="I56" s="8">
        <f t="shared" si="1"/>
      </c>
      <c r="J56" s="8"/>
      <c r="K56" s="9">
        <f t="shared" si="2"/>
      </c>
    </row>
    <row r="57" spans="2:11" ht="12">
      <c r="B57">
        <f>+ICU!A52</f>
        <v>138</v>
      </c>
      <c r="C57" t="str">
        <f>+ICU!B52</f>
        <v>SWEDISH EDMONDS</v>
      </c>
      <c r="D57" s="7">
        <f>ROUND(+ICU!J52,0)</f>
        <v>307307</v>
      </c>
      <c r="E57" s="7">
        <f>ROUND(+ICU!F52,0)</f>
        <v>3853</v>
      </c>
      <c r="F57" s="8">
        <f t="shared" si="0"/>
        <v>79.76</v>
      </c>
      <c r="G57" s="7">
        <f>ROUND(+ICU!J153,0)</f>
        <v>331518</v>
      </c>
      <c r="H57" s="7">
        <f>ROUND(+ICU!F153,0)</f>
        <v>3419</v>
      </c>
      <c r="I57" s="8">
        <f t="shared" si="1"/>
        <v>96.96</v>
      </c>
      <c r="J57" s="8"/>
      <c r="K57" s="9">
        <f t="shared" si="2"/>
        <v>0.2156</v>
      </c>
    </row>
    <row r="58" spans="2:11" ht="12">
      <c r="B58">
        <f>+ICU!A53</f>
        <v>139</v>
      </c>
      <c r="C58" t="str">
        <f>+ICU!B53</f>
        <v>PROVIDENCE HOLY FAMILY HOSPITAL</v>
      </c>
      <c r="D58" s="7">
        <f>ROUND(+ICU!J53,0)</f>
        <v>254994</v>
      </c>
      <c r="E58" s="7">
        <f>ROUND(+ICU!F53,0)</f>
        <v>3990</v>
      </c>
      <c r="F58" s="8">
        <f t="shared" si="0"/>
        <v>63.91</v>
      </c>
      <c r="G58" s="7">
        <f>ROUND(+ICU!J154,0)</f>
        <v>330309</v>
      </c>
      <c r="H58" s="7">
        <f>ROUND(+ICU!F154,0)</f>
        <v>3625</v>
      </c>
      <c r="I58" s="8">
        <f t="shared" si="1"/>
        <v>91.12</v>
      </c>
      <c r="J58" s="8"/>
      <c r="K58" s="9">
        <f t="shared" si="2"/>
        <v>0.4258</v>
      </c>
    </row>
    <row r="59" spans="2:11" ht="12">
      <c r="B59">
        <f>+ICU!A54</f>
        <v>140</v>
      </c>
      <c r="C59" t="str">
        <f>+ICU!B54</f>
        <v>KITTITAS VALLEY HOSPITAL</v>
      </c>
      <c r="D59" s="7">
        <f>ROUND(+ICU!J54,0)</f>
        <v>19367</v>
      </c>
      <c r="E59" s="7">
        <f>ROUND(+ICU!F54,0)</f>
        <v>875</v>
      </c>
      <c r="F59" s="8">
        <f t="shared" si="0"/>
        <v>22.13</v>
      </c>
      <c r="G59" s="7">
        <f>ROUND(+ICU!J155,0)</f>
        <v>28059</v>
      </c>
      <c r="H59" s="7">
        <f>ROUND(+ICU!F155,0)</f>
        <v>746</v>
      </c>
      <c r="I59" s="8">
        <f t="shared" si="1"/>
        <v>37.61</v>
      </c>
      <c r="J59" s="8"/>
      <c r="K59" s="9">
        <f t="shared" si="2"/>
        <v>0.6995</v>
      </c>
    </row>
    <row r="60" spans="2:11" ht="12">
      <c r="B60">
        <f>+ICU!A55</f>
        <v>141</v>
      </c>
      <c r="C60" t="str">
        <f>+ICU!B55</f>
        <v>DAYTON GENERAL HOSPITAL</v>
      </c>
      <c r="D60" s="7">
        <f>ROUND(+ICU!J55,0)</f>
        <v>0</v>
      </c>
      <c r="E60" s="7">
        <f>ROUND(+ICU!F55,0)</f>
        <v>0</v>
      </c>
      <c r="F60" s="8">
        <f t="shared" si="0"/>
      </c>
      <c r="G60" s="7">
        <f>ROUND(+ICU!J156,0)</f>
        <v>0</v>
      </c>
      <c r="H60" s="7">
        <f>ROUND(+ICU!F156,0)</f>
        <v>0</v>
      </c>
      <c r="I60" s="8">
        <f t="shared" si="1"/>
      </c>
      <c r="J60" s="8"/>
      <c r="K60" s="9">
        <f t="shared" si="2"/>
      </c>
    </row>
    <row r="61" spans="2:11" ht="12">
      <c r="B61">
        <f>+ICU!A56</f>
        <v>142</v>
      </c>
      <c r="C61" t="str">
        <f>+ICU!B56</f>
        <v>HARRISON MEDICAL CENTER</v>
      </c>
      <c r="D61" s="7">
        <f>ROUND(+ICU!J56,0)</f>
        <v>609551</v>
      </c>
      <c r="E61" s="7">
        <f>ROUND(+ICU!F56,0)</f>
        <v>5252</v>
      </c>
      <c r="F61" s="8">
        <f t="shared" si="0"/>
        <v>116.06</v>
      </c>
      <c r="G61" s="7">
        <f>ROUND(+ICU!J157,0)</f>
        <v>602792</v>
      </c>
      <c r="H61" s="7">
        <f>ROUND(+ICU!F157,0)</f>
        <v>5000</v>
      </c>
      <c r="I61" s="8">
        <f t="shared" si="1"/>
        <v>120.56</v>
      </c>
      <c r="J61" s="8"/>
      <c r="K61" s="9">
        <f t="shared" si="2"/>
        <v>0.0388</v>
      </c>
    </row>
    <row r="62" spans="2:11" ht="12">
      <c r="B62">
        <f>+ICU!A57</f>
        <v>145</v>
      </c>
      <c r="C62" t="str">
        <f>+ICU!B57</f>
        <v>PEACEHEALTH SAINT JOSEPH HOSPITAL</v>
      </c>
      <c r="D62" s="7">
        <f>ROUND(+ICU!J57,0)</f>
        <v>639068</v>
      </c>
      <c r="E62" s="7">
        <f>ROUND(+ICU!F57,0)</f>
        <v>5639</v>
      </c>
      <c r="F62" s="8">
        <f t="shared" si="0"/>
        <v>113.33</v>
      </c>
      <c r="G62" s="7">
        <f>ROUND(+ICU!J158,0)</f>
        <v>632501</v>
      </c>
      <c r="H62" s="7">
        <f>ROUND(+ICU!F158,0)</f>
        <v>5836</v>
      </c>
      <c r="I62" s="8">
        <f t="shared" si="1"/>
        <v>108.38</v>
      </c>
      <c r="J62" s="8"/>
      <c r="K62" s="9">
        <f t="shared" si="2"/>
        <v>-0.0437</v>
      </c>
    </row>
    <row r="63" spans="2:11" ht="12">
      <c r="B63">
        <f>+ICU!A58</f>
        <v>147</v>
      </c>
      <c r="C63" t="str">
        <f>+ICU!B58</f>
        <v>MID VALLEY HOSPITAL</v>
      </c>
      <c r="D63" s="7">
        <f>ROUND(+ICU!J58,0)</f>
        <v>4019</v>
      </c>
      <c r="E63" s="7">
        <f>ROUND(+ICU!F58,0)</f>
        <v>256</v>
      </c>
      <c r="F63" s="8">
        <f t="shared" si="0"/>
        <v>15.7</v>
      </c>
      <c r="G63" s="7">
        <f>ROUND(+ICU!J159,0)</f>
        <v>4030</v>
      </c>
      <c r="H63" s="7">
        <f>ROUND(+ICU!F159,0)</f>
        <v>197</v>
      </c>
      <c r="I63" s="8">
        <f t="shared" si="1"/>
        <v>20.46</v>
      </c>
      <c r="J63" s="8"/>
      <c r="K63" s="9">
        <f t="shared" si="2"/>
        <v>0.3032</v>
      </c>
    </row>
    <row r="64" spans="2:11" ht="12">
      <c r="B64">
        <f>+ICU!A59</f>
        <v>148</v>
      </c>
      <c r="C64" t="str">
        <f>+ICU!B59</f>
        <v>KINDRED HOSPITAL - SEATTLE</v>
      </c>
      <c r="D64" s="7">
        <f>ROUND(+ICU!J59,0)</f>
        <v>12585</v>
      </c>
      <c r="E64" s="7">
        <f>ROUND(+ICU!F59,0)</f>
        <v>605</v>
      </c>
      <c r="F64" s="8">
        <f t="shared" si="0"/>
        <v>20.8</v>
      </c>
      <c r="G64" s="7">
        <f>ROUND(+ICU!J160,0)</f>
        <v>13656</v>
      </c>
      <c r="H64" s="7">
        <f>ROUND(+ICU!F160,0)</f>
        <v>593</v>
      </c>
      <c r="I64" s="8">
        <f t="shared" si="1"/>
        <v>23.03</v>
      </c>
      <c r="J64" s="8"/>
      <c r="K64" s="9">
        <f t="shared" si="2"/>
        <v>0.1072</v>
      </c>
    </row>
    <row r="65" spans="2:11" ht="12">
      <c r="B65">
        <f>+ICU!A60</f>
        <v>150</v>
      </c>
      <c r="C65" t="str">
        <f>+ICU!B60</f>
        <v>COULEE COMMUNITY HOSPITAL</v>
      </c>
      <c r="D65" s="7">
        <f>ROUND(+ICU!J60,0)</f>
        <v>0</v>
      </c>
      <c r="E65" s="7">
        <f>ROUND(+ICU!F60,0)</f>
        <v>0</v>
      </c>
      <c r="F65" s="8">
        <f t="shared" si="0"/>
      </c>
      <c r="G65" s="7">
        <f>ROUND(+ICU!J161,0)</f>
        <v>0</v>
      </c>
      <c r="H65" s="7">
        <f>ROUND(+ICU!F161,0)</f>
        <v>0</v>
      </c>
      <c r="I65" s="8">
        <f t="shared" si="1"/>
      </c>
      <c r="J65" s="8"/>
      <c r="K65" s="9">
        <f t="shared" si="2"/>
      </c>
    </row>
    <row r="66" spans="2:11" ht="12">
      <c r="B66">
        <f>+ICU!A61</f>
        <v>152</v>
      </c>
      <c r="C66" t="str">
        <f>+ICU!B61</f>
        <v>MASON GENERAL HOSPITAL</v>
      </c>
      <c r="D66" s="7">
        <f>ROUND(+ICU!J61,0)</f>
        <v>159767</v>
      </c>
      <c r="E66" s="7">
        <f>ROUND(+ICU!F61,0)</f>
        <v>1312</v>
      </c>
      <c r="F66" s="8">
        <f t="shared" si="0"/>
        <v>121.77</v>
      </c>
      <c r="G66" s="7">
        <f>ROUND(+ICU!J162,0)</f>
        <v>109402</v>
      </c>
      <c r="H66" s="7">
        <f>ROUND(+ICU!F162,0)</f>
        <v>1284</v>
      </c>
      <c r="I66" s="8">
        <f t="shared" si="1"/>
        <v>85.2</v>
      </c>
      <c r="J66" s="8"/>
      <c r="K66" s="9">
        <f t="shared" si="2"/>
        <v>-0.3003</v>
      </c>
    </row>
    <row r="67" spans="2:11" ht="12">
      <c r="B67">
        <f>+ICU!A62</f>
        <v>153</v>
      </c>
      <c r="C67" t="str">
        <f>+ICU!B62</f>
        <v>WHITMAN HOSPITAL AND MEDICAL CENTER</v>
      </c>
      <c r="D67" s="7">
        <f>ROUND(+ICU!J62,0)</f>
        <v>0</v>
      </c>
      <c r="E67" s="7">
        <f>ROUND(+ICU!F62,0)</f>
        <v>0</v>
      </c>
      <c r="F67" s="8">
        <f t="shared" si="0"/>
      </c>
      <c r="G67" s="7">
        <f>ROUND(+ICU!J163,0)</f>
        <v>0</v>
      </c>
      <c r="H67" s="7">
        <f>ROUND(+ICU!F163,0)</f>
        <v>0</v>
      </c>
      <c r="I67" s="8">
        <f t="shared" si="1"/>
      </c>
      <c r="J67" s="8"/>
      <c r="K67" s="9">
        <f t="shared" si="2"/>
      </c>
    </row>
    <row r="68" spans="2:11" ht="12">
      <c r="B68">
        <f>+ICU!A63</f>
        <v>155</v>
      </c>
      <c r="C68" t="str">
        <f>+ICU!B63</f>
        <v>VALLEY MEDICAL CENTER</v>
      </c>
      <c r="D68" s="7">
        <f>ROUND(+ICU!J63,0)</f>
        <v>415249</v>
      </c>
      <c r="E68" s="7">
        <f>ROUND(+ICU!F63,0)</f>
        <v>3810</v>
      </c>
      <c r="F68" s="8">
        <f t="shared" si="0"/>
        <v>108.99</v>
      </c>
      <c r="G68" s="7">
        <f>ROUND(+ICU!J164,0)</f>
        <v>445943</v>
      </c>
      <c r="H68" s="7">
        <f>ROUND(+ICU!F164,0)</f>
        <v>3602</v>
      </c>
      <c r="I68" s="8">
        <f t="shared" si="1"/>
        <v>123.8</v>
      </c>
      <c r="J68" s="8"/>
      <c r="K68" s="9">
        <f t="shared" si="2"/>
        <v>0.1359</v>
      </c>
    </row>
    <row r="69" spans="2:11" ht="12">
      <c r="B69">
        <f>+ICU!A64</f>
        <v>156</v>
      </c>
      <c r="C69" t="str">
        <f>+ICU!B64</f>
        <v>WHIDBEY GENERAL HOSPITAL</v>
      </c>
      <c r="D69" s="7">
        <f>ROUND(+ICU!J64,0)</f>
        <v>81175</v>
      </c>
      <c r="E69" s="7">
        <f>ROUND(+ICU!F64,0)</f>
        <v>879</v>
      </c>
      <c r="F69" s="8">
        <f t="shared" si="0"/>
        <v>92.35</v>
      </c>
      <c r="G69" s="7">
        <f>ROUND(+ICU!J165,0)</f>
        <v>45482</v>
      </c>
      <c r="H69" s="7">
        <f>ROUND(+ICU!F165,0)</f>
        <v>673</v>
      </c>
      <c r="I69" s="8">
        <f t="shared" si="1"/>
        <v>67.58</v>
      </c>
      <c r="J69" s="8"/>
      <c r="K69" s="9">
        <f t="shared" si="2"/>
        <v>-0.2682</v>
      </c>
    </row>
    <row r="70" spans="2:11" ht="12">
      <c r="B70">
        <f>+ICU!A65</f>
        <v>157</v>
      </c>
      <c r="C70" t="str">
        <f>+ICU!B65</f>
        <v>SAINT LUKES REHABILIATION INSTITUTE</v>
      </c>
      <c r="D70" s="7">
        <f>ROUND(+ICU!J65,0)</f>
        <v>0</v>
      </c>
      <c r="E70" s="7">
        <f>ROUND(+ICU!F65,0)</f>
        <v>0</v>
      </c>
      <c r="F70" s="8">
        <f t="shared" si="0"/>
      </c>
      <c r="G70" s="7">
        <f>ROUND(+ICU!J166,0)</f>
        <v>0</v>
      </c>
      <c r="H70" s="7">
        <f>ROUND(+ICU!F166,0)</f>
        <v>0</v>
      </c>
      <c r="I70" s="8">
        <f t="shared" si="1"/>
      </c>
      <c r="J70" s="8"/>
      <c r="K70" s="9">
        <f t="shared" si="2"/>
      </c>
    </row>
    <row r="71" spans="2:11" ht="12">
      <c r="B71">
        <f>+ICU!A66</f>
        <v>158</v>
      </c>
      <c r="C71" t="str">
        <f>+ICU!B66</f>
        <v>CASCADE MEDICAL CENTER</v>
      </c>
      <c r="D71" s="7">
        <f>ROUND(+ICU!J66,0)</f>
        <v>0</v>
      </c>
      <c r="E71" s="7">
        <f>ROUND(+ICU!F66,0)</f>
        <v>0</v>
      </c>
      <c r="F71" s="8">
        <f t="shared" si="0"/>
      </c>
      <c r="G71" s="7">
        <f>ROUND(+ICU!J167,0)</f>
        <v>0</v>
      </c>
      <c r="H71" s="7">
        <f>ROUND(+ICU!F167,0)</f>
        <v>0</v>
      </c>
      <c r="I71" s="8">
        <f t="shared" si="1"/>
      </c>
      <c r="J71" s="8"/>
      <c r="K71" s="9">
        <f t="shared" si="2"/>
      </c>
    </row>
    <row r="72" spans="2:11" ht="12">
      <c r="B72">
        <f>+ICU!A67</f>
        <v>159</v>
      </c>
      <c r="C72" t="str">
        <f>+ICU!B67</f>
        <v>PROVIDENCE SAINT PETER HOSPITAL</v>
      </c>
      <c r="D72" s="7">
        <f>ROUND(+ICU!J67,0)</f>
        <v>610983</v>
      </c>
      <c r="E72" s="7">
        <f>ROUND(+ICU!F67,0)</f>
        <v>5818</v>
      </c>
      <c r="F72" s="8">
        <f t="shared" si="0"/>
        <v>105.02</v>
      </c>
      <c r="G72" s="7">
        <f>ROUND(+ICU!J168,0)</f>
        <v>445575</v>
      </c>
      <c r="H72" s="7">
        <f>ROUND(+ICU!F168,0)</f>
        <v>6261</v>
      </c>
      <c r="I72" s="8">
        <f t="shared" si="1"/>
        <v>71.17</v>
      </c>
      <c r="J72" s="8"/>
      <c r="K72" s="9">
        <f t="shared" si="2"/>
        <v>-0.3223</v>
      </c>
    </row>
    <row r="73" spans="2:11" ht="12">
      <c r="B73">
        <f>+ICU!A68</f>
        <v>161</v>
      </c>
      <c r="C73" t="str">
        <f>+ICU!B68</f>
        <v>KADLEC REGIONAL MEDICAL CENTER</v>
      </c>
      <c r="D73" s="7">
        <f>ROUND(+ICU!J68,0)</f>
        <v>495701</v>
      </c>
      <c r="E73" s="7">
        <f>ROUND(+ICU!F68,0)</f>
        <v>7489</v>
      </c>
      <c r="F73" s="8">
        <f t="shared" si="0"/>
        <v>66.19</v>
      </c>
      <c r="G73" s="7">
        <f>ROUND(+ICU!J169,0)</f>
        <v>665493</v>
      </c>
      <c r="H73" s="7">
        <f>ROUND(+ICU!F169,0)</f>
        <v>8603</v>
      </c>
      <c r="I73" s="8">
        <f t="shared" si="1"/>
        <v>77.36</v>
      </c>
      <c r="J73" s="8"/>
      <c r="K73" s="9">
        <f t="shared" si="2"/>
        <v>0.1688</v>
      </c>
    </row>
    <row r="74" spans="2:11" ht="12">
      <c r="B74">
        <f>+ICU!A69</f>
        <v>162</v>
      </c>
      <c r="C74" t="str">
        <f>+ICU!B69</f>
        <v>PROVIDENCE SACRED HEART MEDICAL CENTER</v>
      </c>
      <c r="D74" s="7">
        <f>ROUND(+ICU!J69,0)</f>
        <v>1226670</v>
      </c>
      <c r="E74" s="7">
        <f>ROUND(+ICU!F69,0)</f>
        <v>37631</v>
      </c>
      <c r="F74" s="8">
        <f t="shared" si="0"/>
        <v>32.6</v>
      </c>
      <c r="G74" s="7">
        <f>ROUND(+ICU!J170,0)</f>
        <v>2510501</v>
      </c>
      <c r="H74" s="7">
        <f>ROUND(+ICU!F170,0)</f>
        <v>38113</v>
      </c>
      <c r="I74" s="8">
        <f t="shared" si="1"/>
        <v>65.87</v>
      </c>
      <c r="J74" s="8"/>
      <c r="K74" s="9">
        <f t="shared" si="2"/>
        <v>1.0206</v>
      </c>
    </row>
    <row r="75" spans="2:11" ht="12">
      <c r="B75">
        <f>+ICU!A70</f>
        <v>164</v>
      </c>
      <c r="C75" t="str">
        <f>+ICU!B70</f>
        <v>EVERGREEN HOSPITAL MEDICAL CENTER</v>
      </c>
      <c r="D75" s="7">
        <f>ROUND(+ICU!J70,0)</f>
        <v>1035489</v>
      </c>
      <c r="E75" s="7">
        <f>ROUND(+ICU!F70,0)</f>
        <v>5478</v>
      </c>
      <c r="F75" s="8">
        <f aca="true" t="shared" si="3" ref="F75:F106">IF(D75=0,"",IF(E75=0,"",ROUND(D75/E75,2)))</f>
        <v>189.03</v>
      </c>
      <c r="G75" s="7">
        <f>ROUND(+ICU!J171,0)</f>
        <v>1126450</v>
      </c>
      <c r="H75" s="7">
        <f>ROUND(+ICU!F171,0)</f>
        <v>5521</v>
      </c>
      <c r="I75" s="8">
        <f aca="true" t="shared" si="4" ref="I75:I106">IF(G75=0,"",IF(H75=0,"",ROUND(G75/H75,2)))</f>
        <v>204.03</v>
      </c>
      <c r="J75" s="8"/>
      <c r="K75" s="9">
        <f aca="true" t="shared" si="5" ref="K75:K106">IF(D75=0,"",IF(E75=0,"",IF(G75=0,"",IF(H75=0,"",ROUND(I75/F75-1,4)))))</f>
        <v>0.0794</v>
      </c>
    </row>
    <row r="76" spans="2:11" ht="12">
      <c r="B76">
        <f>+ICU!A71</f>
        <v>165</v>
      </c>
      <c r="C76" t="str">
        <f>+ICU!B71</f>
        <v>LAKE CHELAN COMMUNITY HOSPITAL</v>
      </c>
      <c r="D76" s="7">
        <f>ROUND(+ICU!J71,0)</f>
        <v>0</v>
      </c>
      <c r="E76" s="7">
        <f>ROUND(+ICU!F71,0)</f>
        <v>0</v>
      </c>
      <c r="F76" s="8">
        <f t="shared" si="3"/>
      </c>
      <c r="G76" s="7">
        <f>ROUND(+ICU!J172,0)</f>
        <v>0</v>
      </c>
      <c r="H76" s="7">
        <f>ROUND(+ICU!F172,0)</f>
        <v>0</v>
      </c>
      <c r="I76" s="8">
        <f t="shared" si="4"/>
      </c>
      <c r="J76" s="8"/>
      <c r="K76" s="9">
        <f t="shared" si="5"/>
      </c>
    </row>
    <row r="77" spans="2:11" ht="12">
      <c r="B77">
        <f>+ICU!A72</f>
        <v>167</v>
      </c>
      <c r="C77" t="str">
        <f>+ICU!B72</f>
        <v>FERRY COUNTY MEMORIAL HOSPITAL</v>
      </c>
      <c r="D77" s="7">
        <f>ROUND(+ICU!J72,0)</f>
        <v>0</v>
      </c>
      <c r="E77" s="7">
        <f>ROUND(+ICU!F72,0)</f>
        <v>5</v>
      </c>
      <c r="F77" s="8">
        <f t="shared" si="3"/>
      </c>
      <c r="G77" s="7">
        <f>ROUND(+ICU!J173,0)</f>
        <v>0</v>
      </c>
      <c r="H77" s="7">
        <f>ROUND(+ICU!F173,0)</f>
        <v>1</v>
      </c>
      <c r="I77" s="8">
        <f t="shared" si="4"/>
      </c>
      <c r="J77" s="8"/>
      <c r="K77" s="9">
        <f t="shared" si="5"/>
      </c>
    </row>
    <row r="78" spans="2:11" ht="12">
      <c r="B78">
        <f>+ICU!A73</f>
        <v>168</v>
      </c>
      <c r="C78" t="str">
        <f>+ICU!B73</f>
        <v>CENTRAL WASHINGTON HOSPITAL</v>
      </c>
      <c r="D78" s="7">
        <f>ROUND(+ICU!J73,0)</f>
        <v>213980</v>
      </c>
      <c r="E78" s="7">
        <f>ROUND(+ICU!F73,0)</f>
        <v>4530</v>
      </c>
      <c r="F78" s="8">
        <f t="shared" si="3"/>
        <v>47.24</v>
      </c>
      <c r="G78" s="7">
        <f>ROUND(+ICU!J174,0)</f>
        <v>225333</v>
      </c>
      <c r="H78" s="7">
        <f>ROUND(+ICU!F174,0)</f>
        <v>4784</v>
      </c>
      <c r="I78" s="8">
        <f t="shared" si="4"/>
        <v>47.1</v>
      </c>
      <c r="J78" s="8"/>
      <c r="K78" s="9">
        <f t="shared" si="5"/>
        <v>-0.003</v>
      </c>
    </row>
    <row r="79" spans="2:11" ht="12">
      <c r="B79">
        <f>+ICU!A74</f>
        <v>169</v>
      </c>
      <c r="C79" t="str">
        <f>+ICU!B74</f>
        <v>GROUP HEALTH EASTSIDE</v>
      </c>
      <c r="D79" s="7">
        <f>ROUND(+ICU!J74,0)</f>
        <v>20966</v>
      </c>
      <c r="E79" s="7">
        <f>ROUND(+ICU!F74,0)</f>
        <v>472</v>
      </c>
      <c r="F79" s="8">
        <f t="shared" si="3"/>
        <v>44.42</v>
      </c>
      <c r="G79" s="7">
        <f>ROUND(+ICU!J175,0)</f>
        <v>0</v>
      </c>
      <c r="H79" s="7">
        <f>ROUND(+ICU!F175,0)</f>
        <v>0</v>
      </c>
      <c r="I79" s="8">
        <f t="shared" si="4"/>
      </c>
      <c r="J79" s="8"/>
      <c r="K79" s="9">
        <f t="shared" si="5"/>
      </c>
    </row>
    <row r="80" spans="2:11" ht="12">
      <c r="B80">
        <f>+ICU!A75</f>
        <v>170</v>
      </c>
      <c r="C80" t="str">
        <f>+ICU!B75</f>
        <v>SOUTHWEST WASHINGTON MEDICAL CENTER</v>
      </c>
      <c r="D80" s="7">
        <f>ROUND(+ICU!J75,0)</f>
        <v>1049466</v>
      </c>
      <c r="E80" s="7">
        <f>ROUND(+ICU!F75,0)</f>
        <v>12573</v>
      </c>
      <c r="F80" s="8">
        <f t="shared" si="3"/>
        <v>83.47</v>
      </c>
      <c r="G80" s="7">
        <f>ROUND(+ICU!J176,0)</f>
        <v>1154220</v>
      </c>
      <c r="H80" s="7">
        <f>ROUND(+ICU!F176,0)</f>
        <v>13584</v>
      </c>
      <c r="I80" s="8">
        <f t="shared" si="4"/>
        <v>84.97</v>
      </c>
      <c r="J80" s="8"/>
      <c r="K80" s="9">
        <f t="shared" si="5"/>
        <v>0.018</v>
      </c>
    </row>
    <row r="81" spans="2:11" ht="12">
      <c r="B81">
        <f>+ICU!A76</f>
        <v>172</v>
      </c>
      <c r="C81" t="str">
        <f>+ICU!B76</f>
        <v>PULLMAN REGIONAL HOSPITAL</v>
      </c>
      <c r="D81" s="7">
        <f>ROUND(+ICU!J76,0)</f>
        <v>39455</v>
      </c>
      <c r="E81" s="7">
        <f>ROUND(+ICU!F76,0)</f>
        <v>568</v>
      </c>
      <c r="F81" s="8">
        <f t="shared" si="3"/>
        <v>69.46</v>
      </c>
      <c r="G81" s="7">
        <f>ROUND(+ICU!J177,0)</f>
        <v>32647</v>
      </c>
      <c r="H81" s="7">
        <f>ROUND(+ICU!F177,0)</f>
        <v>545</v>
      </c>
      <c r="I81" s="8">
        <f t="shared" si="4"/>
        <v>59.9</v>
      </c>
      <c r="J81" s="8"/>
      <c r="K81" s="9">
        <f t="shared" si="5"/>
        <v>-0.1376</v>
      </c>
    </row>
    <row r="82" spans="2:11" ht="12">
      <c r="B82">
        <f>+ICU!A77</f>
        <v>173</v>
      </c>
      <c r="C82" t="str">
        <f>+ICU!B77</f>
        <v>MORTON GENERAL HOSPITAL</v>
      </c>
      <c r="D82" s="7">
        <f>ROUND(+ICU!J77,0)</f>
        <v>0</v>
      </c>
      <c r="E82" s="7">
        <f>ROUND(+ICU!F77,0)</f>
        <v>0</v>
      </c>
      <c r="F82" s="8">
        <f t="shared" si="3"/>
      </c>
      <c r="G82" s="7">
        <f>ROUND(+ICU!J178,0)</f>
        <v>0</v>
      </c>
      <c r="H82" s="7">
        <f>ROUND(+ICU!F178,0)</f>
        <v>0</v>
      </c>
      <c r="I82" s="8">
        <f t="shared" si="4"/>
      </c>
      <c r="J82" s="8"/>
      <c r="K82" s="9">
        <f t="shared" si="5"/>
      </c>
    </row>
    <row r="83" spans="2:11" ht="12">
      <c r="B83">
        <f>+ICU!A78</f>
        <v>175</v>
      </c>
      <c r="C83" t="str">
        <f>+ICU!B78</f>
        <v>MARY BRIDGE CHILDRENS HEALTH CENTER</v>
      </c>
      <c r="D83" s="7">
        <f>ROUND(+ICU!J78,0)</f>
        <v>257485</v>
      </c>
      <c r="E83" s="7">
        <f>ROUND(+ICU!F78,0)</f>
        <v>3056</v>
      </c>
      <c r="F83" s="8">
        <f t="shared" si="3"/>
        <v>84.26</v>
      </c>
      <c r="G83" s="7">
        <f>ROUND(+ICU!J179,0)</f>
        <v>295566</v>
      </c>
      <c r="H83" s="7">
        <f>ROUND(+ICU!F179,0)</f>
        <v>3071</v>
      </c>
      <c r="I83" s="8">
        <f t="shared" si="4"/>
        <v>96.24</v>
      </c>
      <c r="J83" s="8"/>
      <c r="K83" s="9">
        <f t="shared" si="5"/>
        <v>0.1422</v>
      </c>
    </row>
    <row r="84" spans="2:11" ht="12">
      <c r="B84">
        <f>+ICU!A79</f>
        <v>176</v>
      </c>
      <c r="C84" t="str">
        <f>+ICU!B79</f>
        <v>TACOMA GENERAL ALLENMORE HOSPITAL</v>
      </c>
      <c r="D84" s="7">
        <f>ROUND(+ICU!J79,0)</f>
        <v>2044650</v>
      </c>
      <c r="E84" s="7">
        <f>ROUND(+ICU!F79,0)</f>
        <v>37459</v>
      </c>
      <c r="F84" s="8">
        <f t="shared" si="3"/>
        <v>54.58</v>
      </c>
      <c r="G84" s="7">
        <f>ROUND(+ICU!J180,0)</f>
        <v>2028945</v>
      </c>
      <c r="H84" s="7">
        <f>ROUND(+ICU!F180,0)</f>
        <v>39577</v>
      </c>
      <c r="I84" s="8">
        <f t="shared" si="4"/>
        <v>51.27</v>
      </c>
      <c r="J84" s="8"/>
      <c r="K84" s="9">
        <f t="shared" si="5"/>
        <v>-0.0606</v>
      </c>
    </row>
    <row r="85" spans="2:11" ht="12">
      <c r="B85">
        <f>+ICU!A80</f>
        <v>178</v>
      </c>
      <c r="C85" t="str">
        <f>+ICU!B80</f>
        <v>DEER PARK HOSPITAL</v>
      </c>
      <c r="D85" s="7">
        <f>ROUND(+ICU!J80,0)</f>
        <v>0</v>
      </c>
      <c r="E85" s="7">
        <f>ROUND(+ICU!F80,0)</f>
        <v>0</v>
      </c>
      <c r="F85" s="8">
        <f t="shared" si="3"/>
      </c>
      <c r="G85" s="7">
        <f>ROUND(+ICU!J181,0)</f>
        <v>0</v>
      </c>
      <c r="H85" s="7">
        <f>ROUND(+ICU!F181,0)</f>
        <v>0</v>
      </c>
      <c r="I85" s="8">
        <f t="shared" si="4"/>
      </c>
      <c r="J85" s="8"/>
      <c r="K85" s="9">
        <f t="shared" si="5"/>
      </c>
    </row>
    <row r="86" spans="2:11" ht="12">
      <c r="B86">
        <f>+ICU!A81</f>
        <v>180</v>
      </c>
      <c r="C86" t="str">
        <f>+ICU!B81</f>
        <v>VALLEY HOSPITAL AND MEDICAL CENTER</v>
      </c>
      <c r="D86" s="7">
        <f>ROUND(+ICU!J81,0)</f>
        <v>74031</v>
      </c>
      <c r="E86" s="7">
        <f>ROUND(+ICU!F81,0)</f>
        <v>1262</v>
      </c>
      <c r="F86" s="8">
        <f t="shared" si="3"/>
        <v>58.66</v>
      </c>
      <c r="G86" s="7">
        <f>ROUND(+ICU!J182,0)</f>
        <v>146312</v>
      </c>
      <c r="H86" s="7">
        <f>ROUND(+ICU!F182,0)</f>
        <v>2093</v>
      </c>
      <c r="I86" s="8">
        <f t="shared" si="4"/>
        <v>69.91</v>
      </c>
      <c r="J86" s="8"/>
      <c r="K86" s="9">
        <f t="shared" si="5"/>
        <v>0.1918</v>
      </c>
    </row>
    <row r="87" spans="2:11" ht="12">
      <c r="B87">
        <f>+ICU!A82</f>
        <v>183</v>
      </c>
      <c r="C87" t="str">
        <f>+ICU!B82</f>
        <v>AUBURN REGIONAL MEDICAL CENTER</v>
      </c>
      <c r="D87" s="7">
        <f>ROUND(+ICU!J82,0)</f>
        <v>402590</v>
      </c>
      <c r="E87" s="7">
        <f>ROUND(+ICU!F82,0)</f>
        <v>2357</v>
      </c>
      <c r="F87" s="8">
        <f t="shared" si="3"/>
        <v>170.81</v>
      </c>
      <c r="G87" s="7">
        <f>ROUND(+ICU!J183,0)</f>
        <v>430115</v>
      </c>
      <c r="H87" s="7">
        <f>ROUND(+ICU!F183,0)</f>
        <v>3224</v>
      </c>
      <c r="I87" s="8">
        <f t="shared" si="4"/>
        <v>133.41</v>
      </c>
      <c r="J87" s="8"/>
      <c r="K87" s="9">
        <f t="shared" si="5"/>
        <v>-0.219</v>
      </c>
    </row>
    <row r="88" spans="2:11" ht="12">
      <c r="B88">
        <f>+ICU!A83</f>
        <v>186</v>
      </c>
      <c r="C88" t="str">
        <f>+ICU!B83</f>
        <v>MARK REED HOSPITAL</v>
      </c>
      <c r="D88" s="7">
        <f>ROUND(+ICU!J83,0)</f>
        <v>0</v>
      </c>
      <c r="E88" s="7">
        <f>ROUND(+ICU!F83,0)</f>
        <v>0</v>
      </c>
      <c r="F88" s="8">
        <f t="shared" si="3"/>
      </c>
      <c r="G88" s="7">
        <f>ROUND(+ICU!J184,0)</f>
        <v>0</v>
      </c>
      <c r="H88" s="7">
        <f>ROUND(+ICU!F184,0)</f>
        <v>0</v>
      </c>
      <c r="I88" s="8">
        <f t="shared" si="4"/>
      </c>
      <c r="J88" s="8"/>
      <c r="K88" s="9">
        <f t="shared" si="5"/>
      </c>
    </row>
    <row r="89" spans="2:11" ht="12">
      <c r="B89">
        <f>+ICU!A84</f>
        <v>191</v>
      </c>
      <c r="C89" t="str">
        <f>+ICU!B84</f>
        <v>PROVIDENCE CENTRALIA HOSPITAL</v>
      </c>
      <c r="D89" s="7">
        <f>ROUND(+ICU!J84,0)</f>
        <v>103399</v>
      </c>
      <c r="E89" s="7">
        <f>ROUND(+ICU!F84,0)</f>
        <v>3492</v>
      </c>
      <c r="F89" s="8">
        <f t="shared" si="3"/>
        <v>29.61</v>
      </c>
      <c r="G89" s="7">
        <f>ROUND(+ICU!J185,0)</f>
        <v>117321</v>
      </c>
      <c r="H89" s="7">
        <f>ROUND(+ICU!F185,0)</f>
        <v>3772</v>
      </c>
      <c r="I89" s="8">
        <f t="shared" si="4"/>
        <v>31.1</v>
      </c>
      <c r="J89" s="8"/>
      <c r="K89" s="9">
        <f t="shared" si="5"/>
        <v>0.0503</v>
      </c>
    </row>
    <row r="90" spans="2:11" ht="12">
      <c r="B90">
        <f>+ICU!A85</f>
        <v>193</v>
      </c>
      <c r="C90" t="str">
        <f>+ICU!B85</f>
        <v>PROVIDENCE MOUNT CARMEL HOSPITAL</v>
      </c>
      <c r="D90" s="7">
        <f>ROUND(+ICU!J85,0)</f>
        <v>9422</v>
      </c>
      <c r="E90" s="7">
        <f>ROUND(+ICU!F85,0)</f>
        <v>413</v>
      </c>
      <c r="F90" s="8">
        <f t="shared" si="3"/>
        <v>22.81</v>
      </c>
      <c r="G90" s="7">
        <f>ROUND(+ICU!J186,0)</f>
        <v>29515</v>
      </c>
      <c r="H90" s="7">
        <f>ROUND(+ICU!F186,0)</f>
        <v>464</v>
      </c>
      <c r="I90" s="8">
        <f t="shared" si="4"/>
        <v>63.61</v>
      </c>
      <c r="J90" s="8"/>
      <c r="K90" s="9">
        <f t="shared" si="5"/>
        <v>1.7887</v>
      </c>
    </row>
    <row r="91" spans="2:11" ht="12">
      <c r="B91">
        <f>+ICU!A86</f>
        <v>194</v>
      </c>
      <c r="C91" t="str">
        <f>+ICU!B86</f>
        <v>PROVIDENCE SAINT JOSEPHS HOSPITAL</v>
      </c>
      <c r="D91" s="7">
        <f>ROUND(+ICU!J86,0)</f>
        <v>0</v>
      </c>
      <c r="E91" s="7">
        <f>ROUND(+ICU!F86,0)</f>
        <v>0</v>
      </c>
      <c r="F91" s="8">
        <f t="shared" si="3"/>
      </c>
      <c r="G91" s="7">
        <f>ROUND(+ICU!J187,0)</f>
        <v>0</v>
      </c>
      <c r="H91" s="7">
        <f>ROUND(+ICU!F187,0)</f>
        <v>0</v>
      </c>
      <c r="I91" s="8">
        <f t="shared" si="4"/>
      </c>
      <c r="J91" s="8"/>
      <c r="K91" s="9">
        <f t="shared" si="5"/>
      </c>
    </row>
    <row r="92" spans="2:11" ht="12">
      <c r="B92">
        <f>+ICU!A87</f>
        <v>195</v>
      </c>
      <c r="C92" t="str">
        <f>+ICU!B87</f>
        <v>SNOQUALMIE VALLEY HOSPITAL</v>
      </c>
      <c r="D92" s="7">
        <f>ROUND(+ICU!J87,0)</f>
        <v>0</v>
      </c>
      <c r="E92" s="7">
        <f>ROUND(+ICU!F87,0)</f>
        <v>0</v>
      </c>
      <c r="F92" s="8">
        <f t="shared" si="3"/>
      </c>
      <c r="G92" s="7">
        <f>ROUND(+ICU!J188,0)</f>
        <v>0</v>
      </c>
      <c r="H92" s="7">
        <f>ROUND(+ICU!F188,0)</f>
        <v>0</v>
      </c>
      <c r="I92" s="8">
        <f t="shared" si="4"/>
      </c>
      <c r="J92" s="8"/>
      <c r="K92" s="9">
        <f t="shared" si="5"/>
      </c>
    </row>
    <row r="93" spans="2:11" ht="12">
      <c r="B93">
        <f>+ICU!A88</f>
        <v>197</v>
      </c>
      <c r="C93" t="str">
        <f>+ICU!B88</f>
        <v>CAPITAL MEDICAL CENTER</v>
      </c>
      <c r="D93" s="7">
        <f>ROUND(+ICU!J88,0)</f>
        <v>87168</v>
      </c>
      <c r="E93" s="7">
        <f>ROUND(+ICU!F88,0)</f>
        <v>4095</v>
      </c>
      <c r="F93" s="8">
        <f t="shared" si="3"/>
        <v>21.29</v>
      </c>
      <c r="G93" s="7">
        <f>ROUND(+ICU!J189,0)</f>
        <v>82047</v>
      </c>
      <c r="H93" s="7">
        <f>ROUND(+ICU!F189,0)</f>
        <v>3759</v>
      </c>
      <c r="I93" s="8">
        <f t="shared" si="4"/>
        <v>21.83</v>
      </c>
      <c r="J93" s="8"/>
      <c r="K93" s="9">
        <f t="shared" si="5"/>
        <v>0.0254</v>
      </c>
    </row>
    <row r="94" spans="2:11" ht="12">
      <c r="B94">
        <f>+ICU!A89</f>
        <v>198</v>
      </c>
      <c r="C94" t="str">
        <f>+ICU!B89</f>
        <v>SUNNYSIDE COMMUNITY HOSPITAL</v>
      </c>
      <c r="D94" s="7">
        <f>ROUND(+ICU!J89,0)</f>
        <v>36715</v>
      </c>
      <c r="E94" s="7">
        <f>ROUND(+ICU!F89,0)</f>
        <v>671</v>
      </c>
      <c r="F94" s="8">
        <f t="shared" si="3"/>
        <v>54.72</v>
      </c>
      <c r="G94" s="7">
        <f>ROUND(+ICU!J190,0)</f>
        <v>38384</v>
      </c>
      <c r="H94" s="7">
        <f>ROUND(+ICU!F190,0)</f>
        <v>630</v>
      </c>
      <c r="I94" s="8">
        <f t="shared" si="4"/>
        <v>60.93</v>
      </c>
      <c r="J94" s="8"/>
      <c r="K94" s="9">
        <f t="shared" si="5"/>
        <v>0.1135</v>
      </c>
    </row>
    <row r="95" spans="2:11" ht="12">
      <c r="B95">
        <f>+ICU!A90</f>
        <v>199</v>
      </c>
      <c r="C95" t="str">
        <f>+ICU!B90</f>
        <v>TOPPENISH COMMUNITY HOSPITAL</v>
      </c>
      <c r="D95" s="7">
        <f>ROUND(+ICU!J90,0)</f>
        <v>30973</v>
      </c>
      <c r="E95" s="7">
        <f>ROUND(+ICU!F90,0)</f>
        <v>1148</v>
      </c>
      <c r="F95" s="8">
        <f t="shared" si="3"/>
        <v>26.98</v>
      </c>
      <c r="G95" s="7">
        <f>ROUND(+ICU!J191,0)</f>
        <v>25657</v>
      </c>
      <c r="H95" s="7">
        <f>ROUND(+ICU!F191,0)</f>
        <v>1127</v>
      </c>
      <c r="I95" s="8">
        <f t="shared" si="4"/>
        <v>22.77</v>
      </c>
      <c r="J95" s="8"/>
      <c r="K95" s="9">
        <f t="shared" si="5"/>
        <v>-0.156</v>
      </c>
    </row>
    <row r="96" spans="2:11" ht="12">
      <c r="B96">
        <f>+ICU!A91</f>
        <v>201</v>
      </c>
      <c r="C96" t="str">
        <f>+ICU!B91</f>
        <v>SAINT FRANCIS COMMUNITY HOSPITAL</v>
      </c>
      <c r="D96" s="7">
        <f>ROUND(+ICU!J91,0)</f>
        <v>208999</v>
      </c>
      <c r="E96" s="7">
        <f>ROUND(+ICU!F91,0)</f>
        <v>3273</v>
      </c>
      <c r="F96" s="8">
        <f t="shared" si="3"/>
        <v>63.86</v>
      </c>
      <c r="G96" s="7">
        <f>ROUND(+ICU!J192,0)</f>
        <v>327115</v>
      </c>
      <c r="H96" s="7">
        <f>ROUND(+ICU!F192,0)</f>
        <v>3618</v>
      </c>
      <c r="I96" s="8">
        <f t="shared" si="4"/>
        <v>90.41</v>
      </c>
      <c r="J96" s="8"/>
      <c r="K96" s="9">
        <f t="shared" si="5"/>
        <v>0.4158</v>
      </c>
    </row>
    <row r="97" spans="2:11" ht="12">
      <c r="B97">
        <f>+ICU!A92</f>
        <v>202</v>
      </c>
      <c r="C97" t="str">
        <f>+ICU!B92</f>
        <v>REGIONAL HOSP. FOR RESP. &amp; COMPLEX CARE</v>
      </c>
      <c r="D97" s="7">
        <f>ROUND(+ICU!J92,0)</f>
        <v>0</v>
      </c>
      <c r="E97" s="7">
        <f>ROUND(+ICU!F92,0)</f>
        <v>0</v>
      </c>
      <c r="F97" s="8">
        <f t="shared" si="3"/>
      </c>
      <c r="G97" s="7">
        <f>ROUND(+ICU!J193,0)</f>
        <v>0</v>
      </c>
      <c r="H97" s="7">
        <f>ROUND(+ICU!F193,0)</f>
        <v>0</v>
      </c>
      <c r="I97" s="8">
        <f t="shared" si="4"/>
      </c>
      <c r="J97" s="8"/>
      <c r="K97" s="9">
        <f t="shared" si="5"/>
      </c>
    </row>
    <row r="98" spans="2:11" ht="12">
      <c r="B98">
        <f>+ICU!A93</f>
        <v>204</v>
      </c>
      <c r="C98" t="str">
        <f>+ICU!B93</f>
        <v>SEATTLE CANCER CARE ALLIANCE</v>
      </c>
      <c r="D98" s="7">
        <f>ROUND(+ICU!J93,0)</f>
        <v>25</v>
      </c>
      <c r="E98" s="7">
        <f>ROUND(+ICU!F93,0)</f>
        <v>5570</v>
      </c>
      <c r="F98" s="8">
        <f t="shared" si="3"/>
        <v>0</v>
      </c>
      <c r="G98" s="7">
        <f>ROUND(+ICU!J194,0)</f>
        <v>0</v>
      </c>
      <c r="H98" s="7">
        <f>ROUND(+ICU!F194,0)</f>
        <v>5997</v>
      </c>
      <c r="I98" s="8">
        <f t="shared" si="4"/>
      </c>
      <c r="J98" s="8"/>
      <c r="K98" s="9">
        <f t="shared" si="5"/>
      </c>
    </row>
    <row r="99" spans="2:11" ht="12">
      <c r="B99">
        <f>+ICU!A94</f>
        <v>205</v>
      </c>
      <c r="C99" t="str">
        <f>+ICU!B94</f>
        <v>WENATCHEE VALLEY MEDICAL CENTER</v>
      </c>
      <c r="D99" s="7">
        <f>ROUND(+ICU!J94,0)</f>
        <v>0</v>
      </c>
      <c r="E99" s="7">
        <f>ROUND(+ICU!F94,0)</f>
        <v>0</v>
      </c>
      <c r="F99" s="8">
        <f t="shared" si="3"/>
      </c>
      <c r="G99" s="7">
        <f>ROUND(+ICU!J195,0)</f>
        <v>0</v>
      </c>
      <c r="H99" s="7">
        <f>ROUND(+ICU!F195,0)</f>
        <v>0</v>
      </c>
      <c r="I99" s="8">
        <f t="shared" si="4"/>
      </c>
      <c r="J99" s="8"/>
      <c r="K99" s="9">
        <f t="shared" si="5"/>
      </c>
    </row>
    <row r="100" spans="2:11" ht="12">
      <c r="B100">
        <f>+ICU!A95</f>
        <v>206</v>
      </c>
      <c r="C100" t="str">
        <f>+ICU!B95</f>
        <v>UNITED GENERAL HOSPITAL</v>
      </c>
      <c r="D100" s="7">
        <f>ROUND(+ICU!J95,0)</f>
        <v>19656</v>
      </c>
      <c r="E100" s="7">
        <f>ROUND(+ICU!F95,0)</f>
        <v>497</v>
      </c>
      <c r="F100" s="8">
        <f t="shared" si="3"/>
        <v>39.55</v>
      </c>
      <c r="G100" s="7">
        <f>ROUND(+ICU!J196,0)</f>
        <v>24476</v>
      </c>
      <c r="H100" s="7">
        <f>ROUND(+ICU!F196,0)</f>
        <v>477</v>
      </c>
      <c r="I100" s="8">
        <f t="shared" si="4"/>
        <v>51.31</v>
      </c>
      <c r="J100" s="8"/>
      <c r="K100" s="9">
        <f t="shared" si="5"/>
        <v>0.2973</v>
      </c>
    </row>
    <row r="101" spans="2:11" ht="12">
      <c r="B101">
        <f>+ICU!A96</f>
        <v>207</v>
      </c>
      <c r="C101" t="str">
        <f>+ICU!B96</f>
        <v>SKAGIT VALLEY HOSPITAL</v>
      </c>
      <c r="D101" s="7">
        <f>ROUND(+ICU!J96,0)</f>
        <v>1093</v>
      </c>
      <c r="E101" s="7">
        <f>ROUND(+ICU!F96,0)</f>
        <v>2767</v>
      </c>
      <c r="F101" s="8">
        <f t="shared" si="3"/>
        <v>0.4</v>
      </c>
      <c r="G101" s="7">
        <f>ROUND(+ICU!J197,0)</f>
        <v>4813</v>
      </c>
      <c r="H101" s="7">
        <f>ROUND(+ICU!F197,0)</f>
        <v>2482</v>
      </c>
      <c r="I101" s="8">
        <f t="shared" si="4"/>
        <v>1.94</v>
      </c>
      <c r="J101" s="8"/>
      <c r="K101" s="9">
        <f t="shared" si="5"/>
        <v>3.85</v>
      </c>
    </row>
    <row r="102" spans="2:11" ht="12">
      <c r="B102">
        <f>+ICU!A97</f>
        <v>208</v>
      </c>
      <c r="C102" t="str">
        <f>+ICU!B97</f>
        <v>LEGACY SALMON CREEK HOSPITAL</v>
      </c>
      <c r="D102" s="7">
        <f>ROUND(+ICU!J97,0)</f>
        <v>515777</v>
      </c>
      <c r="E102" s="7">
        <f>ROUND(+ICU!F97,0)</f>
        <v>6842</v>
      </c>
      <c r="F102" s="8">
        <f t="shared" si="3"/>
        <v>75.38</v>
      </c>
      <c r="G102" s="7">
        <f>ROUND(+ICU!J198,0)</f>
        <v>632326</v>
      </c>
      <c r="H102" s="7">
        <f>ROUND(+ICU!F198,0)</f>
        <v>8219</v>
      </c>
      <c r="I102" s="8">
        <f t="shared" si="4"/>
        <v>76.93</v>
      </c>
      <c r="J102" s="8"/>
      <c r="K102" s="9">
        <f t="shared" si="5"/>
        <v>0.0206</v>
      </c>
    </row>
    <row r="103" spans="2:11" ht="12">
      <c r="B103">
        <f>+ICU!A98</f>
        <v>209</v>
      </c>
      <c r="C103" t="str">
        <f>+ICU!B98</f>
        <v>SAINT ANTHONY HOSPITAL</v>
      </c>
      <c r="D103" s="7">
        <f>ROUND(+ICU!J98,0)</f>
        <v>0</v>
      </c>
      <c r="E103" s="7">
        <f>ROUND(+ICU!F98,0)</f>
        <v>0</v>
      </c>
      <c r="F103" s="8">
        <f t="shared" si="3"/>
      </c>
      <c r="G103" s="7">
        <f>ROUND(+ICU!J199,0)</f>
        <v>124249</v>
      </c>
      <c r="H103" s="7">
        <f>ROUND(+ICU!F199,0)</f>
        <v>1145</v>
      </c>
      <c r="I103" s="8">
        <f t="shared" si="4"/>
        <v>108.51</v>
      </c>
      <c r="J103" s="8"/>
      <c r="K103" s="9">
        <f t="shared" si="5"/>
      </c>
    </row>
    <row r="104" spans="2:11" ht="12">
      <c r="B104">
        <f>+ICU!A99</f>
        <v>904</v>
      </c>
      <c r="C104" t="str">
        <f>+ICU!B99</f>
        <v>BHC FAIRFAX HOSPITAL</v>
      </c>
      <c r="D104" s="7">
        <f>ROUND(+ICU!J99,0)</f>
        <v>0</v>
      </c>
      <c r="E104" s="7">
        <f>ROUND(+ICU!F99,0)</f>
        <v>0</v>
      </c>
      <c r="F104" s="8">
        <f t="shared" si="3"/>
      </c>
      <c r="G104" s="7">
        <f>ROUND(+ICU!J200,0)</f>
        <v>0</v>
      </c>
      <c r="H104" s="7">
        <f>ROUND(+ICU!F200,0)</f>
        <v>0</v>
      </c>
      <c r="I104" s="8">
        <f t="shared" si="4"/>
      </c>
      <c r="J104" s="8"/>
      <c r="K104" s="9">
        <f t="shared" si="5"/>
      </c>
    </row>
    <row r="105" spans="2:11" ht="12">
      <c r="B105">
        <f>+ICU!A100</f>
        <v>915</v>
      </c>
      <c r="C105" t="str">
        <f>+ICU!B100</f>
        <v>LOURDES COUNSELING CENTER</v>
      </c>
      <c r="D105" s="7">
        <f>ROUND(+ICU!J100,0)</f>
        <v>0</v>
      </c>
      <c r="E105" s="7">
        <f>ROUND(+ICU!F100,0)</f>
        <v>7706</v>
      </c>
      <c r="F105" s="8">
        <f t="shared" si="3"/>
      </c>
      <c r="G105" s="7">
        <f>ROUND(+ICU!J201,0)</f>
        <v>0</v>
      </c>
      <c r="H105" s="7">
        <f>ROUND(+ICU!F201,0)</f>
        <v>0</v>
      </c>
      <c r="I105" s="8">
        <f t="shared" si="4"/>
      </c>
      <c r="J105" s="8"/>
      <c r="K105" s="9">
        <f t="shared" si="5"/>
      </c>
    </row>
    <row r="106" spans="2:11" ht="12">
      <c r="B106">
        <f>+ICU!A101</f>
        <v>919</v>
      </c>
      <c r="C106" t="str">
        <f>+ICU!B101</f>
        <v>NAVOS</v>
      </c>
      <c r="D106" s="7">
        <f>ROUND(+ICU!J101,0)</f>
        <v>0</v>
      </c>
      <c r="E106" s="7">
        <f>ROUND(+ICU!F101,0)</f>
        <v>0</v>
      </c>
      <c r="F106" s="8">
        <f t="shared" si="3"/>
      </c>
      <c r="G106" s="7">
        <f>ROUND(+ICU!J202,0)</f>
        <v>0</v>
      </c>
      <c r="H106" s="7">
        <f>ROUND(+ICU!F202,0)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C11" sqref="C11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6.875" style="0" bestFit="1" customWidth="1"/>
    <col min="6" max="6" width="7.00390625" style="0" customWidth="1"/>
    <col min="7" max="7" width="11.50390625" style="0" bestFit="1" customWidth="1"/>
    <col min="8" max="9" width="6.875" style="0" bestFit="1" customWidth="1"/>
    <col min="10" max="10" width="2.625" style="0" customWidth="1"/>
    <col min="11" max="11" width="9.125" style="0" bestFit="1" customWidth="1"/>
  </cols>
  <sheetData>
    <row r="1" spans="1:10" ht="12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48</v>
      </c>
    </row>
    <row r="4" spans="1:10" ht="1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44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7">
        <f>ROUND(+ICU!D5,0)</f>
        <v>2008</v>
      </c>
      <c r="F7" s="17">
        <f>E7</f>
        <v>2008</v>
      </c>
      <c r="G7" s="3"/>
      <c r="H7" s="2">
        <f>+F7+1</f>
        <v>2009</v>
      </c>
      <c r="I7" s="3">
        <f>+H7</f>
        <v>2009</v>
      </c>
    </row>
    <row r="8" spans="1:11" ht="12">
      <c r="A8" s="3"/>
      <c r="B8" s="3"/>
      <c r="C8" s="3"/>
      <c r="D8" s="2" t="s">
        <v>18</v>
      </c>
      <c r="F8" s="2" t="s">
        <v>1</v>
      </c>
      <c r="G8" s="2" t="s">
        <v>18</v>
      </c>
      <c r="I8" s="2" t="s">
        <v>1</v>
      </c>
      <c r="J8" s="2"/>
      <c r="K8" s="3" t="s">
        <v>75</v>
      </c>
    </row>
    <row r="9" spans="1:11" ht="12">
      <c r="A9" s="3"/>
      <c r="B9" s="3" t="s">
        <v>36</v>
      </c>
      <c r="C9" s="3" t="s">
        <v>37</v>
      </c>
      <c r="D9" s="2" t="s">
        <v>19</v>
      </c>
      <c r="E9" s="2" t="s">
        <v>3</v>
      </c>
      <c r="F9" s="2" t="s">
        <v>3</v>
      </c>
      <c r="G9" s="2" t="s">
        <v>19</v>
      </c>
      <c r="H9" s="2" t="s">
        <v>3</v>
      </c>
      <c r="I9" s="2" t="s">
        <v>3</v>
      </c>
      <c r="J9" s="2"/>
      <c r="K9" s="3" t="s">
        <v>77</v>
      </c>
    </row>
    <row r="10" spans="2:11" ht="12">
      <c r="B10">
        <f>+ICU!A5</f>
        <v>1</v>
      </c>
      <c r="C10" t="str">
        <f>+ICU!B5</f>
        <v>SWEDISH HEALTH SERVICES</v>
      </c>
      <c r="D10" s="7">
        <f>ROUND(SUM(ICU!K5:L5),0)</f>
        <v>33477</v>
      </c>
      <c r="E10" s="7">
        <f>ROUND(+ICU!F5,0)</f>
        <v>51309</v>
      </c>
      <c r="F10" s="8">
        <f>IF(D10=0,"",IF(E10=0,"",ROUND(D10/E10,2)))</f>
        <v>0.65</v>
      </c>
      <c r="G10" s="7">
        <f>ROUND(SUM(ICU!K106:L106),0)</f>
        <v>35507</v>
      </c>
      <c r="H10" s="7">
        <f>ROUND(+ICU!F106,0)</f>
        <v>31715</v>
      </c>
      <c r="I10" s="8">
        <f>IF(G10=0,"",IF(H10=0,"",ROUND(G10/H10,2)))</f>
        <v>1.12</v>
      </c>
      <c r="J10" s="8"/>
      <c r="K10" s="9">
        <f>IF(D10=0,"",IF(E10=0,"",IF(G10=0,"",IF(H10=0,"",ROUND(I10/F10-1,4)))))</f>
        <v>0.7231</v>
      </c>
    </row>
    <row r="11" spans="2:11" ht="12">
      <c r="B11">
        <f>+ICU!A6</f>
        <v>3</v>
      </c>
      <c r="C11" t="str">
        <f>+ICU!B6</f>
        <v>SWEDISH MEDICAL CENTER CHERRY HILL</v>
      </c>
      <c r="D11" s="7">
        <f>ROUND(SUM(ICU!K6:L6),0)</f>
        <v>3383</v>
      </c>
      <c r="E11" s="7">
        <f>ROUND(+ICU!F6,0)</f>
        <v>7418</v>
      </c>
      <c r="F11" s="8">
        <f aca="true" t="shared" si="0" ref="F11:F74">IF(D11=0,"",IF(E11=0,"",ROUND(D11/E11,2)))</f>
        <v>0.46</v>
      </c>
      <c r="G11" s="7">
        <f>ROUND(SUM(ICU!K107:L107),0)</f>
        <v>3169</v>
      </c>
      <c r="H11" s="7">
        <f>ROUND(+ICU!F107,0)</f>
        <v>7588</v>
      </c>
      <c r="I11" s="8">
        <f aca="true" t="shared" si="1" ref="I11:I74">IF(G11=0,"",IF(H11=0,"",ROUND(G11/H11,2)))</f>
        <v>0.42</v>
      </c>
      <c r="J11" s="8"/>
      <c r="K11" s="9">
        <f aca="true" t="shared" si="2" ref="K11:K74">IF(D11=0,"",IF(E11=0,"",IF(G11=0,"",IF(H11=0,"",ROUND(I11/F11-1,4)))))</f>
        <v>-0.087</v>
      </c>
    </row>
    <row r="12" spans="2:11" ht="12">
      <c r="B12">
        <f>+ICU!A7</f>
        <v>8</v>
      </c>
      <c r="C12" t="str">
        <f>+ICU!B7</f>
        <v>KLICKITAT VALLEY HOSPITAL</v>
      </c>
      <c r="D12" s="7">
        <f>ROUND(SUM(ICU!K7:L7),0)</f>
        <v>0</v>
      </c>
      <c r="E12" s="7">
        <f>ROUND(+ICU!F7,0)</f>
        <v>0</v>
      </c>
      <c r="F12" s="8">
        <f t="shared" si="0"/>
      </c>
      <c r="G12" s="7">
        <f>ROUND(SUM(ICU!K108:L108),0)</f>
        <v>0</v>
      </c>
      <c r="H12" s="7">
        <f>ROUND(+ICU!F108,0)</f>
        <v>0</v>
      </c>
      <c r="I12" s="8">
        <f t="shared" si="1"/>
      </c>
      <c r="J12" s="8"/>
      <c r="K12" s="9">
        <f t="shared" si="2"/>
      </c>
    </row>
    <row r="13" spans="2:11" ht="12">
      <c r="B13">
        <f>+ICU!A8</f>
        <v>10</v>
      </c>
      <c r="C13" t="str">
        <f>+ICU!B8</f>
        <v>VIRGINIA MASON MEDICAL CENTER</v>
      </c>
      <c r="D13" s="7">
        <f>ROUND(SUM(ICU!K8:L8),0)</f>
        <v>92907</v>
      </c>
      <c r="E13" s="7">
        <f>ROUND(+ICU!F8,0)</f>
        <v>6247</v>
      </c>
      <c r="F13" s="8">
        <f t="shared" si="0"/>
        <v>14.87</v>
      </c>
      <c r="G13" s="7">
        <f>ROUND(SUM(ICU!K109:L109),0)</f>
        <v>75610</v>
      </c>
      <c r="H13" s="7">
        <f>ROUND(+ICU!F109,0)</f>
        <v>6007</v>
      </c>
      <c r="I13" s="8">
        <f t="shared" si="1"/>
        <v>12.59</v>
      </c>
      <c r="J13" s="8"/>
      <c r="K13" s="9">
        <f t="shared" si="2"/>
        <v>-0.1533</v>
      </c>
    </row>
    <row r="14" spans="2:11" ht="12">
      <c r="B14">
        <f>+ICU!A9</f>
        <v>14</v>
      </c>
      <c r="C14" t="str">
        <f>+ICU!B9</f>
        <v>SEATTLE CHILDRENS HOSPITAL</v>
      </c>
      <c r="D14" s="7">
        <f>ROUND(SUM(ICU!K9:L9),0)</f>
        <v>4424910</v>
      </c>
      <c r="E14" s="7">
        <f>ROUND(+ICU!F9,0)</f>
        <v>13348</v>
      </c>
      <c r="F14" s="8">
        <f t="shared" si="0"/>
        <v>331.5</v>
      </c>
      <c r="G14" s="7">
        <f>ROUND(SUM(ICU!K110:L110),0)</f>
        <v>4171485</v>
      </c>
      <c r="H14" s="7">
        <f>ROUND(+ICU!F110,0)</f>
        <v>13480</v>
      </c>
      <c r="I14" s="8">
        <f t="shared" si="1"/>
        <v>309.46</v>
      </c>
      <c r="J14" s="8"/>
      <c r="K14" s="9">
        <f t="shared" si="2"/>
        <v>-0.0665</v>
      </c>
    </row>
    <row r="15" spans="2:11" ht="12">
      <c r="B15">
        <f>+ICU!A10</f>
        <v>20</v>
      </c>
      <c r="C15" t="str">
        <f>+ICU!B10</f>
        <v>GROUP HEALTH CENTRAL</v>
      </c>
      <c r="D15" s="7">
        <f>ROUND(SUM(ICU!K10:L10),0)</f>
        <v>10256</v>
      </c>
      <c r="E15" s="7">
        <f>ROUND(+ICU!F10,0)</f>
        <v>1592</v>
      </c>
      <c r="F15" s="8">
        <f t="shared" si="0"/>
        <v>6.44</v>
      </c>
      <c r="G15" s="7">
        <f>ROUND(SUM(ICU!K111:L111),0)</f>
        <v>686703</v>
      </c>
      <c r="H15" s="7">
        <f>ROUND(+ICU!F111,0)</f>
        <v>1386</v>
      </c>
      <c r="I15" s="8">
        <f t="shared" si="1"/>
        <v>495.46</v>
      </c>
      <c r="J15" s="8"/>
      <c r="K15" s="9">
        <f t="shared" si="2"/>
        <v>75.9348</v>
      </c>
    </row>
    <row r="16" spans="2:11" ht="12">
      <c r="B16">
        <f>+ICU!A11</f>
        <v>21</v>
      </c>
      <c r="C16" t="str">
        <f>+ICU!B11</f>
        <v>NEWPORT COMMUNITY HOSPITAL</v>
      </c>
      <c r="D16" s="7">
        <f>ROUND(SUM(ICU!K11:L11),0)</f>
        <v>0</v>
      </c>
      <c r="E16" s="7">
        <f>ROUND(+ICU!F11,0)</f>
        <v>0</v>
      </c>
      <c r="F16" s="8">
        <f t="shared" si="0"/>
      </c>
      <c r="G16" s="7">
        <f>ROUND(SUM(ICU!K112:L112),0)</f>
        <v>0</v>
      </c>
      <c r="H16" s="7">
        <f>ROUND(+ICU!F112,0)</f>
        <v>0</v>
      </c>
      <c r="I16" s="8">
        <f t="shared" si="1"/>
      </c>
      <c r="J16" s="8"/>
      <c r="K16" s="9">
        <f t="shared" si="2"/>
      </c>
    </row>
    <row r="17" spans="2:11" ht="12">
      <c r="B17">
        <f>+ICU!A12</f>
        <v>22</v>
      </c>
      <c r="C17" t="str">
        <f>+ICU!B12</f>
        <v>LOURDES MEDICAL CENTER</v>
      </c>
      <c r="D17" s="7">
        <f>ROUND(SUM(ICU!K12:L12),0)</f>
        <v>0</v>
      </c>
      <c r="E17" s="7">
        <f>ROUND(+ICU!F12,0)</f>
        <v>0</v>
      </c>
      <c r="F17" s="8">
        <f t="shared" si="0"/>
      </c>
      <c r="G17" s="7">
        <f>ROUND(SUM(ICU!K113:L113),0)</f>
        <v>0</v>
      </c>
      <c r="H17" s="7">
        <f>ROUND(+ICU!F113,0)</f>
        <v>0</v>
      </c>
      <c r="I17" s="8">
        <f t="shared" si="1"/>
      </c>
      <c r="J17" s="8"/>
      <c r="K17" s="9">
        <f t="shared" si="2"/>
      </c>
    </row>
    <row r="18" spans="2:11" ht="12">
      <c r="B18">
        <f>+ICU!A13</f>
        <v>23</v>
      </c>
      <c r="C18" t="str">
        <f>+ICU!B13</f>
        <v>OKANOGAN-DOUGLAS DISTRICT HOSPITAL</v>
      </c>
      <c r="D18" s="7">
        <f>ROUND(SUM(ICU!K13:L13),0)</f>
        <v>0</v>
      </c>
      <c r="E18" s="7">
        <f>ROUND(+ICU!F13,0)</f>
        <v>11</v>
      </c>
      <c r="F18" s="8">
        <f t="shared" si="0"/>
      </c>
      <c r="G18" s="7">
        <f>ROUND(SUM(ICU!K114:L114),0)</f>
        <v>0</v>
      </c>
      <c r="H18" s="7">
        <f>ROUND(+ICU!F114,0)</f>
        <v>8</v>
      </c>
      <c r="I18" s="8">
        <f t="shared" si="1"/>
      </c>
      <c r="J18" s="8"/>
      <c r="K18" s="9">
        <f t="shared" si="2"/>
      </c>
    </row>
    <row r="19" spans="2:11" ht="12">
      <c r="B19">
        <f>+ICU!A14</f>
        <v>26</v>
      </c>
      <c r="C19" t="str">
        <f>+ICU!B14</f>
        <v>PEACEHEALTH SAINT JOHN MEDICAL CENTER</v>
      </c>
      <c r="D19" s="7">
        <f>ROUND(SUM(ICU!K14:L14),0)</f>
        <v>2000</v>
      </c>
      <c r="E19" s="7">
        <f>ROUND(+ICU!F14,0)</f>
        <v>10677</v>
      </c>
      <c r="F19" s="8">
        <f t="shared" si="0"/>
        <v>0.19</v>
      </c>
      <c r="G19" s="7">
        <f>ROUND(SUM(ICU!K115:L115),0)</f>
        <v>699</v>
      </c>
      <c r="H19" s="7">
        <f>ROUND(+ICU!F115,0)</f>
        <v>10054</v>
      </c>
      <c r="I19" s="8">
        <f t="shared" si="1"/>
        <v>0.07</v>
      </c>
      <c r="J19" s="8"/>
      <c r="K19" s="9">
        <f t="shared" si="2"/>
        <v>-0.6316</v>
      </c>
    </row>
    <row r="20" spans="2:11" ht="12">
      <c r="B20">
        <f>+ICU!A15</f>
        <v>29</v>
      </c>
      <c r="C20" t="str">
        <f>+ICU!B15</f>
        <v>HARBORVIEW MEDICAL CENTER</v>
      </c>
      <c r="D20" s="7">
        <f>ROUND(SUM(ICU!K15:L15),0)</f>
        <v>23326</v>
      </c>
      <c r="E20" s="7">
        <f>ROUND(+ICU!F15,0)</f>
        <v>22687</v>
      </c>
      <c r="F20" s="8">
        <f t="shared" si="0"/>
        <v>1.03</v>
      </c>
      <c r="G20" s="7">
        <f>ROUND(SUM(ICU!K116:L116),0)</f>
        <v>42847</v>
      </c>
      <c r="H20" s="7">
        <f>ROUND(+ICU!F116,0)</f>
        <v>25733</v>
      </c>
      <c r="I20" s="8">
        <f t="shared" si="1"/>
        <v>1.67</v>
      </c>
      <c r="J20" s="8"/>
      <c r="K20" s="9">
        <f t="shared" si="2"/>
        <v>0.6214</v>
      </c>
    </row>
    <row r="21" spans="2:11" ht="12">
      <c r="B21">
        <f>+ICU!A16</f>
        <v>32</v>
      </c>
      <c r="C21" t="str">
        <f>+ICU!B16</f>
        <v>SAINT JOSEPH MEDICAL CENTER</v>
      </c>
      <c r="D21" s="7">
        <f>ROUND(SUM(ICU!K16:L16),0)</f>
        <v>2934</v>
      </c>
      <c r="E21" s="7">
        <f>ROUND(+ICU!F16,0)</f>
        <v>18623</v>
      </c>
      <c r="F21" s="8">
        <f t="shared" si="0"/>
        <v>0.16</v>
      </c>
      <c r="G21" s="7">
        <f>ROUND(SUM(ICU!K117:L117),0)</f>
        <v>30536</v>
      </c>
      <c r="H21" s="7">
        <f>ROUND(+ICU!F117,0)</f>
        <v>18623</v>
      </c>
      <c r="I21" s="8">
        <f t="shared" si="1"/>
        <v>1.64</v>
      </c>
      <c r="J21" s="8"/>
      <c r="K21" s="9">
        <f t="shared" si="2"/>
        <v>9.25</v>
      </c>
    </row>
    <row r="22" spans="2:11" ht="12">
      <c r="B22">
        <f>+ICU!A17</f>
        <v>35</v>
      </c>
      <c r="C22" t="str">
        <f>+ICU!B17</f>
        <v>ENUMCLAW REGIONAL HOSPITAL</v>
      </c>
      <c r="D22" s="7">
        <f>ROUND(SUM(ICU!K17:L17),0)</f>
        <v>1056</v>
      </c>
      <c r="E22" s="7">
        <f>ROUND(+ICU!F17,0)</f>
        <v>129</v>
      </c>
      <c r="F22" s="8">
        <f t="shared" si="0"/>
        <v>8.19</v>
      </c>
      <c r="G22" s="7">
        <f>ROUND(SUM(ICU!K118:L118),0)</f>
        <v>0</v>
      </c>
      <c r="H22" s="7">
        <f>ROUND(+ICU!F118,0)</f>
        <v>284</v>
      </c>
      <c r="I22" s="8">
        <f t="shared" si="1"/>
      </c>
      <c r="J22" s="8"/>
      <c r="K22" s="9">
        <f t="shared" si="2"/>
      </c>
    </row>
    <row r="23" spans="2:11" ht="12">
      <c r="B23">
        <f>+ICU!A18</f>
        <v>37</v>
      </c>
      <c r="C23" t="str">
        <f>+ICU!B18</f>
        <v>DEACONESS MEDICAL CENTER</v>
      </c>
      <c r="D23" s="7">
        <f>ROUND(SUM(ICU!K18:L18),0)</f>
        <v>37601</v>
      </c>
      <c r="E23" s="7">
        <f>ROUND(+ICU!F18,0)</f>
        <v>13022</v>
      </c>
      <c r="F23" s="8">
        <f t="shared" si="0"/>
        <v>2.89</v>
      </c>
      <c r="G23" s="7">
        <f>ROUND(SUM(ICU!K119:L119),0)</f>
        <v>30911</v>
      </c>
      <c r="H23" s="7">
        <f>ROUND(+ICU!F119,0)</f>
        <v>15528</v>
      </c>
      <c r="I23" s="8">
        <f t="shared" si="1"/>
        <v>1.99</v>
      </c>
      <c r="J23" s="8"/>
      <c r="K23" s="9">
        <f t="shared" si="2"/>
        <v>-0.3114</v>
      </c>
    </row>
    <row r="24" spans="2:11" ht="12">
      <c r="B24">
        <f>+ICU!A19</f>
        <v>38</v>
      </c>
      <c r="C24" t="str">
        <f>+ICU!B19</f>
        <v>OLYMPIC MEDICAL CENTER</v>
      </c>
      <c r="D24" s="7">
        <f>ROUND(SUM(ICU!K19:L19),0)</f>
        <v>17792</v>
      </c>
      <c r="E24" s="7">
        <f>ROUND(+ICU!F19,0)</f>
        <v>4487</v>
      </c>
      <c r="F24" s="8">
        <f t="shared" si="0"/>
        <v>3.97</v>
      </c>
      <c r="G24" s="7">
        <f>ROUND(SUM(ICU!K120:L120),0)</f>
        <v>6459</v>
      </c>
      <c r="H24" s="7">
        <f>ROUND(+ICU!F120,0)</f>
        <v>4126</v>
      </c>
      <c r="I24" s="8">
        <f t="shared" si="1"/>
        <v>1.57</v>
      </c>
      <c r="J24" s="8"/>
      <c r="K24" s="9">
        <f t="shared" si="2"/>
        <v>-0.6045</v>
      </c>
    </row>
    <row r="25" spans="2:11" ht="12">
      <c r="B25">
        <f>+ICU!A20</f>
        <v>39</v>
      </c>
      <c r="C25" t="str">
        <f>+ICU!B20</f>
        <v>KENNEWICK GENERAL HOSPITAL</v>
      </c>
      <c r="D25" s="7">
        <f>ROUND(SUM(ICU!K20:L20),0)</f>
        <v>5091</v>
      </c>
      <c r="E25" s="7">
        <f>ROUND(+ICU!F20,0)</f>
        <v>1579</v>
      </c>
      <c r="F25" s="8">
        <f t="shared" si="0"/>
        <v>3.22</v>
      </c>
      <c r="G25" s="7">
        <f>ROUND(SUM(ICU!K121:L121),0)</f>
        <v>4888</v>
      </c>
      <c r="H25" s="7">
        <f>ROUND(+ICU!F121,0)</f>
        <v>1625</v>
      </c>
      <c r="I25" s="8">
        <f t="shared" si="1"/>
        <v>3.01</v>
      </c>
      <c r="J25" s="8"/>
      <c r="K25" s="9">
        <f t="shared" si="2"/>
        <v>-0.0652</v>
      </c>
    </row>
    <row r="26" spans="2:11" ht="12">
      <c r="B26">
        <f>+ICU!A21</f>
        <v>43</v>
      </c>
      <c r="C26" t="str">
        <f>+ICU!B21</f>
        <v>WALLA WALLA GENERAL HOSPITAL</v>
      </c>
      <c r="D26" s="7">
        <f>ROUND(SUM(ICU!K21:L21),0)</f>
        <v>0</v>
      </c>
      <c r="E26" s="7">
        <f>ROUND(+ICU!F21,0)</f>
        <v>683</v>
      </c>
      <c r="F26" s="8">
        <f t="shared" si="0"/>
      </c>
      <c r="G26" s="7">
        <f>ROUND(SUM(ICU!K122:L122),0)</f>
        <v>0</v>
      </c>
      <c r="H26" s="7">
        <f>ROUND(+ICU!F122,0)</f>
        <v>868</v>
      </c>
      <c r="I26" s="8">
        <f t="shared" si="1"/>
      </c>
      <c r="J26" s="8"/>
      <c r="K26" s="9">
        <f t="shared" si="2"/>
      </c>
    </row>
    <row r="27" spans="2:11" ht="12">
      <c r="B27">
        <f>+ICU!A22</f>
        <v>45</v>
      </c>
      <c r="C27" t="str">
        <f>+ICU!B22</f>
        <v>COLUMBIA BASIN HOSPITAL</v>
      </c>
      <c r="D27" s="7">
        <f>ROUND(SUM(ICU!K22:L22),0)</f>
        <v>0</v>
      </c>
      <c r="E27" s="7">
        <f>ROUND(+ICU!F22,0)</f>
        <v>0</v>
      </c>
      <c r="F27" s="8">
        <f t="shared" si="0"/>
      </c>
      <c r="G27" s="7">
        <f>ROUND(SUM(ICU!K123:L123),0)</f>
        <v>0</v>
      </c>
      <c r="H27" s="7">
        <f>ROUND(+ICU!F123,0)</f>
        <v>0</v>
      </c>
      <c r="I27" s="8">
        <f t="shared" si="1"/>
      </c>
      <c r="J27" s="8"/>
      <c r="K27" s="9">
        <f t="shared" si="2"/>
      </c>
    </row>
    <row r="28" spans="2:11" ht="12">
      <c r="B28">
        <f>+ICU!A23</f>
        <v>46</v>
      </c>
      <c r="C28" t="str">
        <f>+ICU!B23</f>
        <v>PROSSER MEMORIAL HOSPITAL</v>
      </c>
      <c r="D28" s="7">
        <f>ROUND(SUM(ICU!K23:L23),0)</f>
        <v>0</v>
      </c>
      <c r="E28" s="7">
        <f>ROUND(+ICU!F23,0)</f>
        <v>0</v>
      </c>
      <c r="F28" s="8">
        <f t="shared" si="0"/>
      </c>
      <c r="G28" s="7">
        <f>ROUND(SUM(ICU!K124:L124),0)</f>
        <v>0</v>
      </c>
      <c r="H28" s="7">
        <f>ROUND(+ICU!F124,0)</f>
        <v>0</v>
      </c>
      <c r="I28" s="8">
        <f t="shared" si="1"/>
      </c>
      <c r="J28" s="8"/>
      <c r="K28" s="9">
        <f t="shared" si="2"/>
      </c>
    </row>
    <row r="29" spans="2:11" ht="12">
      <c r="B29">
        <f>+ICU!A24</f>
        <v>50</v>
      </c>
      <c r="C29" t="str">
        <f>+ICU!B24</f>
        <v>PROVIDENCE SAINT MARY MEDICAL CENTER</v>
      </c>
      <c r="D29" s="7">
        <f>ROUND(SUM(ICU!K24:L24),0)</f>
        <v>176185</v>
      </c>
      <c r="E29" s="7">
        <f>ROUND(+ICU!F24,0)</f>
        <v>3381</v>
      </c>
      <c r="F29" s="8">
        <f t="shared" si="0"/>
        <v>52.11</v>
      </c>
      <c r="G29" s="7">
        <f>ROUND(SUM(ICU!K125:L125),0)</f>
        <v>115455</v>
      </c>
      <c r="H29" s="7">
        <f>ROUND(+ICU!F125,0)</f>
        <v>3191</v>
      </c>
      <c r="I29" s="8">
        <f t="shared" si="1"/>
        <v>36.18</v>
      </c>
      <c r="J29" s="8"/>
      <c r="K29" s="9">
        <f t="shared" si="2"/>
        <v>-0.3057</v>
      </c>
    </row>
    <row r="30" spans="2:11" ht="12">
      <c r="B30">
        <f>+ICU!A25</f>
        <v>54</v>
      </c>
      <c r="C30" t="str">
        <f>+ICU!B25</f>
        <v>FORKS COMMUNITY HOSPITAL</v>
      </c>
      <c r="D30" s="7">
        <f>ROUND(SUM(ICU!K25:L25),0)</f>
        <v>0</v>
      </c>
      <c r="E30" s="7">
        <f>ROUND(+ICU!F25,0)</f>
        <v>0</v>
      </c>
      <c r="F30" s="8">
        <f t="shared" si="0"/>
      </c>
      <c r="G30" s="7">
        <f>ROUND(SUM(ICU!K126:L126),0)</f>
        <v>0</v>
      </c>
      <c r="H30" s="7">
        <f>ROUND(+ICU!F126,0)</f>
        <v>0</v>
      </c>
      <c r="I30" s="8">
        <f t="shared" si="1"/>
      </c>
      <c r="J30" s="8"/>
      <c r="K30" s="9">
        <f t="shared" si="2"/>
      </c>
    </row>
    <row r="31" spans="2:11" ht="12">
      <c r="B31">
        <f>+ICU!A26</f>
        <v>56</v>
      </c>
      <c r="C31" t="str">
        <f>+ICU!B26</f>
        <v>WILLAPA HARBOR HOSPITAL</v>
      </c>
      <c r="D31" s="7">
        <f>ROUND(SUM(ICU!K26:L26),0)</f>
        <v>0</v>
      </c>
      <c r="E31" s="7">
        <f>ROUND(+ICU!F26,0)</f>
        <v>0</v>
      </c>
      <c r="F31" s="8">
        <f t="shared" si="0"/>
      </c>
      <c r="G31" s="7">
        <f>ROUND(SUM(ICU!K127:L127),0)</f>
        <v>0</v>
      </c>
      <c r="H31" s="7">
        <f>ROUND(+ICU!F127,0)</f>
        <v>0</v>
      </c>
      <c r="I31" s="8">
        <f t="shared" si="1"/>
      </c>
      <c r="J31" s="8"/>
      <c r="K31" s="9">
        <f t="shared" si="2"/>
      </c>
    </row>
    <row r="32" spans="2:11" ht="12">
      <c r="B32">
        <f>+ICU!A27</f>
        <v>58</v>
      </c>
      <c r="C32" t="str">
        <f>+ICU!B27</f>
        <v>YAKIMA VALLEY MEMORIAL HOSPITAL</v>
      </c>
      <c r="D32" s="7">
        <f>ROUND(SUM(ICU!K27:L27),0)</f>
        <v>978610</v>
      </c>
      <c r="E32" s="7">
        <f>ROUND(+ICU!F27,0)</f>
        <v>6280</v>
      </c>
      <c r="F32" s="8">
        <f t="shared" si="0"/>
        <v>155.83</v>
      </c>
      <c r="G32" s="7">
        <f>ROUND(SUM(ICU!K128:L128),0)</f>
        <v>627539</v>
      </c>
      <c r="H32" s="7">
        <f>ROUND(+ICU!F128,0)</f>
        <v>5923</v>
      </c>
      <c r="I32" s="8">
        <f t="shared" si="1"/>
        <v>105.95</v>
      </c>
      <c r="J32" s="8"/>
      <c r="K32" s="9">
        <f t="shared" si="2"/>
        <v>-0.3201</v>
      </c>
    </row>
    <row r="33" spans="2:11" ht="12">
      <c r="B33">
        <f>+ICU!A28</f>
        <v>63</v>
      </c>
      <c r="C33" t="str">
        <f>+ICU!B28</f>
        <v>GRAYS HARBOR COMMUNITY HOSPITAL</v>
      </c>
      <c r="D33" s="7">
        <f>ROUND(SUM(ICU!K28:L28),0)</f>
        <v>78525</v>
      </c>
      <c r="E33" s="7">
        <f>ROUND(+ICU!F28,0)</f>
        <v>1871</v>
      </c>
      <c r="F33" s="8">
        <f t="shared" si="0"/>
        <v>41.97</v>
      </c>
      <c r="G33" s="7">
        <f>ROUND(SUM(ICU!K129:L129),0)</f>
        <v>210056</v>
      </c>
      <c r="H33" s="7">
        <f>ROUND(+ICU!F129,0)</f>
        <v>2039</v>
      </c>
      <c r="I33" s="8">
        <f t="shared" si="1"/>
        <v>103.02</v>
      </c>
      <c r="J33" s="8"/>
      <c r="K33" s="9">
        <f t="shared" si="2"/>
        <v>1.4546</v>
      </c>
    </row>
    <row r="34" spans="2:11" ht="12">
      <c r="B34">
        <f>+ICU!A29</f>
        <v>78</v>
      </c>
      <c r="C34" t="str">
        <f>+ICU!B29</f>
        <v>SAMARITAN HOSPITAL</v>
      </c>
      <c r="D34" s="7">
        <f>ROUND(SUM(ICU!K29:L29),0)</f>
        <v>9033</v>
      </c>
      <c r="E34" s="7">
        <f>ROUND(+ICU!F29,0)</f>
        <v>1601</v>
      </c>
      <c r="F34" s="8">
        <f t="shared" si="0"/>
        <v>5.64</v>
      </c>
      <c r="G34" s="7">
        <f>ROUND(SUM(ICU!K130:L130),0)</f>
        <v>0</v>
      </c>
      <c r="H34" s="7">
        <f>ROUND(+ICU!F130,0)</f>
        <v>1689</v>
      </c>
      <c r="I34" s="8">
        <f t="shared" si="1"/>
      </c>
      <c r="J34" s="8"/>
      <c r="K34" s="9">
        <f t="shared" si="2"/>
      </c>
    </row>
    <row r="35" spans="2:11" ht="12">
      <c r="B35">
        <f>+ICU!A30</f>
        <v>79</v>
      </c>
      <c r="C35" t="str">
        <f>+ICU!B30</f>
        <v>OCEAN BEACH HOSPITAL</v>
      </c>
      <c r="D35" s="7">
        <f>ROUND(SUM(ICU!K30:L30),0)</f>
        <v>0</v>
      </c>
      <c r="E35" s="7">
        <f>ROUND(+ICU!F30,0)</f>
        <v>0</v>
      </c>
      <c r="F35" s="8">
        <f t="shared" si="0"/>
      </c>
      <c r="G35" s="7">
        <f>ROUND(SUM(ICU!K131:L131),0)</f>
        <v>0</v>
      </c>
      <c r="H35" s="7">
        <f>ROUND(+ICU!F131,0)</f>
        <v>0</v>
      </c>
      <c r="I35" s="8">
        <f t="shared" si="1"/>
      </c>
      <c r="J35" s="8"/>
      <c r="K35" s="9">
        <f t="shared" si="2"/>
      </c>
    </row>
    <row r="36" spans="2:11" ht="12">
      <c r="B36">
        <f>+ICU!A31</f>
        <v>80</v>
      </c>
      <c r="C36" t="str">
        <f>+ICU!B31</f>
        <v>ODESSA MEMORIAL HOSPITAL</v>
      </c>
      <c r="D36" s="7">
        <f>ROUND(SUM(ICU!K31:L31),0)</f>
        <v>0</v>
      </c>
      <c r="E36" s="7">
        <f>ROUND(+ICU!F31,0)</f>
        <v>0</v>
      </c>
      <c r="F36" s="8">
        <f t="shared" si="0"/>
      </c>
      <c r="G36" s="7">
        <f>ROUND(SUM(ICU!K132:L132),0)</f>
        <v>0</v>
      </c>
      <c r="H36" s="7">
        <f>ROUND(+ICU!F132,0)</f>
        <v>0</v>
      </c>
      <c r="I36" s="8">
        <f t="shared" si="1"/>
      </c>
      <c r="J36" s="8"/>
      <c r="K36" s="9">
        <f t="shared" si="2"/>
      </c>
    </row>
    <row r="37" spans="2:11" ht="12">
      <c r="B37">
        <f>+ICU!A32</f>
        <v>81</v>
      </c>
      <c r="C37" t="str">
        <f>+ICU!B32</f>
        <v>GOOD SAMARITAN HOSPITAL</v>
      </c>
      <c r="D37" s="7">
        <f>ROUND(SUM(ICU!K32:L32),0)</f>
        <v>12638</v>
      </c>
      <c r="E37" s="7">
        <f>ROUND(+ICU!F32,0)</f>
        <v>3606</v>
      </c>
      <c r="F37" s="8">
        <f t="shared" si="0"/>
        <v>3.5</v>
      </c>
      <c r="G37" s="7">
        <f>ROUND(SUM(ICU!K133:L133),0)</f>
        <v>822029</v>
      </c>
      <c r="H37" s="7">
        <f>ROUND(+ICU!F133,0)</f>
        <v>16139</v>
      </c>
      <c r="I37" s="8">
        <f t="shared" si="1"/>
        <v>50.93</v>
      </c>
      <c r="J37" s="8"/>
      <c r="K37" s="9">
        <f t="shared" si="2"/>
        <v>13.5514</v>
      </c>
    </row>
    <row r="38" spans="2:11" ht="12">
      <c r="B38">
        <f>+ICU!A33</f>
        <v>82</v>
      </c>
      <c r="C38" t="str">
        <f>+ICU!B33</f>
        <v>GARFIELD COUNTY MEMORIAL HOSPITAL</v>
      </c>
      <c r="D38" s="7">
        <f>ROUND(SUM(ICU!K33:L33),0)</f>
        <v>0</v>
      </c>
      <c r="E38" s="7">
        <f>ROUND(+ICU!F33,0)</f>
        <v>0</v>
      </c>
      <c r="F38" s="8">
        <f t="shared" si="0"/>
      </c>
      <c r="G38" s="7">
        <f>ROUND(SUM(ICU!K134:L134),0)</f>
        <v>0</v>
      </c>
      <c r="H38" s="7">
        <f>ROUND(+ICU!F134,0)</f>
        <v>0</v>
      </c>
      <c r="I38" s="8">
        <f t="shared" si="1"/>
      </c>
      <c r="J38" s="8"/>
      <c r="K38" s="9">
        <f t="shared" si="2"/>
      </c>
    </row>
    <row r="39" spans="2:11" ht="12">
      <c r="B39">
        <f>+ICU!A34</f>
        <v>84</v>
      </c>
      <c r="C39" t="str">
        <f>+ICU!B34</f>
        <v>PROVIDENCE REGIONAL MEDICAL CENTER EVERETT</v>
      </c>
      <c r="D39" s="7">
        <f>ROUND(SUM(ICU!K34:L34),0)</f>
        <v>174882</v>
      </c>
      <c r="E39" s="7">
        <f>ROUND(+ICU!F34,0)</f>
        <v>11269</v>
      </c>
      <c r="F39" s="8">
        <f t="shared" si="0"/>
        <v>15.52</v>
      </c>
      <c r="G39" s="7">
        <f>ROUND(SUM(ICU!K135:L135),0)</f>
        <v>198427</v>
      </c>
      <c r="H39" s="7">
        <f>ROUND(+ICU!F135,0)</f>
        <v>18430</v>
      </c>
      <c r="I39" s="8">
        <f t="shared" si="1"/>
        <v>10.77</v>
      </c>
      <c r="J39" s="8"/>
      <c r="K39" s="9">
        <f t="shared" si="2"/>
        <v>-0.3061</v>
      </c>
    </row>
    <row r="40" spans="2:11" ht="12">
      <c r="B40">
        <f>+ICU!A35</f>
        <v>85</v>
      </c>
      <c r="C40" t="str">
        <f>+ICU!B35</f>
        <v>JEFFERSON HEALTHCARE HOSPITAL</v>
      </c>
      <c r="D40" s="7">
        <f>ROUND(SUM(ICU!K35:L35),0)</f>
        <v>15882</v>
      </c>
      <c r="E40" s="7">
        <f>ROUND(+ICU!F35,0)</f>
        <v>508</v>
      </c>
      <c r="F40" s="8">
        <f t="shared" si="0"/>
        <v>31.26</v>
      </c>
      <c r="G40" s="7">
        <f>ROUND(SUM(ICU!K136:L136),0)</f>
        <v>31657</v>
      </c>
      <c r="H40" s="7">
        <f>ROUND(+ICU!F136,0)</f>
        <v>444</v>
      </c>
      <c r="I40" s="8">
        <f t="shared" si="1"/>
        <v>71.3</v>
      </c>
      <c r="J40" s="8"/>
      <c r="K40" s="9">
        <f t="shared" si="2"/>
        <v>1.2809</v>
      </c>
    </row>
    <row r="41" spans="2:11" ht="12">
      <c r="B41">
        <f>+ICU!A36</f>
        <v>96</v>
      </c>
      <c r="C41" t="str">
        <f>+ICU!B36</f>
        <v>SKYLINE HOSPITAL</v>
      </c>
      <c r="D41" s="7">
        <f>ROUND(SUM(ICU!K36:L36),0)</f>
        <v>2239</v>
      </c>
      <c r="E41" s="7">
        <f>ROUND(+ICU!F36,0)</f>
        <v>54</v>
      </c>
      <c r="F41" s="8">
        <f t="shared" si="0"/>
        <v>41.46</v>
      </c>
      <c r="G41" s="7">
        <f>ROUND(SUM(ICU!K137:L137),0)</f>
        <v>2270</v>
      </c>
      <c r="H41" s="7">
        <f>ROUND(+ICU!F137,0)</f>
        <v>41</v>
      </c>
      <c r="I41" s="8">
        <f t="shared" si="1"/>
        <v>55.37</v>
      </c>
      <c r="J41" s="8"/>
      <c r="K41" s="9">
        <f t="shared" si="2"/>
        <v>0.3355</v>
      </c>
    </row>
    <row r="42" spans="2:11" ht="12">
      <c r="B42">
        <f>+ICU!A37</f>
        <v>102</v>
      </c>
      <c r="C42" t="str">
        <f>+ICU!B37</f>
        <v>YAKIMA REGIONAL MEDICAL AND CARDIAC CENTER</v>
      </c>
      <c r="D42" s="7">
        <f>ROUND(SUM(ICU!K37:L37),0)</f>
        <v>184919</v>
      </c>
      <c r="E42" s="7">
        <f>ROUND(+ICU!F37,0)</f>
        <v>4061</v>
      </c>
      <c r="F42" s="8">
        <f t="shared" si="0"/>
        <v>45.54</v>
      </c>
      <c r="G42" s="7">
        <f>ROUND(SUM(ICU!K138:L138),0)</f>
        <v>186203</v>
      </c>
      <c r="H42" s="7">
        <f>ROUND(+ICU!F138,0)</f>
        <v>3531</v>
      </c>
      <c r="I42" s="8">
        <f t="shared" si="1"/>
        <v>52.73</v>
      </c>
      <c r="J42" s="8"/>
      <c r="K42" s="9">
        <f t="shared" si="2"/>
        <v>0.1579</v>
      </c>
    </row>
    <row r="43" spans="2:11" ht="12">
      <c r="B43">
        <f>+ICU!A38</f>
        <v>104</v>
      </c>
      <c r="C43" t="str">
        <f>+ICU!B38</f>
        <v>VALLEY GENERAL HOSPITAL</v>
      </c>
      <c r="D43" s="7">
        <f>ROUND(SUM(ICU!K38:L38),0)</f>
        <v>845</v>
      </c>
      <c r="E43" s="7">
        <f>ROUND(+ICU!F38,0)</f>
        <v>368</v>
      </c>
      <c r="F43" s="8">
        <f t="shared" si="0"/>
        <v>2.3</v>
      </c>
      <c r="G43" s="7">
        <f>ROUND(SUM(ICU!K139:L139),0)</f>
        <v>109</v>
      </c>
      <c r="H43" s="7">
        <f>ROUND(+ICU!F139,0)</f>
        <v>344</v>
      </c>
      <c r="I43" s="8">
        <f t="shared" si="1"/>
        <v>0.32</v>
      </c>
      <c r="J43" s="8"/>
      <c r="K43" s="9">
        <f t="shared" si="2"/>
        <v>-0.8609</v>
      </c>
    </row>
    <row r="44" spans="2:11" ht="12">
      <c r="B44">
        <f>+ICU!A39</f>
        <v>106</v>
      </c>
      <c r="C44" t="str">
        <f>+ICU!B39</f>
        <v>CASCADE VALLEY HOSPITAL</v>
      </c>
      <c r="D44" s="7">
        <f>ROUND(SUM(ICU!K39:L39),0)</f>
        <v>78795</v>
      </c>
      <c r="E44" s="7">
        <f>ROUND(+ICU!F39,0)</f>
        <v>613</v>
      </c>
      <c r="F44" s="8">
        <f t="shared" si="0"/>
        <v>128.54</v>
      </c>
      <c r="G44" s="7">
        <f>ROUND(SUM(ICU!K140:L140),0)</f>
        <v>24144</v>
      </c>
      <c r="H44" s="7">
        <f>ROUND(+ICU!F140,0)</f>
        <v>618</v>
      </c>
      <c r="I44" s="8">
        <f t="shared" si="1"/>
        <v>39.07</v>
      </c>
      <c r="J44" s="8"/>
      <c r="K44" s="9">
        <f t="shared" si="2"/>
        <v>-0.696</v>
      </c>
    </row>
    <row r="45" spans="2:11" ht="12">
      <c r="B45">
        <f>+ICU!A40</f>
        <v>107</v>
      </c>
      <c r="C45" t="str">
        <f>+ICU!B40</f>
        <v>NORTH VALLEY HOSPITAL</v>
      </c>
      <c r="D45" s="7">
        <f>ROUND(SUM(ICU!K40:L40),0)</f>
        <v>0</v>
      </c>
      <c r="E45" s="7">
        <f>ROUND(+ICU!F40,0)</f>
        <v>119</v>
      </c>
      <c r="F45" s="8">
        <f t="shared" si="0"/>
      </c>
      <c r="G45" s="7">
        <f>ROUND(SUM(ICU!K141:L141),0)</f>
        <v>2336</v>
      </c>
      <c r="H45" s="7">
        <f>ROUND(+ICU!F141,0)</f>
        <v>144</v>
      </c>
      <c r="I45" s="8">
        <f t="shared" si="1"/>
        <v>16.22</v>
      </c>
      <c r="J45" s="8"/>
      <c r="K45" s="9">
        <f t="shared" si="2"/>
      </c>
    </row>
    <row r="46" spans="2:11" ht="12">
      <c r="B46">
        <f>+ICU!A41</f>
        <v>108</v>
      </c>
      <c r="C46" t="str">
        <f>+ICU!B41</f>
        <v>TRI-STATE MEMORIAL HOSPITAL</v>
      </c>
      <c r="D46" s="7">
        <f>ROUND(SUM(ICU!K41:L41),0)</f>
        <v>41452</v>
      </c>
      <c r="E46" s="7">
        <f>ROUND(+ICU!F41,0)</f>
        <v>1802</v>
      </c>
      <c r="F46" s="8">
        <f t="shared" si="0"/>
        <v>23</v>
      </c>
      <c r="G46" s="7">
        <f>ROUND(SUM(ICU!K142:L142),0)</f>
        <v>0</v>
      </c>
      <c r="H46" s="7">
        <f>ROUND(+ICU!F142,0)</f>
        <v>0</v>
      </c>
      <c r="I46" s="8">
        <f t="shared" si="1"/>
      </c>
      <c r="J46" s="8"/>
      <c r="K46" s="9">
        <f t="shared" si="2"/>
      </c>
    </row>
    <row r="47" spans="2:11" ht="12">
      <c r="B47">
        <f>+ICU!A42</f>
        <v>111</v>
      </c>
      <c r="C47" t="str">
        <f>+ICU!B42</f>
        <v>EAST ADAMS RURAL HOSPITAL</v>
      </c>
      <c r="D47" s="7">
        <f>ROUND(SUM(ICU!K42:L42),0)</f>
        <v>0</v>
      </c>
      <c r="E47" s="7">
        <f>ROUND(+ICU!F42,0)</f>
        <v>0</v>
      </c>
      <c r="F47" s="8">
        <f t="shared" si="0"/>
      </c>
      <c r="G47" s="7">
        <f>ROUND(SUM(ICU!K143:L143),0)</f>
        <v>0</v>
      </c>
      <c r="H47" s="7">
        <f>ROUND(+ICU!F143,0)</f>
        <v>0</v>
      </c>
      <c r="I47" s="8">
        <f t="shared" si="1"/>
      </c>
      <c r="J47" s="8"/>
      <c r="K47" s="9">
        <f t="shared" si="2"/>
      </c>
    </row>
    <row r="48" spans="2:11" ht="12">
      <c r="B48">
        <f>+ICU!A43</f>
        <v>125</v>
      </c>
      <c r="C48" t="str">
        <f>+ICU!B43</f>
        <v>OTHELLO COMMUNITY HOSPITAL</v>
      </c>
      <c r="D48" s="7">
        <f>ROUND(SUM(ICU!K43:L43),0)</f>
        <v>0</v>
      </c>
      <c r="E48" s="7">
        <f>ROUND(+ICU!F43,0)</f>
        <v>0</v>
      </c>
      <c r="F48" s="8">
        <f t="shared" si="0"/>
      </c>
      <c r="G48" s="7">
        <f>ROUND(SUM(ICU!K144:L144),0)</f>
        <v>0</v>
      </c>
      <c r="H48" s="7">
        <f>ROUND(+ICU!F144,0)</f>
        <v>0</v>
      </c>
      <c r="I48" s="8">
        <f t="shared" si="1"/>
      </c>
      <c r="J48" s="8"/>
      <c r="K48" s="9">
        <f t="shared" si="2"/>
      </c>
    </row>
    <row r="49" spans="2:11" ht="12">
      <c r="B49">
        <f>+ICU!A44</f>
        <v>126</v>
      </c>
      <c r="C49" t="str">
        <f>+ICU!B44</f>
        <v>HIGHLINE MEDICAL CENTER</v>
      </c>
      <c r="D49" s="7">
        <f>ROUND(SUM(ICU!K44:L44),0)</f>
        <v>11112</v>
      </c>
      <c r="E49" s="7">
        <f>ROUND(+ICU!F44,0)</f>
        <v>10017</v>
      </c>
      <c r="F49" s="8">
        <f t="shared" si="0"/>
        <v>1.11</v>
      </c>
      <c r="G49" s="7">
        <f>ROUND(SUM(ICU!K145:L145),0)</f>
        <v>18609</v>
      </c>
      <c r="H49" s="7">
        <f>ROUND(+ICU!F145,0)</f>
        <v>9478</v>
      </c>
      <c r="I49" s="8">
        <f t="shared" si="1"/>
        <v>1.96</v>
      </c>
      <c r="J49" s="8"/>
      <c r="K49" s="9">
        <f t="shared" si="2"/>
        <v>0.7658</v>
      </c>
    </row>
    <row r="50" spans="2:11" ht="12">
      <c r="B50">
        <f>+ICU!A45</f>
        <v>128</v>
      </c>
      <c r="C50" t="str">
        <f>+ICU!B45</f>
        <v>UNIVERSITY OF WASHINGTON MEDICAL CENTER</v>
      </c>
      <c r="D50" s="7">
        <f>ROUND(SUM(ICU!K45:L45),0)</f>
        <v>2001796</v>
      </c>
      <c r="E50" s="7">
        <f>ROUND(+ICU!F45,0)</f>
        <v>40934</v>
      </c>
      <c r="F50" s="8">
        <f t="shared" si="0"/>
        <v>48.9</v>
      </c>
      <c r="G50" s="7">
        <f>ROUND(SUM(ICU!K146:L146),0)</f>
        <v>1537488</v>
      </c>
      <c r="H50" s="7">
        <f>ROUND(+ICU!F146,0)</f>
        <v>40681</v>
      </c>
      <c r="I50" s="8">
        <f t="shared" si="1"/>
        <v>37.79</v>
      </c>
      <c r="J50" s="8"/>
      <c r="K50" s="9">
        <f t="shared" si="2"/>
        <v>-0.2272</v>
      </c>
    </row>
    <row r="51" spans="2:11" ht="12">
      <c r="B51">
        <f>+ICU!A46</f>
        <v>129</v>
      </c>
      <c r="C51" t="str">
        <f>+ICU!B46</f>
        <v>QUINCY VALLEY MEDICAL CENTER</v>
      </c>
      <c r="D51" s="7">
        <f>ROUND(SUM(ICU!K46:L46),0)</f>
        <v>0</v>
      </c>
      <c r="E51" s="7">
        <f>ROUND(+ICU!F46,0)</f>
        <v>0</v>
      </c>
      <c r="F51" s="8">
        <f t="shared" si="0"/>
      </c>
      <c r="G51" s="7">
        <f>ROUND(SUM(ICU!K147:L147),0)</f>
        <v>0</v>
      </c>
      <c r="H51" s="7">
        <f>ROUND(+ICU!F147,0)</f>
        <v>0</v>
      </c>
      <c r="I51" s="8">
        <f t="shared" si="1"/>
      </c>
      <c r="J51" s="8"/>
      <c r="K51" s="9">
        <f t="shared" si="2"/>
      </c>
    </row>
    <row r="52" spans="2:11" ht="12">
      <c r="B52">
        <f>+ICU!A47</f>
        <v>130</v>
      </c>
      <c r="C52" t="str">
        <f>+ICU!B47</f>
        <v>NORTHWEST HOSPITAL &amp; MEDICAL CENTER</v>
      </c>
      <c r="D52" s="7">
        <f>ROUND(SUM(ICU!K47:L47),0)</f>
        <v>240328</v>
      </c>
      <c r="E52" s="7">
        <f>ROUND(+ICU!F47,0)</f>
        <v>3679</v>
      </c>
      <c r="F52" s="8">
        <f t="shared" si="0"/>
        <v>65.32</v>
      </c>
      <c r="G52" s="7">
        <f>ROUND(SUM(ICU!K148:L148),0)</f>
        <v>219118</v>
      </c>
      <c r="H52" s="7">
        <f>ROUND(+ICU!F148,0)</f>
        <v>3881</v>
      </c>
      <c r="I52" s="8">
        <f t="shared" si="1"/>
        <v>56.46</v>
      </c>
      <c r="J52" s="8"/>
      <c r="K52" s="9">
        <f t="shared" si="2"/>
        <v>-0.1356</v>
      </c>
    </row>
    <row r="53" spans="2:11" ht="12">
      <c r="B53">
        <f>+ICU!A48</f>
        <v>131</v>
      </c>
      <c r="C53" t="str">
        <f>+ICU!B48</f>
        <v>OVERLAKE HOSPITAL MEDICAL CENTER</v>
      </c>
      <c r="D53" s="7">
        <f>ROUND(SUM(ICU!K48:L48),0)</f>
        <v>89919</v>
      </c>
      <c r="E53" s="7">
        <f>ROUND(+ICU!F48,0)</f>
        <v>6134</v>
      </c>
      <c r="F53" s="8">
        <f t="shared" si="0"/>
        <v>14.66</v>
      </c>
      <c r="G53" s="7">
        <f>ROUND(SUM(ICU!K149:L149),0)</f>
        <v>98694</v>
      </c>
      <c r="H53" s="7">
        <f>ROUND(+ICU!F149,0)</f>
        <v>7539</v>
      </c>
      <c r="I53" s="8">
        <f t="shared" si="1"/>
        <v>13.09</v>
      </c>
      <c r="J53" s="8"/>
      <c r="K53" s="9">
        <f t="shared" si="2"/>
        <v>-0.1071</v>
      </c>
    </row>
    <row r="54" spans="2:11" ht="12">
      <c r="B54">
        <f>+ICU!A49</f>
        <v>132</v>
      </c>
      <c r="C54" t="str">
        <f>+ICU!B49</f>
        <v>SAINT CLARE HOSPITAL</v>
      </c>
      <c r="D54" s="7">
        <f>ROUND(SUM(ICU!K49:L49),0)</f>
        <v>289467</v>
      </c>
      <c r="E54" s="7">
        <f>ROUND(+ICU!F49,0)</f>
        <v>2782</v>
      </c>
      <c r="F54" s="8">
        <f t="shared" si="0"/>
        <v>104.05</v>
      </c>
      <c r="G54" s="7">
        <f>ROUND(SUM(ICU!K150:L150),0)</f>
        <v>1229</v>
      </c>
      <c r="H54" s="7">
        <f>ROUND(+ICU!F150,0)</f>
        <v>2693</v>
      </c>
      <c r="I54" s="8">
        <f t="shared" si="1"/>
        <v>0.46</v>
      </c>
      <c r="J54" s="8"/>
      <c r="K54" s="9">
        <f t="shared" si="2"/>
        <v>-0.9956</v>
      </c>
    </row>
    <row r="55" spans="2:11" ht="12">
      <c r="B55">
        <f>+ICU!A50</f>
        <v>134</v>
      </c>
      <c r="C55" t="str">
        <f>+ICU!B50</f>
        <v>ISLAND HOSPITAL</v>
      </c>
      <c r="D55" s="7">
        <f>ROUND(SUM(ICU!K50:L50),0)</f>
        <v>9100</v>
      </c>
      <c r="E55" s="7">
        <f>ROUND(+ICU!F50,0)</f>
        <v>1627</v>
      </c>
      <c r="F55" s="8">
        <f t="shared" si="0"/>
        <v>5.59</v>
      </c>
      <c r="G55" s="7">
        <f>ROUND(SUM(ICU!K151:L151),0)</f>
        <v>174</v>
      </c>
      <c r="H55" s="7">
        <f>ROUND(+ICU!F151,0)</f>
        <v>1200</v>
      </c>
      <c r="I55" s="8">
        <f t="shared" si="1"/>
        <v>0.15</v>
      </c>
      <c r="J55" s="8"/>
      <c r="K55" s="9">
        <f t="shared" si="2"/>
        <v>-0.9732</v>
      </c>
    </row>
    <row r="56" spans="2:11" ht="12">
      <c r="B56">
        <f>+ICU!A51</f>
        <v>137</v>
      </c>
      <c r="C56" t="str">
        <f>+ICU!B51</f>
        <v>LINCOLN HOSPITAL</v>
      </c>
      <c r="D56" s="7">
        <f>ROUND(SUM(ICU!K51:L51),0)</f>
        <v>0</v>
      </c>
      <c r="E56" s="7">
        <f>ROUND(+ICU!F51,0)</f>
        <v>0</v>
      </c>
      <c r="F56" s="8">
        <f t="shared" si="0"/>
      </c>
      <c r="G56" s="7">
        <f>ROUND(SUM(ICU!K152:L152),0)</f>
        <v>0</v>
      </c>
      <c r="H56" s="7">
        <f>ROUND(+ICU!F152,0)</f>
        <v>0</v>
      </c>
      <c r="I56" s="8">
        <f t="shared" si="1"/>
      </c>
      <c r="J56" s="8"/>
      <c r="K56" s="9">
        <f t="shared" si="2"/>
      </c>
    </row>
    <row r="57" spans="2:11" ht="12">
      <c r="B57">
        <f>+ICU!A52</f>
        <v>138</v>
      </c>
      <c r="C57" t="str">
        <f>+ICU!B52</f>
        <v>SWEDISH EDMONDS</v>
      </c>
      <c r="D57" s="7">
        <f>ROUND(SUM(ICU!K52:L52),0)</f>
        <v>890166</v>
      </c>
      <c r="E57" s="7">
        <f>ROUND(+ICU!F52,0)</f>
        <v>3853</v>
      </c>
      <c r="F57" s="8">
        <f t="shared" si="0"/>
        <v>231.03</v>
      </c>
      <c r="G57" s="7">
        <f>ROUND(SUM(ICU!K153:L153),0)</f>
        <v>1066252</v>
      </c>
      <c r="H57" s="7">
        <f>ROUND(+ICU!F153,0)</f>
        <v>3419</v>
      </c>
      <c r="I57" s="8">
        <f t="shared" si="1"/>
        <v>311.86</v>
      </c>
      <c r="J57" s="8"/>
      <c r="K57" s="9">
        <f t="shared" si="2"/>
        <v>0.3499</v>
      </c>
    </row>
    <row r="58" spans="2:11" ht="12">
      <c r="B58">
        <f>+ICU!A53</f>
        <v>139</v>
      </c>
      <c r="C58" t="str">
        <f>+ICU!B53</f>
        <v>PROVIDENCE HOLY FAMILY HOSPITAL</v>
      </c>
      <c r="D58" s="7">
        <f>ROUND(SUM(ICU!K53:L53),0)</f>
        <v>100297</v>
      </c>
      <c r="E58" s="7">
        <f>ROUND(+ICU!F53,0)</f>
        <v>3990</v>
      </c>
      <c r="F58" s="8">
        <f t="shared" si="0"/>
        <v>25.14</v>
      </c>
      <c r="G58" s="7">
        <f>ROUND(SUM(ICU!K154:L154),0)</f>
        <v>62701</v>
      </c>
      <c r="H58" s="7">
        <f>ROUND(+ICU!F154,0)</f>
        <v>3625</v>
      </c>
      <c r="I58" s="8">
        <f t="shared" si="1"/>
        <v>17.3</v>
      </c>
      <c r="J58" s="8"/>
      <c r="K58" s="9">
        <f t="shared" si="2"/>
        <v>-0.3119</v>
      </c>
    </row>
    <row r="59" spans="2:11" ht="12">
      <c r="B59">
        <f>+ICU!A54</f>
        <v>140</v>
      </c>
      <c r="C59" t="str">
        <f>+ICU!B54</f>
        <v>KITTITAS VALLEY HOSPITAL</v>
      </c>
      <c r="D59" s="7">
        <f>ROUND(SUM(ICU!K54:L54),0)</f>
        <v>107253</v>
      </c>
      <c r="E59" s="7">
        <f>ROUND(+ICU!F54,0)</f>
        <v>875</v>
      </c>
      <c r="F59" s="8">
        <f t="shared" si="0"/>
        <v>122.57</v>
      </c>
      <c r="G59" s="7">
        <f>ROUND(SUM(ICU!K155:L155),0)</f>
        <v>210087</v>
      </c>
      <c r="H59" s="7">
        <f>ROUND(+ICU!F155,0)</f>
        <v>746</v>
      </c>
      <c r="I59" s="8">
        <f t="shared" si="1"/>
        <v>281.62</v>
      </c>
      <c r="J59" s="8"/>
      <c r="K59" s="9">
        <f t="shared" si="2"/>
        <v>1.2976</v>
      </c>
    </row>
    <row r="60" spans="2:11" ht="12">
      <c r="B60">
        <f>+ICU!A55</f>
        <v>141</v>
      </c>
      <c r="C60" t="str">
        <f>+ICU!B55</f>
        <v>DAYTON GENERAL HOSPITAL</v>
      </c>
      <c r="D60" s="7">
        <f>ROUND(SUM(ICU!K55:L55),0)</f>
        <v>0</v>
      </c>
      <c r="E60" s="7">
        <f>ROUND(+ICU!F55,0)</f>
        <v>0</v>
      </c>
      <c r="F60" s="8">
        <f t="shared" si="0"/>
      </c>
      <c r="G60" s="7">
        <f>ROUND(SUM(ICU!K156:L156),0)</f>
        <v>0</v>
      </c>
      <c r="H60" s="7">
        <f>ROUND(+ICU!F156,0)</f>
        <v>0</v>
      </c>
      <c r="I60" s="8">
        <f t="shared" si="1"/>
      </c>
      <c r="J60" s="8"/>
      <c r="K60" s="9">
        <f t="shared" si="2"/>
      </c>
    </row>
    <row r="61" spans="2:11" ht="12">
      <c r="B61">
        <f>+ICU!A56</f>
        <v>142</v>
      </c>
      <c r="C61" t="str">
        <f>+ICU!B56</f>
        <v>HARRISON MEDICAL CENTER</v>
      </c>
      <c r="D61" s="7">
        <f>ROUND(SUM(ICU!K56:L56),0)</f>
        <v>1062193</v>
      </c>
      <c r="E61" s="7">
        <f>ROUND(+ICU!F56,0)</f>
        <v>5252</v>
      </c>
      <c r="F61" s="8">
        <f t="shared" si="0"/>
        <v>202.25</v>
      </c>
      <c r="G61" s="7">
        <f>ROUND(SUM(ICU!K157:L157),0)</f>
        <v>1020092</v>
      </c>
      <c r="H61" s="7">
        <f>ROUND(+ICU!F157,0)</f>
        <v>5000</v>
      </c>
      <c r="I61" s="8">
        <f t="shared" si="1"/>
        <v>204.02</v>
      </c>
      <c r="J61" s="8"/>
      <c r="K61" s="9">
        <f t="shared" si="2"/>
        <v>0.0088</v>
      </c>
    </row>
    <row r="62" spans="2:11" ht="12">
      <c r="B62">
        <f>+ICU!A57</f>
        <v>145</v>
      </c>
      <c r="C62" t="str">
        <f>+ICU!B57</f>
        <v>PEACEHEALTH SAINT JOSEPH HOSPITAL</v>
      </c>
      <c r="D62" s="7">
        <f>ROUND(SUM(ICU!K57:L57),0)</f>
        <v>307765</v>
      </c>
      <c r="E62" s="7">
        <f>ROUND(+ICU!F57,0)</f>
        <v>5639</v>
      </c>
      <c r="F62" s="8">
        <f t="shared" si="0"/>
        <v>54.58</v>
      </c>
      <c r="G62" s="7">
        <f>ROUND(SUM(ICU!K158:L158),0)</f>
        <v>417838</v>
      </c>
      <c r="H62" s="7">
        <f>ROUND(+ICU!F158,0)</f>
        <v>5836</v>
      </c>
      <c r="I62" s="8">
        <f t="shared" si="1"/>
        <v>71.6</v>
      </c>
      <c r="J62" s="8"/>
      <c r="K62" s="9">
        <f t="shared" si="2"/>
        <v>0.3118</v>
      </c>
    </row>
    <row r="63" spans="2:11" ht="12">
      <c r="B63">
        <f>+ICU!A58</f>
        <v>147</v>
      </c>
      <c r="C63" t="str">
        <f>+ICU!B58</f>
        <v>MID VALLEY HOSPITAL</v>
      </c>
      <c r="D63" s="7">
        <f>ROUND(SUM(ICU!K58:L58),0)</f>
        <v>253169</v>
      </c>
      <c r="E63" s="7">
        <f>ROUND(+ICU!F58,0)</f>
        <v>256</v>
      </c>
      <c r="F63" s="8">
        <f t="shared" si="0"/>
        <v>988.94</v>
      </c>
      <c r="G63" s="7">
        <f>ROUND(SUM(ICU!K159:L159),0)</f>
        <v>190148</v>
      </c>
      <c r="H63" s="7">
        <f>ROUND(+ICU!F159,0)</f>
        <v>197</v>
      </c>
      <c r="I63" s="8">
        <f t="shared" si="1"/>
        <v>965.22</v>
      </c>
      <c r="J63" s="8"/>
      <c r="K63" s="9">
        <f t="shared" si="2"/>
        <v>-0.024</v>
      </c>
    </row>
    <row r="64" spans="2:11" ht="12">
      <c r="B64">
        <f>+ICU!A59</f>
        <v>148</v>
      </c>
      <c r="C64" t="str">
        <f>+ICU!B59</f>
        <v>KINDRED HOSPITAL - SEATTLE</v>
      </c>
      <c r="D64" s="7">
        <f>ROUND(SUM(ICU!K59:L59),0)</f>
        <v>0</v>
      </c>
      <c r="E64" s="7">
        <f>ROUND(+ICU!F59,0)</f>
        <v>605</v>
      </c>
      <c r="F64" s="8">
        <f t="shared" si="0"/>
      </c>
      <c r="G64" s="7">
        <f>ROUND(SUM(ICU!K160:L160),0)</f>
        <v>0</v>
      </c>
      <c r="H64" s="7">
        <f>ROUND(+ICU!F160,0)</f>
        <v>593</v>
      </c>
      <c r="I64" s="8">
        <f t="shared" si="1"/>
      </c>
      <c r="J64" s="8"/>
      <c r="K64" s="9">
        <f t="shared" si="2"/>
      </c>
    </row>
    <row r="65" spans="2:11" ht="12">
      <c r="B65">
        <f>+ICU!A60</f>
        <v>150</v>
      </c>
      <c r="C65" t="str">
        <f>+ICU!B60</f>
        <v>COULEE COMMUNITY HOSPITAL</v>
      </c>
      <c r="D65" s="7">
        <f>ROUND(SUM(ICU!K60:L60),0)</f>
        <v>0</v>
      </c>
      <c r="E65" s="7">
        <f>ROUND(+ICU!F60,0)</f>
        <v>0</v>
      </c>
      <c r="F65" s="8">
        <f t="shared" si="0"/>
      </c>
      <c r="G65" s="7">
        <f>ROUND(SUM(ICU!K161:L161),0)</f>
        <v>0</v>
      </c>
      <c r="H65" s="7">
        <f>ROUND(+ICU!F161,0)</f>
        <v>0</v>
      </c>
      <c r="I65" s="8">
        <f t="shared" si="1"/>
      </c>
      <c r="J65" s="8"/>
      <c r="K65" s="9">
        <f t="shared" si="2"/>
      </c>
    </row>
    <row r="66" spans="2:11" ht="12">
      <c r="B66">
        <f>+ICU!A61</f>
        <v>152</v>
      </c>
      <c r="C66" t="str">
        <f>+ICU!B61</f>
        <v>MASON GENERAL HOSPITAL</v>
      </c>
      <c r="D66" s="7">
        <f>ROUND(SUM(ICU!K61:L61),0)</f>
        <v>5406</v>
      </c>
      <c r="E66" s="7">
        <f>ROUND(+ICU!F61,0)</f>
        <v>1312</v>
      </c>
      <c r="F66" s="8">
        <f t="shared" si="0"/>
        <v>4.12</v>
      </c>
      <c r="G66" s="7">
        <f>ROUND(SUM(ICU!K162:L162),0)</f>
        <v>15104</v>
      </c>
      <c r="H66" s="7">
        <f>ROUND(+ICU!F162,0)</f>
        <v>1284</v>
      </c>
      <c r="I66" s="8">
        <f t="shared" si="1"/>
        <v>11.76</v>
      </c>
      <c r="J66" s="8"/>
      <c r="K66" s="9">
        <f t="shared" si="2"/>
        <v>1.8544</v>
      </c>
    </row>
    <row r="67" spans="2:11" ht="12">
      <c r="B67">
        <f>+ICU!A62</f>
        <v>153</v>
      </c>
      <c r="C67" t="str">
        <f>+ICU!B62</f>
        <v>WHITMAN HOSPITAL AND MEDICAL CENTER</v>
      </c>
      <c r="D67" s="7">
        <f>ROUND(SUM(ICU!K62:L62),0)</f>
        <v>0</v>
      </c>
      <c r="E67" s="7">
        <f>ROUND(+ICU!F62,0)</f>
        <v>0</v>
      </c>
      <c r="F67" s="8">
        <f t="shared" si="0"/>
      </c>
      <c r="G67" s="7">
        <f>ROUND(SUM(ICU!K163:L163),0)</f>
        <v>0</v>
      </c>
      <c r="H67" s="7">
        <f>ROUND(+ICU!F163,0)</f>
        <v>0</v>
      </c>
      <c r="I67" s="8">
        <f t="shared" si="1"/>
      </c>
      <c r="J67" s="8"/>
      <c r="K67" s="9">
        <f t="shared" si="2"/>
      </c>
    </row>
    <row r="68" spans="2:11" ht="12">
      <c r="B68">
        <f>+ICU!A63</f>
        <v>155</v>
      </c>
      <c r="C68" t="str">
        <f>+ICU!B63</f>
        <v>VALLEY MEDICAL CENTER</v>
      </c>
      <c r="D68" s="7">
        <f>ROUND(SUM(ICU!K63:L63),0)</f>
        <v>25907</v>
      </c>
      <c r="E68" s="7">
        <f>ROUND(+ICU!F63,0)</f>
        <v>3810</v>
      </c>
      <c r="F68" s="8">
        <f t="shared" si="0"/>
        <v>6.8</v>
      </c>
      <c r="G68" s="7">
        <f>ROUND(SUM(ICU!K164:L164),0)</f>
        <v>24312</v>
      </c>
      <c r="H68" s="7">
        <f>ROUND(+ICU!F164,0)</f>
        <v>3602</v>
      </c>
      <c r="I68" s="8">
        <f t="shared" si="1"/>
        <v>6.75</v>
      </c>
      <c r="J68" s="8"/>
      <c r="K68" s="9">
        <f t="shared" si="2"/>
        <v>-0.0074</v>
      </c>
    </row>
    <row r="69" spans="2:11" ht="12">
      <c r="B69">
        <f>+ICU!A64</f>
        <v>156</v>
      </c>
      <c r="C69" t="str">
        <f>+ICU!B64</f>
        <v>WHIDBEY GENERAL HOSPITAL</v>
      </c>
      <c r="D69" s="7">
        <f>ROUND(SUM(ICU!K64:L64),0)</f>
        <v>22464</v>
      </c>
      <c r="E69" s="7">
        <f>ROUND(+ICU!F64,0)</f>
        <v>879</v>
      </c>
      <c r="F69" s="8">
        <f t="shared" si="0"/>
        <v>25.56</v>
      </c>
      <c r="G69" s="7">
        <f>ROUND(SUM(ICU!K165:L165),0)</f>
        <v>25330</v>
      </c>
      <c r="H69" s="7">
        <f>ROUND(+ICU!F165,0)</f>
        <v>673</v>
      </c>
      <c r="I69" s="8">
        <f t="shared" si="1"/>
        <v>37.64</v>
      </c>
      <c r="J69" s="8"/>
      <c r="K69" s="9">
        <f t="shared" si="2"/>
        <v>0.4726</v>
      </c>
    </row>
    <row r="70" spans="2:11" ht="12">
      <c r="B70">
        <f>+ICU!A65</f>
        <v>157</v>
      </c>
      <c r="C70" t="str">
        <f>+ICU!B65</f>
        <v>SAINT LUKES REHABILIATION INSTITUTE</v>
      </c>
      <c r="D70" s="7">
        <f>ROUND(SUM(ICU!K65:L65),0)</f>
        <v>0</v>
      </c>
      <c r="E70" s="7">
        <f>ROUND(+ICU!F65,0)</f>
        <v>0</v>
      </c>
      <c r="F70" s="8">
        <f t="shared" si="0"/>
      </c>
      <c r="G70" s="7">
        <f>ROUND(SUM(ICU!K166:L166),0)</f>
        <v>0</v>
      </c>
      <c r="H70" s="7">
        <f>ROUND(+ICU!F166,0)</f>
        <v>0</v>
      </c>
      <c r="I70" s="8">
        <f t="shared" si="1"/>
      </c>
      <c r="J70" s="8"/>
      <c r="K70" s="9">
        <f t="shared" si="2"/>
      </c>
    </row>
    <row r="71" spans="2:11" ht="12">
      <c r="B71">
        <f>+ICU!A66</f>
        <v>158</v>
      </c>
      <c r="C71" t="str">
        <f>+ICU!B66</f>
        <v>CASCADE MEDICAL CENTER</v>
      </c>
      <c r="D71" s="7">
        <f>ROUND(SUM(ICU!K66:L66),0)</f>
        <v>0</v>
      </c>
      <c r="E71" s="7">
        <f>ROUND(+ICU!F66,0)</f>
        <v>0</v>
      </c>
      <c r="F71" s="8">
        <f t="shared" si="0"/>
      </c>
      <c r="G71" s="7">
        <f>ROUND(SUM(ICU!K167:L167),0)</f>
        <v>0</v>
      </c>
      <c r="H71" s="7">
        <f>ROUND(+ICU!F167,0)</f>
        <v>0</v>
      </c>
      <c r="I71" s="8">
        <f t="shared" si="1"/>
      </c>
      <c r="J71" s="8"/>
      <c r="K71" s="9">
        <f t="shared" si="2"/>
      </c>
    </row>
    <row r="72" spans="2:11" ht="12">
      <c r="B72">
        <f>+ICU!A67</f>
        <v>159</v>
      </c>
      <c r="C72" t="str">
        <f>+ICU!B67</f>
        <v>PROVIDENCE SAINT PETER HOSPITAL</v>
      </c>
      <c r="D72" s="7">
        <f>ROUND(SUM(ICU!K67:L67),0)</f>
        <v>285735</v>
      </c>
      <c r="E72" s="7">
        <f>ROUND(+ICU!F67,0)</f>
        <v>5818</v>
      </c>
      <c r="F72" s="8">
        <f t="shared" si="0"/>
        <v>49.11</v>
      </c>
      <c r="G72" s="7">
        <f>ROUND(SUM(ICU!K168:L168),0)</f>
        <v>250500</v>
      </c>
      <c r="H72" s="7">
        <f>ROUND(+ICU!F168,0)</f>
        <v>6261</v>
      </c>
      <c r="I72" s="8">
        <f t="shared" si="1"/>
        <v>40.01</v>
      </c>
      <c r="J72" s="8"/>
      <c r="K72" s="9">
        <f t="shared" si="2"/>
        <v>-0.1853</v>
      </c>
    </row>
    <row r="73" spans="2:11" ht="12">
      <c r="B73">
        <f>+ICU!A68</f>
        <v>161</v>
      </c>
      <c r="C73" t="str">
        <f>+ICU!B68</f>
        <v>KADLEC REGIONAL MEDICAL CENTER</v>
      </c>
      <c r="D73" s="7">
        <f>ROUND(SUM(ICU!K68:L68),0)</f>
        <v>224547</v>
      </c>
      <c r="E73" s="7">
        <f>ROUND(+ICU!F68,0)</f>
        <v>7489</v>
      </c>
      <c r="F73" s="8">
        <f t="shared" si="0"/>
        <v>29.98</v>
      </c>
      <c r="G73" s="7">
        <f>ROUND(SUM(ICU!K169:L169),0)</f>
        <v>231227</v>
      </c>
      <c r="H73" s="7">
        <f>ROUND(+ICU!F169,0)</f>
        <v>8603</v>
      </c>
      <c r="I73" s="8">
        <f t="shared" si="1"/>
        <v>26.88</v>
      </c>
      <c r="J73" s="8"/>
      <c r="K73" s="9">
        <f t="shared" si="2"/>
        <v>-0.1034</v>
      </c>
    </row>
    <row r="74" spans="2:11" ht="12">
      <c r="B74">
        <f>+ICU!A69</f>
        <v>162</v>
      </c>
      <c r="C74" t="str">
        <f>+ICU!B69</f>
        <v>PROVIDENCE SACRED HEART MEDICAL CENTER</v>
      </c>
      <c r="D74" s="7">
        <f>ROUND(SUM(ICU!K69:L69),0)</f>
        <v>59406</v>
      </c>
      <c r="E74" s="7">
        <f>ROUND(+ICU!F69,0)</f>
        <v>37631</v>
      </c>
      <c r="F74" s="8">
        <f t="shared" si="0"/>
        <v>1.58</v>
      </c>
      <c r="G74" s="7">
        <f>ROUND(SUM(ICU!K170:L170),0)</f>
        <v>108765</v>
      </c>
      <c r="H74" s="7">
        <f>ROUND(+ICU!F170,0)</f>
        <v>38113</v>
      </c>
      <c r="I74" s="8">
        <f t="shared" si="1"/>
        <v>2.85</v>
      </c>
      <c r="J74" s="8"/>
      <c r="K74" s="9">
        <f t="shared" si="2"/>
        <v>0.8038</v>
      </c>
    </row>
    <row r="75" spans="2:11" ht="12">
      <c r="B75">
        <f>+ICU!A70</f>
        <v>164</v>
      </c>
      <c r="C75" t="str">
        <f>+ICU!B70</f>
        <v>EVERGREEN HOSPITAL MEDICAL CENTER</v>
      </c>
      <c r="D75" s="7">
        <f>ROUND(SUM(ICU!K70:L70),0)</f>
        <v>2497756</v>
      </c>
      <c r="E75" s="7">
        <f>ROUND(+ICU!F70,0)</f>
        <v>5478</v>
      </c>
      <c r="F75" s="8">
        <f aca="true" t="shared" si="3" ref="F75:F106">IF(D75=0,"",IF(E75=0,"",ROUND(D75/E75,2)))</f>
        <v>455.96</v>
      </c>
      <c r="G75" s="7">
        <f>ROUND(SUM(ICU!K171:L171),0)</f>
        <v>1774900</v>
      </c>
      <c r="H75" s="7">
        <f>ROUND(+ICU!F171,0)</f>
        <v>5521</v>
      </c>
      <c r="I75" s="8">
        <f aca="true" t="shared" si="4" ref="I75:I106">IF(G75=0,"",IF(H75=0,"",ROUND(G75/H75,2)))</f>
        <v>321.48</v>
      </c>
      <c r="J75" s="8"/>
      <c r="K75" s="9">
        <f aca="true" t="shared" si="5" ref="K75:K106">IF(D75=0,"",IF(E75=0,"",IF(G75=0,"",IF(H75=0,"",ROUND(I75/F75-1,4)))))</f>
        <v>-0.2949</v>
      </c>
    </row>
    <row r="76" spans="2:11" ht="12">
      <c r="B76">
        <f>+ICU!A71</f>
        <v>165</v>
      </c>
      <c r="C76" t="str">
        <f>+ICU!B71</f>
        <v>LAKE CHELAN COMMUNITY HOSPITAL</v>
      </c>
      <c r="D76" s="7">
        <f>ROUND(SUM(ICU!K71:L71),0)</f>
        <v>0</v>
      </c>
      <c r="E76" s="7">
        <f>ROUND(+ICU!F71,0)</f>
        <v>0</v>
      </c>
      <c r="F76" s="8">
        <f t="shared" si="3"/>
      </c>
      <c r="G76" s="7">
        <f>ROUND(SUM(ICU!K172:L172),0)</f>
        <v>0</v>
      </c>
      <c r="H76" s="7">
        <f>ROUND(+ICU!F172,0)</f>
        <v>0</v>
      </c>
      <c r="I76" s="8">
        <f t="shared" si="4"/>
      </c>
      <c r="J76" s="8"/>
      <c r="K76" s="9">
        <f t="shared" si="5"/>
      </c>
    </row>
    <row r="77" spans="2:11" ht="12">
      <c r="B77">
        <f>+ICU!A72</f>
        <v>167</v>
      </c>
      <c r="C77" t="str">
        <f>+ICU!B72</f>
        <v>FERRY COUNTY MEMORIAL HOSPITAL</v>
      </c>
      <c r="D77" s="7">
        <f>ROUND(SUM(ICU!K72:L72),0)</f>
        <v>0</v>
      </c>
      <c r="E77" s="7">
        <f>ROUND(+ICU!F72,0)</f>
        <v>5</v>
      </c>
      <c r="F77" s="8">
        <f t="shared" si="3"/>
      </c>
      <c r="G77" s="7">
        <f>ROUND(SUM(ICU!K173:L173),0)</f>
        <v>0</v>
      </c>
      <c r="H77" s="7">
        <f>ROUND(+ICU!F173,0)</f>
        <v>1</v>
      </c>
      <c r="I77" s="8">
        <f t="shared" si="4"/>
      </c>
      <c r="J77" s="8"/>
      <c r="K77" s="9">
        <f t="shared" si="5"/>
      </c>
    </row>
    <row r="78" spans="2:11" ht="12">
      <c r="B78">
        <f>+ICU!A73</f>
        <v>168</v>
      </c>
      <c r="C78" t="str">
        <f>+ICU!B73</f>
        <v>CENTRAL WASHINGTON HOSPITAL</v>
      </c>
      <c r="D78" s="7">
        <f>ROUND(SUM(ICU!K73:L73),0)</f>
        <v>43</v>
      </c>
      <c r="E78" s="7">
        <f>ROUND(+ICU!F73,0)</f>
        <v>4530</v>
      </c>
      <c r="F78" s="8">
        <f t="shared" si="3"/>
        <v>0.01</v>
      </c>
      <c r="G78" s="7">
        <f>ROUND(SUM(ICU!K174:L174),0)</f>
        <v>3126</v>
      </c>
      <c r="H78" s="7">
        <f>ROUND(+ICU!F174,0)</f>
        <v>4784</v>
      </c>
      <c r="I78" s="8">
        <f t="shared" si="4"/>
        <v>0.65</v>
      </c>
      <c r="J78" s="8"/>
      <c r="K78" s="9">
        <f t="shared" si="5"/>
        <v>64</v>
      </c>
    </row>
    <row r="79" spans="2:11" ht="12">
      <c r="B79">
        <f>+ICU!A74</f>
        <v>169</v>
      </c>
      <c r="C79" t="str">
        <f>+ICU!B74</f>
        <v>GROUP HEALTH EASTSIDE</v>
      </c>
      <c r="D79" s="7">
        <f>ROUND(SUM(ICU!K74:L74),0)</f>
        <v>60140</v>
      </c>
      <c r="E79" s="7">
        <f>ROUND(+ICU!F74,0)</f>
        <v>472</v>
      </c>
      <c r="F79" s="8">
        <f t="shared" si="3"/>
        <v>127.42</v>
      </c>
      <c r="G79" s="7">
        <f>ROUND(SUM(ICU!K175:L175),0)</f>
        <v>0</v>
      </c>
      <c r="H79" s="7">
        <f>ROUND(+ICU!F175,0)</f>
        <v>0</v>
      </c>
      <c r="I79" s="8">
        <f t="shared" si="4"/>
      </c>
      <c r="J79" s="8"/>
      <c r="K79" s="9">
        <f t="shared" si="5"/>
      </c>
    </row>
    <row r="80" spans="2:11" ht="12">
      <c r="B80">
        <f>+ICU!A75</f>
        <v>170</v>
      </c>
      <c r="C80" t="str">
        <f>+ICU!B75</f>
        <v>SOUTHWEST WASHINGTON MEDICAL CENTER</v>
      </c>
      <c r="D80" s="7">
        <f>ROUND(SUM(ICU!K75:L75),0)</f>
        <v>68511</v>
      </c>
      <c r="E80" s="7">
        <f>ROUND(+ICU!F75,0)</f>
        <v>12573</v>
      </c>
      <c r="F80" s="8">
        <f t="shared" si="3"/>
        <v>5.45</v>
      </c>
      <c r="G80" s="7">
        <f>ROUND(SUM(ICU!K176:L176),0)</f>
        <v>85265</v>
      </c>
      <c r="H80" s="7">
        <f>ROUND(+ICU!F176,0)</f>
        <v>13584</v>
      </c>
      <c r="I80" s="8">
        <f t="shared" si="4"/>
        <v>6.28</v>
      </c>
      <c r="J80" s="8"/>
      <c r="K80" s="9">
        <f t="shared" si="5"/>
        <v>0.1523</v>
      </c>
    </row>
    <row r="81" spans="2:11" ht="12">
      <c r="B81">
        <f>+ICU!A76</f>
        <v>172</v>
      </c>
      <c r="C81" t="str">
        <f>+ICU!B76</f>
        <v>PULLMAN REGIONAL HOSPITAL</v>
      </c>
      <c r="D81" s="7">
        <f>ROUND(SUM(ICU!K76:L76),0)</f>
        <v>12971</v>
      </c>
      <c r="E81" s="7">
        <f>ROUND(+ICU!F76,0)</f>
        <v>568</v>
      </c>
      <c r="F81" s="8">
        <f t="shared" si="3"/>
        <v>22.84</v>
      </c>
      <c r="G81" s="7">
        <f>ROUND(SUM(ICU!K177:L177),0)</f>
        <v>13251</v>
      </c>
      <c r="H81" s="7">
        <f>ROUND(+ICU!F177,0)</f>
        <v>545</v>
      </c>
      <c r="I81" s="8">
        <f t="shared" si="4"/>
        <v>24.31</v>
      </c>
      <c r="J81" s="8"/>
      <c r="K81" s="9">
        <f t="shared" si="5"/>
        <v>0.0644</v>
      </c>
    </row>
    <row r="82" spans="2:11" ht="12">
      <c r="B82">
        <f>+ICU!A77</f>
        <v>173</v>
      </c>
      <c r="C82" t="str">
        <f>+ICU!B77</f>
        <v>MORTON GENERAL HOSPITAL</v>
      </c>
      <c r="D82" s="7">
        <f>ROUND(SUM(ICU!K77:L77),0)</f>
        <v>0</v>
      </c>
      <c r="E82" s="7">
        <f>ROUND(+ICU!F77,0)</f>
        <v>0</v>
      </c>
      <c r="F82" s="8">
        <f t="shared" si="3"/>
      </c>
      <c r="G82" s="7">
        <f>ROUND(SUM(ICU!K178:L178),0)</f>
        <v>0</v>
      </c>
      <c r="H82" s="7">
        <f>ROUND(+ICU!F178,0)</f>
        <v>0</v>
      </c>
      <c r="I82" s="8">
        <f t="shared" si="4"/>
      </c>
      <c r="J82" s="8"/>
      <c r="K82" s="9">
        <f t="shared" si="5"/>
      </c>
    </row>
    <row r="83" spans="2:11" ht="12">
      <c r="B83">
        <f>+ICU!A78</f>
        <v>175</v>
      </c>
      <c r="C83" t="str">
        <f>+ICU!B78</f>
        <v>MARY BRIDGE CHILDRENS HEALTH CENTER</v>
      </c>
      <c r="D83" s="7">
        <f>ROUND(SUM(ICU!K78:L78),0)</f>
        <v>60077</v>
      </c>
      <c r="E83" s="7">
        <f>ROUND(+ICU!F78,0)</f>
        <v>3056</v>
      </c>
      <c r="F83" s="8">
        <f t="shared" si="3"/>
        <v>19.66</v>
      </c>
      <c r="G83" s="7">
        <f>ROUND(SUM(ICU!K179:L179),0)</f>
        <v>79750</v>
      </c>
      <c r="H83" s="7">
        <f>ROUND(+ICU!F179,0)</f>
        <v>3071</v>
      </c>
      <c r="I83" s="8">
        <f t="shared" si="4"/>
        <v>25.97</v>
      </c>
      <c r="J83" s="8"/>
      <c r="K83" s="9">
        <f t="shared" si="5"/>
        <v>0.321</v>
      </c>
    </row>
    <row r="84" spans="2:11" ht="12">
      <c r="B84">
        <f>+ICU!A79</f>
        <v>176</v>
      </c>
      <c r="C84" t="str">
        <f>+ICU!B79</f>
        <v>TACOMA GENERAL ALLENMORE HOSPITAL</v>
      </c>
      <c r="D84" s="7">
        <f>ROUND(SUM(ICU!K79:L79),0)</f>
        <v>1188480</v>
      </c>
      <c r="E84" s="7">
        <f>ROUND(+ICU!F79,0)</f>
        <v>37459</v>
      </c>
      <c r="F84" s="8">
        <f t="shared" si="3"/>
        <v>31.73</v>
      </c>
      <c r="G84" s="7">
        <f>ROUND(SUM(ICU!K180:L180),0)</f>
        <v>1086674</v>
      </c>
      <c r="H84" s="7">
        <f>ROUND(+ICU!F180,0)</f>
        <v>39577</v>
      </c>
      <c r="I84" s="8">
        <f t="shared" si="4"/>
        <v>27.46</v>
      </c>
      <c r="J84" s="8"/>
      <c r="K84" s="9">
        <f t="shared" si="5"/>
        <v>-0.1346</v>
      </c>
    </row>
    <row r="85" spans="2:11" ht="12">
      <c r="B85">
        <f>+ICU!A80</f>
        <v>178</v>
      </c>
      <c r="C85" t="str">
        <f>+ICU!B80</f>
        <v>DEER PARK HOSPITAL</v>
      </c>
      <c r="D85" s="7">
        <f>ROUND(SUM(ICU!K80:L80),0)</f>
        <v>0</v>
      </c>
      <c r="E85" s="7">
        <f>ROUND(+ICU!F80,0)</f>
        <v>0</v>
      </c>
      <c r="F85" s="8">
        <f t="shared" si="3"/>
      </c>
      <c r="G85" s="7">
        <f>ROUND(SUM(ICU!K181:L181),0)</f>
        <v>0</v>
      </c>
      <c r="H85" s="7">
        <f>ROUND(+ICU!F181,0)</f>
        <v>0</v>
      </c>
      <c r="I85" s="8">
        <f t="shared" si="4"/>
      </c>
      <c r="J85" s="8"/>
      <c r="K85" s="9">
        <f t="shared" si="5"/>
      </c>
    </row>
    <row r="86" spans="2:11" ht="12">
      <c r="B86">
        <f>+ICU!A81</f>
        <v>180</v>
      </c>
      <c r="C86" t="str">
        <f>+ICU!B81</f>
        <v>VALLEY HOSPITAL AND MEDICAL CENTER</v>
      </c>
      <c r="D86" s="7">
        <f>ROUND(SUM(ICU!K81:L81),0)</f>
        <v>2225</v>
      </c>
      <c r="E86" s="7">
        <f>ROUND(+ICU!F81,0)</f>
        <v>1262</v>
      </c>
      <c r="F86" s="8">
        <f t="shared" si="3"/>
        <v>1.76</v>
      </c>
      <c r="G86" s="7">
        <f>ROUND(SUM(ICU!K182:L182),0)</f>
        <v>4371</v>
      </c>
      <c r="H86" s="7">
        <f>ROUND(+ICU!F182,0)</f>
        <v>2093</v>
      </c>
      <c r="I86" s="8">
        <f t="shared" si="4"/>
        <v>2.09</v>
      </c>
      <c r="J86" s="8"/>
      <c r="K86" s="9">
        <f t="shared" si="5"/>
        <v>0.1875</v>
      </c>
    </row>
    <row r="87" spans="2:11" ht="12">
      <c r="B87">
        <f>+ICU!A82</f>
        <v>183</v>
      </c>
      <c r="C87" t="str">
        <f>+ICU!B82</f>
        <v>AUBURN REGIONAL MEDICAL CENTER</v>
      </c>
      <c r="D87" s="7">
        <f>ROUND(SUM(ICU!K82:L82),0)</f>
        <v>0</v>
      </c>
      <c r="E87" s="7">
        <f>ROUND(+ICU!F82,0)</f>
        <v>2357</v>
      </c>
      <c r="F87" s="8">
        <f t="shared" si="3"/>
      </c>
      <c r="G87" s="7">
        <f>ROUND(SUM(ICU!K183:L183),0)</f>
        <v>63</v>
      </c>
      <c r="H87" s="7">
        <f>ROUND(+ICU!F183,0)</f>
        <v>3224</v>
      </c>
      <c r="I87" s="8">
        <f t="shared" si="4"/>
        <v>0.02</v>
      </c>
      <c r="J87" s="8"/>
      <c r="K87" s="9">
        <f t="shared" si="5"/>
      </c>
    </row>
    <row r="88" spans="2:11" ht="12">
      <c r="B88">
        <f>+ICU!A83</f>
        <v>186</v>
      </c>
      <c r="C88" t="str">
        <f>+ICU!B83</f>
        <v>MARK REED HOSPITAL</v>
      </c>
      <c r="D88" s="7">
        <f>ROUND(SUM(ICU!K83:L83),0)</f>
        <v>0</v>
      </c>
      <c r="E88" s="7">
        <f>ROUND(+ICU!F83,0)</f>
        <v>0</v>
      </c>
      <c r="F88" s="8">
        <f t="shared" si="3"/>
      </c>
      <c r="G88" s="7">
        <f>ROUND(SUM(ICU!K184:L184),0)</f>
        <v>0</v>
      </c>
      <c r="H88" s="7">
        <f>ROUND(+ICU!F184,0)</f>
        <v>0</v>
      </c>
      <c r="I88" s="8">
        <f t="shared" si="4"/>
      </c>
      <c r="J88" s="8"/>
      <c r="K88" s="9">
        <f t="shared" si="5"/>
      </c>
    </row>
    <row r="89" spans="2:11" ht="12">
      <c r="B89">
        <f>+ICU!A84</f>
        <v>191</v>
      </c>
      <c r="C89" t="str">
        <f>+ICU!B84</f>
        <v>PROVIDENCE CENTRALIA HOSPITAL</v>
      </c>
      <c r="D89" s="7">
        <f>ROUND(SUM(ICU!K84:L84),0)</f>
        <v>45015</v>
      </c>
      <c r="E89" s="7">
        <f>ROUND(+ICU!F84,0)</f>
        <v>3492</v>
      </c>
      <c r="F89" s="8">
        <f t="shared" si="3"/>
        <v>12.89</v>
      </c>
      <c r="G89" s="7">
        <f>ROUND(SUM(ICU!K185:L185),0)</f>
        <v>24388</v>
      </c>
      <c r="H89" s="7">
        <f>ROUND(+ICU!F185,0)</f>
        <v>3772</v>
      </c>
      <c r="I89" s="8">
        <f t="shared" si="4"/>
        <v>6.47</v>
      </c>
      <c r="J89" s="8"/>
      <c r="K89" s="9">
        <f t="shared" si="5"/>
        <v>-0.4981</v>
      </c>
    </row>
    <row r="90" spans="2:11" ht="12">
      <c r="B90">
        <f>+ICU!A85</f>
        <v>193</v>
      </c>
      <c r="C90" t="str">
        <f>+ICU!B85</f>
        <v>PROVIDENCE MOUNT CARMEL HOSPITAL</v>
      </c>
      <c r="D90" s="7">
        <f>ROUND(SUM(ICU!K85:L85),0)</f>
        <v>2075</v>
      </c>
      <c r="E90" s="7">
        <f>ROUND(+ICU!F85,0)</f>
        <v>413</v>
      </c>
      <c r="F90" s="8">
        <f t="shared" si="3"/>
        <v>5.02</v>
      </c>
      <c r="G90" s="7">
        <f>ROUND(SUM(ICU!K186:L186),0)</f>
        <v>8460</v>
      </c>
      <c r="H90" s="7">
        <f>ROUND(+ICU!F186,0)</f>
        <v>464</v>
      </c>
      <c r="I90" s="8">
        <f t="shared" si="4"/>
        <v>18.23</v>
      </c>
      <c r="J90" s="8"/>
      <c r="K90" s="9">
        <f t="shared" si="5"/>
        <v>2.6315</v>
      </c>
    </row>
    <row r="91" spans="2:11" ht="12">
      <c r="B91">
        <f>+ICU!A86</f>
        <v>194</v>
      </c>
      <c r="C91" t="str">
        <f>+ICU!B86</f>
        <v>PROVIDENCE SAINT JOSEPHS HOSPITAL</v>
      </c>
      <c r="D91" s="7">
        <f>ROUND(SUM(ICU!K86:L86),0)</f>
        <v>0</v>
      </c>
      <c r="E91" s="7">
        <f>ROUND(+ICU!F86,0)</f>
        <v>0</v>
      </c>
      <c r="F91" s="8">
        <f t="shared" si="3"/>
      </c>
      <c r="G91" s="7">
        <f>ROUND(SUM(ICU!K187:L187),0)</f>
        <v>0</v>
      </c>
      <c r="H91" s="7">
        <f>ROUND(+ICU!F187,0)</f>
        <v>0</v>
      </c>
      <c r="I91" s="8">
        <f t="shared" si="4"/>
      </c>
      <c r="J91" s="8"/>
      <c r="K91" s="9">
        <f t="shared" si="5"/>
      </c>
    </row>
    <row r="92" spans="2:11" ht="12">
      <c r="B92">
        <f>+ICU!A87</f>
        <v>195</v>
      </c>
      <c r="C92" t="str">
        <f>+ICU!B87</f>
        <v>SNOQUALMIE VALLEY HOSPITAL</v>
      </c>
      <c r="D92" s="7">
        <f>ROUND(SUM(ICU!K87:L87),0)</f>
        <v>0</v>
      </c>
      <c r="E92" s="7">
        <f>ROUND(+ICU!F87,0)</f>
        <v>0</v>
      </c>
      <c r="F92" s="8">
        <f t="shared" si="3"/>
      </c>
      <c r="G92" s="7">
        <f>ROUND(SUM(ICU!K188:L188),0)</f>
        <v>0</v>
      </c>
      <c r="H92" s="7">
        <f>ROUND(+ICU!F188,0)</f>
        <v>0</v>
      </c>
      <c r="I92" s="8">
        <f t="shared" si="4"/>
      </c>
      <c r="J92" s="8"/>
      <c r="K92" s="9">
        <f t="shared" si="5"/>
      </c>
    </row>
    <row r="93" spans="2:11" ht="12">
      <c r="B93">
        <f>+ICU!A88</f>
        <v>197</v>
      </c>
      <c r="C93" t="str">
        <f>+ICU!B88</f>
        <v>CAPITAL MEDICAL CENTER</v>
      </c>
      <c r="D93" s="7">
        <f>ROUND(SUM(ICU!K88:L88),0)</f>
        <v>7224</v>
      </c>
      <c r="E93" s="7">
        <f>ROUND(+ICU!F88,0)</f>
        <v>4095</v>
      </c>
      <c r="F93" s="8">
        <f t="shared" si="3"/>
        <v>1.76</v>
      </c>
      <c r="G93" s="7">
        <f>ROUND(SUM(ICU!K189:L189),0)</f>
        <v>2801</v>
      </c>
      <c r="H93" s="7">
        <f>ROUND(+ICU!F189,0)</f>
        <v>3759</v>
      </c>
      <c r="I93" s="8">
        <f t="shared" si="4"/>
        <v>0.75</v>
      </c>
      <c r="J93" s="8"/>
      <c r="K93" s="9">
        <f t="shared" si="5"/>
        <v>-0.5739</v>
      </c>
    </row>
    <row r="94" spans="2:11" ht="12">
      <c r="B94">
        <f>+ICU!A89</f>
        <v>198</v>
      </c>
      <c r="C94" t="str">
        <f>+ICU!B89</f>
        <v>SUNNYSIDE COMMUNITY HOSPITAL</v>
      </c>
      <c r="D94" s="7">
        <f>ROUND(SUM(ICU!K89:L89),0)</f>
        <v>220382</v>
      </c>
      <c r="E94" s="7">
        <f>ROUND(+ICU!F89,0)</f>
        <v>671</v>
      </c>
      <c r="F94" s="8">
        <f t="shared" si="3"/>
        <v>328.44</v>
      </c>
      <c r="G94" s="7">
        <f>ROUND(SUM(ICU!K190:L190),0)</f>
        <v>34594</v>
      </c>
      <c r="H94" s="7">
        <f>ROUND(+ICU!F190,0)</f>
        <v>630</v>
      </c>
      <c r="I94" s="8">
        <f t="shared" si="4"/>
        <v>54.91</v>
      </c>
      <c r="J94" s="8"/>
      <c r="K94" s="9">
        <f t="shared" si="5"/>
        <v>-0.8328</v>
      </c>
    </row>
    <row r="95" spans="2:11" ht="12">
      <c r="B95">
        <f>+ICU!A90</f>
        <v>199</v>
      </c>
      <c r="C95" t="str">
        <f>+ICU!B90</f>
        <v>TOPPENISH COMMUNITY HOSPITAL</v>
      </c>
      <c r="D95" s="7">
        <f>ROUND(SUM(ICU!K90:L90),0)</f>
        <v>2930</v>
      </c>
      <c r="E95" s="7">
        <f>ROUND(+ICU!F90,0)</f>
        <v>1148</v>
      </c>
      <c r="F95" s="8">
        <f t="shared" si="3"/>
        <v>2.55</v>
      </c>
      <c r="G95" s="7">
        <f>ROUND(SUM(ICU!K191:L191),0)</f>
        <v>3730</v>
      </c>
      <c r="H95" s="7">
        <f>ROUND(+ICU!F191,0)</f>
        <v>1127</v>
      </c>
      <c r="I95" s="8">
        <f t="shared" si="4"/>
        <v>3.31</v>
      </c>
      <c r="J95" s="8"/>
      <c r="K95" s="9">
        <f t="shared" si="5"/>
        <v>0.298</v>
      </c>
    </row>
    <row r="96" spans="2:11" ht="12">
      <c r="B96">
        <f>+ICU!A91</f>
        <v>201</v>
      </c>
      <c r="C96" t="str">
        <f>+ICU!B91</f>
        <v>SAINT FRANCIS COMMUNITY HOSPITAL</v>
      </c>
      <c r="D96" s="7">
        <f>ROUND(SUM(ICU!K91:L91),0)</f>
        <v>182125</v>
      </c>
      <c r="E96" s="7">
        <f>ROUND(+ICU!F91,0)</f>
        <v>3273</v>
      </c>
      <c r="F96" s="8">
        <f t="shared" si="3"/>
        <v>55.64</v>
      </c>
      <c r="G96" s="7">
        <f>ROUND(SUM(ICU!K192:L192),0)</f>
        <v>9699</v>
      </c>
      <c r="H96" s="7">
        <f>ROUND(+ICU!F192,0)</f>
        <v>3618</v>
      </c>
      <c r="I96" s="8">
        <f t="shared" si="4"/>
        <v>2.68</v>
      </c>
      <c r="J96" s="8"/>
      <c r="K96" s="9">
        <f t="shared" si="5"/>
        <v>-0.9518</v>
      </c>
    </row>
    <row r="97" spans="2:11" ht="12">
      <c r="B97">
        <f>+ICU!A92</f>
        <v>202</v>
      </c>
      <c r="C97" t="str">
        <f>+ICU!B92</f>
        <v>REGIONAL HOSP. FOR RESP. &amp; COMPLEX CARE</v>
      </c>
      <c r="D97" s="7">
        <f>ROUND(SUM(ICU!K92:L92),0)</f>
        <v>0</v>
      </c>
      <c r="E97" s="7">
        <f>ROUND(+ICU!F92,0)</f>
        <v>0</v>
      </c>
      <c r="F97" s="8">
        <f t="shared" si="3"/>
      </c>
      <c r="G97" s="7">
        <f>ROUND(SUM(ICU!K193:L193),0)</f>
        <v>0</v>
      </c>
      <c r="H97" s="7">
        <f>ROUND(+ICU!F193,0)</f>
        <v>0</v>
      </c>
      <c r="I97" s="8">
        <f t="shared" si="4"/>
      </c>
      <c r="J97" s="8"/>
      <c r="K97" s="9">
        <f t="shared" si="5"/>
      </c>
    </row>
    <row r="98" spans="2:11" ht="12">
      <c r="B98">
        <f>+ICU!A93</f>
        <v>204</v>
      </c>
      <c r="C98" t="str">
        <f>+ICU!B93</f>
        <v>SEATTLE CANCER CARE ALLIANCE</v>
      </c>
      <c r="D98" s="7">
        <f>ROUND(SUM(ICU!K93:L93),0)</f>
        <v>31616456</v>
      </c>
      <c r="E98" s="7">
        <f>ROUND(+ICU!F93,0)</f>
        <v>5570</v>
      </c>
      <c r="F98" s="8">
        <f t="shared" si="3"/>
        <v>5676.2</v>
      </c>
      <c r="G98" s="7">
        <f>ROUND(SUM(ICU!K194:L194),0)</f>
        <v>34331672</v>
      </c>
      <c r="H98" s="7">
        <f>ROUND(+ICU!F194,0)</f>
        <v>5997</v>
      </c>
      <c r="I98" s="8">
        <f t="shared" si="4"/>
        <v>5724.81</v>
      </c>
      <c r="J98" s="8"/>
      <c r="K98" s="9">
        <f t="shared" si="5"/>
        <v>0.0086</v>
      </c>
    </row>
    <row r="99" spans="2:11" ht="12">
      <c r="B99">
        <f>+ICU!A94</f>
        <v>205</v>
      </c>
      <c r="C99" t="str">
        <f>+ICU!B94</f>
        <v>WENATCHEE VALLEY MEDICAL CENTER</v>
      </c>
      <c r="D99" s="7">
        <f>ROUND(SUM(ICU!K94:L94),0)</f>
        <v>0</v>
      </c>
      <c r="E99" s="7">
        <f>ROUND(+ICU!F94,0)</f>
        <v>0</v>
      </c>
      <c r="F99" s="8">
        <f t="shared" si="3"/>
      </c>
      <c r="G99" s="7">
        <f>ROUND(SUM(ICU!K195:L195),0)</f>
        <v>0</v>
      </c>
      <c r="H99" s="7">
        <f>ROUND(+ICU!F195,0)</f>
        <v>0</v>
      </c>
      <c r="I99" s="8">
        <f t="shared" si="4"/>
      </c>
      <c r="J99" s="8"/>
      <c r="K99" s="9">
        <f t="shared" si="5"/>
      </c>
    </row>
    <row r="100" spans="2:11" ht="12">
      <c r="B100">
        <f>+ICU!A95</f>
        <v>206</v>
      </c>
      <c r="C100" t="str">
        <f>+ICU!B95</f>
        <v>UNITED GENERAL HOSPITAL</v>
      </c>
      <c r="D100" s="7">
        <f>ROUND(SUM(ICU!K95:L95),0)</f>
        <v>18340</v>
      </c>
      <c r="E100" s="7">
        <f>ROUND(+ICU!F95,0)</f>
        <v>497</v>
      </c>
      <c r="F100" s="8">
        <f t="shared" si="3"/>
        <v>36.9</v>
      </c>
      <c r="G100" s="7">
        <f>ROUND(SUM(ICU!K196:L196),0)</f>
        <v>24963</v>
      </c>
      <c r="H100" s="7">
        <f>ROUND(+ICU!F196,0)</f>
        <v>477</v>
      </c>
      <c r="I100" s="8">
        <f t="shared" si="4"/>
        <v>52.33</v>
      </c>
      <c r="J100" s="8"/>
      <c r="K100" s="9">
        <f t="shared" si="5"/>
        <v>0.4182</v>
      </c>
    </row>
    <row r="101" spans="2:11" ht="12">
      <c r="B101">
        <f>+ICU!A96</f>
        <v>207</v>
      </c>
      <c r="C101" t="str">
        <f>+ICU!B96</f>
        <v>SKAGIT VALLEY HOSPITAL</v>
      </c>
      <c r="D101" s="7">
        <f>ROUND(SUM(ICU!K96:L96),0)</f>
        <v>17214</v>
      </c>
      <c r="E101" s="7">
        <f>ROUND(+ICU!F96,0)</f>
        <v>2767</v>
      </c>
      <c r="F101" s="8">
        <f t="shared" si="3"/>
        <v>6.22</v>
      </c>
      <c r="G101" s="7">
        <f>ROUND(SUM(ICU!K197:L197),0)</f>
        <v>29330</v>
      </c>
      <c r="H101" s="7">
        <f>ROUND(+ICU!F197,0)</f>
        <v>2482</v>
      </c>
      <c r="I101" s="8">
        <f t="shared" si="4"/>
        <v>11.82</v>
      </c>
      <c r="J101" s="8"/>
      <c r="K101" s="9">
        <f t="shared" si="5"/>
        <v>0.9003</v>
      </c>
    </row>
    <row r="102" spans="2:11" ht="12">
      <c r="B102">
        <f>+ICU!A97</f>
        <v>208</v>
      </c>
      <c r="C102" t="str">
        <f>+ICU!B97</f>
        <v>LEGACY SALMON CREEK HOSPITAL</v>
      </c>
      <c r="D102" s="7">
        <f>ROUND(SUM(ICU!K97:L97),0)</f>
        <v>127380</v>
      </c>
      <c r="E102" s="7">
        <f>ROUND(+ICU!F97,0)</f>
        <v>6842</v>
      </c>
      <c r="F102" s="8">
        <f t="shared" si="3"/>
        <v>18.62</v>
      </c>
      <c r="G102" s="7">
        <f>ROUND(SUM(ICU!K198:L198),0)</f>
        <v>99818</v>
      </c>
      <c r="H102" s="7">
        <f>ROUND(+ICU!F198,0)</f>
        <v>8219</v>
      </c>
      <c r="I102" s="8">
        <f t="shared" si="4"/>
        <v>12.14</v>
      </c>
      <c r="J102" s="8"/>
      <c r="K102" s="9">
        <f t="shared" si="5"/>
        <v>-0.348</v>
      </c>
    </row>
    <row r="103" spans="2:11" ht="12">
      <c r="B103">
        <f>+ICU!A98</f>
        <v>209</v>
      </c>
      <c r="C103" t="str">
        <f>+ICU!B98</f>
        <v>SAINT ANTHONY HOSPITAL</v>
      </c>
      <c r="D103" s="7">
        <f>ROUND(SUM(ICU!K98:L98),0)</f>
        <v>0</v>
      </c>
      <c r="E103" s="7">
        <f>ROUND(+ICU!F98,0)</f>
        <v>0</v>
      </c>
      <c r="F103" s="8">
        <f t="shared" si="3"/>
      </c>
      <c r="G103" s="7">
        <f>ROUND(SUM(ICU!K199:L199),0)</f>
        <v>143</v>
      </c>
      <c r="H103" s="7">
        <f>ROUND(+ICU!F199,0)</f>
        <v>1145</v>
      </c>
      <c r="I103" s="8">
        <f t="shared" si="4"/>
        <v>0.12</v>
      </c>
      <c r="J103" s="8"/>
      <c r="K103" s="9">
        <f t="shared" si="5"/>
      </c>
    </row>
    <row r="104" spans="2:11" ht="12">
      <c r="B104">
        <f>+ICU!A99</f>
        <v>904</v>
      </c>
      <c r="C104" t="str">
        <f>+ICU!B99</f>
        <v>BHC FAIRFAX HOSPITAL</v>
      </c>
      <c r="D104" s="7">
        <f>ROUND(SUM(ICU!K99:L99),0)</f>
        <v>0</v>
      </c>
      <c r="E104" s="7">
        <f>ROUND(+ICU!F99,0)</f>
        <v>0</v>
      </c>
      <c r="F104" s="8">
        <f t="shared" si="3"/>
      </c>
      <c r="G104" s="7">
        <f>ROUND(SUM(ICU!K200:L200),0)</f>
        <v>0</v>
      </c>
      <c r="H104" s="7">
        <f>ROUND(+ICU!F200,0)</f>
        <v>0</v>
      </c>
      <c r="I104" s="8">
        <f t="shared" si="4"/>
      </c>
      <c r="J104" s="8"/>
      <c r="K104" s="9">
        <f t="shared" si="5"/>
      </c>
    </row>
    <row r="105" spans="2:11" ht="12">
      <c r="B105">
        <f>+ICU!A100</f>
        <v>915</v>
      </c>
      <c r="C105" t="str">
        <f>+ICU!B100</f>
        <v>LOURDES COUNSELING CENTER</v>
      </c>
      <c r="D105" s="7">
        <f>ROUND(SUM(ICU!K100:L100),0)</f>
        <v>0</v>
      </c>
      <c r="E105" s="7">
        <f>ROUND(+ICU!F100,0)</f>
        <v>7706</v>
      </c>
      <c r="F105" s="8">
        <f t="shared" si="3"/>
      </c>
      <c r="G105" s="7">
        <f>ROUND(SUM(ICU!K201:L201),0)</f>
        <v>0</v>
      </c>
      <c r="H105" s="7">
        <f>ROUND(+ICU!F201,0)</f>
        <v>0</v>
      </c>
      <c r="I105" s="8">
        <f t="shared" si="4"/>
      </c>
      <c r="J105" s="8"/>
      <c r="K105" s="9">
        <f t="shared" si="5"/>
      </c>
    </row>
    <row r="106" spans="2:11" ht="12">
      <c r="B106">
        <f>+ICU!A101</f>
        <v>919</v>
      </c>
      <c r="C106" t="str">
        <f>+ICU!B101</f>
        <v>NAVOS</v>
      </c>
      <c r="D106" s="7">
        <f>ROUND(SUM(ICU!K101:L101),0)</f>
        <v>0</v>
      </c>
      <c r="E106" s="7">
        <f>ROUND(+ICU!F101,0)</f>
        <v>0</v>
      </c>
      <c r="F106" s="8">
        <f t="shared" si="3"/>
      </c>
      <c r="G106" s="7">
        <f>ROUND(SUM(ICU!K202:L202),0)</f>
        <v>0</v>
      </c>
      <c r="H106" s="7">
        <f>ROUND(+ICU!F202,0)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64">
      <selection activeCell="N102" sqref="N102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6" width="6.875" style="0" bestFit="1" customWidth="1"/>
    <col min="7" max="7" width="11.50390625" style="0" bestFit="1" customWidth="1"/>
    <col min="8" max="8" width="7.50390625" style="0" customWidth="1"/>
    <col min="9" max="9" width="6.875" style="0" bestFit="1" customWidth="1"/>
    <col min="10" max="10" width="2.625" style="0" customWidth="1"/>
    <col min="11" max="11" width="8.125" style="0" bestFit="1" customWidth="1"/>
  </cols>
  <sheetData>
    <row r="1" spans="1:10" ht="12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50</v>
      </c>
    </row>
    <row r="4" spans="1:10" ht="1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45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7">
        <f>ROUND(+ICU!D5,0)</f>
        <v>2008</v>
      </c>
      <c r="F7" s="17">
        <f>E7</f>
        <v>2008</v>
      </c>
      <c r="G7" s="3"/>
      <c r="H7" s="2">
        <f>+F7+1</f>
        <v>2009</v>
      </c>
      <c r="I7" s="3">
        <f>+H7</f>
        <v>2009</v>
      </c>
    </row>
    <row r="8" spans="1:11" ht="12">
      <c r="A8" s="3"/>
      <c r="B8" s="3"/>
      <c r="C8" s="3"/>
      <c r="D8" s="1" t="s">
        <v>21</v>
      </c>
      <c r="F8" s="2" t="s">
        <v>1</v>
      </c>
      <c r="G8" s="1" t="s">
        <v>21</v>
      </c>
      <c r="I8" s="2" t="s">
        <v>1</v>
      </c>
      <c r="J8" s="2"/>
      <c r="K8" s="3" t="s">
        <v>75</v>
      </c>
    </row>
    <row r="9" spans="1:11" ht="12">
      <c r="A9" s="3"/>
      <c r="B9" s="3" t="s">
        <v>36</v>
      </c>
      <c r="C9" s="3" t="s">
        <v>37</v>
      </c>
      <c r="D9" s="2" t="s">
        <v>22</v>
      </c>
      <c r="E9" s="2" t="s">
        <v>3</v>
      </c>
      <c r="F9" s="2" t="s">
        <v>3</v>
      </c>
      <c r="G9" s="2" t="s">
        <v>22</v>
      </c>
      <c r="H9" s="2" t="s">
        <v>3</v>
      </c>
      <c r="I9" s="2" t="s">
        <v>3</v>
      </c>
      <c r="J9" s="2"/>
      <c r="K9" s="3" t="s">
        <v>77</v>
      </c>
    </row>
    <row r="10" spans="2:11" ht="12">
      <c r="B10">
        <f>+ICU!A5</f>
        <v>1</v>
      </c>
      <c r="C10" t="str">
        <f>+ICU!B5</f>
        <v>SWEDISH HEALTH SERVICES</v>
      </c>
      <c r="D10" s="7">
        <f>ROUND(SUM(ICU!M5:N5),0)</f>
        <v>884904</v>
      </c>
      <c r="E10" s="7">
        <f>ROUND(+ICU!F5,0)</f>
        <v>51309</v>
      </c>
      <c r="F10" s="8">
        <f>IF(D10=0,"",IF(E10=0,"",ROUND(D10/E10,2)))</f>
        <v>17.25</v>
      </c>
      <c r="G10" s="7">
        <f>ROUND(SUM(ICU!M106:N106),0)</f>
        <v>1000493</v>
      </c>
      <c r="H10" s="7">
        <f>ROUND(+ICU!F106,0)</f>
        <v>31715</v>
      </c>
      <c r="I10" s="8">
        <f>IF(G10=0,"",IF(H10=0,"",ROUND(G10/H10,2)))</f>
        <v>31.55</v>
      </c>
      <c r="J10" s="8"/>
      <c r="K10" s="9">
        <f>IF(D10=0,"",IF(E10=0,"",IF(G10=0,"",IF(H10=0,"",ROUND(I10/F10-1,4)))))</f>
        <v>0.829</v>
      </c>
    </row>
    <row r="11" spans="2:11" ht="12">
      <c r="B11">
        <f>+ICU!A6</f>
        <v>3</v>
      </c>
      <c r="C11" t="str">
        <f>+ICU!B6</f>
        <v>SWEDISH MEDICAL CENTER CHERRY HILL</v>
      </c>
      <c r="D11" s="7">
        <f>ROUND(SUM(ICU!M6:N6),0)</f>
        <v>866184</v>
      </c>
      <c r="E11" s="7">
        <f>ROUND(+ICU!F6,0)</f>
        <v>7418</v>
      </c>
      <c r="F11" s="8">
        <f aca="true" t="shared" si="0" ref="F11:F74">IF(D11=0,"",IF(E11=0,"",ROUND(D11/E11,2)))</f>
        <v>116.77</v>
      </c>
      <c r="G11" s="7">
        <f>ROUND(SUM(ICU!M107:N107),0)</f>
        <v>894020</v>
      </c>
      <c r="H11" s="7">
        <f>ROUND(+ICU!F107,0)</f>
        <v>7588</v>
      </c>
      <c r="I11" s="8">
        <f aca="true" t="shared" si="1" ref="I11:I74">IF(G11=0,"",IF(H11=0,"",ROUND(G11/H11,2)))</f>
        <v>117.82</v>
      </c>
      <c r="J11" s="8"/>
      <c r="K11" s="9">
        <f aca="true" t="shared" si="2" ref="K11:K74">IF(D11=0,"",IF(E11=0,"",IF(G11=0,"",IF(H11=0,"",ROUND(I11/F11-1,4)))))</f>
        <v>0.009</v>
      </c>
    </row>
    <row r="12" spans="2:11" ht="12">
      <c r="B12">
        <f>+ICU!A7</f>
        <v>8</v>
      </c>
      <c r="C12" t="str">
        <f>+ICU!B7</f>
        <v>KLICKITAT VALLEY HOSPITAL</v>
      </c>
      <c r="D12" s="7">
        <f>ROUND(SUM(ICU!M7:N7),0)</f>
        <v>0</v>
      </c>
      <c r="E12" s="7">
        <f>ROUND(+ICU!F7,0)</f>
        <v>0</v>
      </c>
      <c r="F12" s="8">
        <f t="shared" si="0"/>
      </c>
      <c r="G12" s="7">
        <f>ROUND(SUM(ICU!M108:N108),0)</f>
        <v>0</v>
      </c>
      <c r="H12" s="7">
        <f>ROUND(+ICU!F108,0)</f>
        <v>0</v>
      </c>
      <c r="I12" s="8">
        <f t="shared" si="1"/>
      </c>
      <c r="J12" s="8"/>
      <c r="K12" s="9">
        <f t="shared" si="2"/>
      </c>
    </row>
    <row r="13" spans="2:11" ht="12">
      <c r="B13">
        <f>+ICU!A8</f>
        <v>10</v>
      </c>
      <c r="C13" t="str">
        <f>+ICU!B8</f>
        <v>VIRGINIA MASON MEDICAL CENTER</v>
      </c>
      <c r="D13" s="7">
        <f>ROUND(SUM(ICU!M8:N8),0)</f>
        <v>146596</v>
      </c>
      <c r="E13" s="7">
        <f>ROUND(+ICU!F8,0)</f>
        <v>6247</v>
      </c>
      <c r="F13" s="8">
        <f t="shared" si="0"/>
        <v>23.47</v>
      </c>
      <c r="G13" s="7">
        <f>ROUND(SUM(ICU!M109:N109),0)</f>
        <v>153128</v>
      </c>
      <c r="H13" s="7">
        <f>ROUND(+ICU!F109,0)</f>
        <v>6007</v>
      </c>
      <c r="I13" s="8">
        <f t="shared" si="1"/>
        <v>25.49</v>
      </c>
      <c r="J13" s="8"/>
      <c r="K13" s="9">
        <f t="shared" si="2"/>
        <v>0.0861</v>
      </c>
    </row>
    <row r="14" spans="2:11" ht="12">
      <c r="B14">
        <f>+ICU!A9</f>
        <v>14</v>
      </c>
      <c r="C14" t="str">
        <f>+ICU!B9</f>
        <v>SEATTLE CHILDRENS HOSPITAL</v>
      </c>
      <c r="D14" s="7">
        <f>ROUND(SUM(ICU!M9:N9),0)</f>
        <v>205451</v>
      </c>
      <c r="E14" s="7">
        <f>ROUND(+ICU!F9,0)</f>
        <v>13348</v>
      </c>
      <c r="F14" s="8">
        <f t="shared" si="0"/>
        <v>15.39</v>
      </c>
      <c r="G14" s="7">
        <f>ROUND(SUM(ICU!M110:N110),0)</f>
        <v>1360042</v>
      </c>
      <c r="H14" s="7">
        <f>ROUND(+ICU!F110,0)</f>
        <v>13480</v>
      </c>
      <c r="I14" s="8">
        <f t="shared" si="1"/>
        <v>100.89</v>
      </c>
      <c r="J14" s="8"/>
      <c r="K14" s="9">
        <f t="shared" si="2"/>
        <v>5.5556</v>
      </c>
    </row>
    <row r="15" spans="2:11" ht="12">
      <c r="B15">
        <f>+ICU!A10</f>
        <v>20</v>
      </c>
      <c r="C15" t="str">
        <f>+ICU!B10</f>
        <v>GROUP HEALTH CENTRAL</v>
      </c>
      <c r="D15" s="7">
        <f>ROUND(SUM(ICU!M10:N10),0)</f>
        <v>16295</v>
      </c>
      <c r="E15" s="7">
        <f>ROUND(+ICU!F10,0)</f>
        <v>1592</v>
      </c>
      <c r="F15" s="8">
        <f t="shared" si="0"/>
        <v>10.24</v>
      </c>
      <c r="G15" s="7">
        <f>ROUND(SUM(ICU!M111:N111),0)</f>
        <v>13778</v>
      </c>
      <c r="H15" s="7">
        <f>ROUND(+ICU!F111,0)</f>
        <v>1386</v>
      </c>
      <c r="I15" s="8">
        <f t="shared" si="1"/>
        <v>9.94</v>
      </c>
      <c r="J15" s="8"/>
      <c r="K15" s="9">
        <f t="shared" si="2"/>
        <v>-0.0293</v>
      </c>
    </row>
    <row r="16" spans="2:11" ht="12">
      <c r="B16">
        <f>+ICU!A11</f>
        <v>21</v>
      </c>
      <c r="C16" t="str">
        <f>+ICU!B11</f>
        <v>NEWPORT COMMUNITY HOSPITAL</v>
      </c>
      <c r="D16" s="7">
        <f>ROUND(SUM(ICU!M11:N11),0)</f>
        <v>0</v>
      </c>
      <c r="E16" s="7">
        <f>ROUND(+ICU!F11,0)</f>
        <v>0</v>
      </c>
      <c r="F16" s="8">
        <f t="shared" si="0"/>
      </c>
      <c r="G16" s="7">
        <f>ROUND(SUM(ICU!M112:N112),0)</f>
        <v>0</v>
      </c>
      <c r="H16" s="7">
        <f>ROUND(+ICU!F112,0)</f>
        <v>0</v>
      </c>
      <c r="I16" s="8">
        <f t="shared" si="1"/>
      </c>
      <c r="J16" s="8"/>
      <c r="K16" s="9">
        <f t="shared" si="2"/>
      </c>
    </row>
    <row r="17" spans="2:11" ht="12">
      <c r="B17">
        <f>+ICU!A12</f>
        <v>22</v>
      </c>
      <c r="C17" t="str">
        <f>+ICU!B12</f>
        <v>LOURDES MEDICAL CENTER</v>
      </c>
      <c r="D17" s="7">
        <f>ROUND(SUM(ICU!M12:N12),0)</f>
        <v>0</v>
      </c>
      <c r="E17" s="7">
        <f>ROUND(+ICU!F12,0)</f>
        <v>0</v>
      </c>
      <c r="F17" s="8">
        <f t="shared" si="0"/>
      </c>
      <c r="G17" s="7">
        <f>ROUND(SUM(ICU!M113:N113),0)</f>
        <v>0</v>
      </c>
      <c r="H17" s="7">
        <f>ROUND(+ICU!F113,0)</f>
        <v>0</v>
      </c>
      <c r="I17" s="8">
        <f t="shared" si="1"/>
      </c>
      <c r="J17" s="8"/>
      <c r="K17" s="9">
        <f t="shared" si="2"/>
      </c>
    </row>
    <row r="18" spans="2:11" ht="12">
      <c r="B18">
        <f>+ICU!A13</f>
        <v>23</v>
      </c>
      <c r="C18" t="str">
        <f>+ICU!B13</f>
        <v>OKANOGAN-DOUGLAS DISTRICT HOSPITAL</v>
      </c>
      <c r="D18" s="7">
        <f>ROUND(SUM(ICU!M13:N13),0)</f>
        <v>5601</v>
      </c>
      <c r="E18" s="7">
        <f>ROUND(+ICU!F13,0)</f>
        <v>11</v>
      </c>
      <c r="F18" s="8">
        <f t="shared" si="0"/>
        <v>509.18</v>
      </c>
      <c r="G18" s="7">
        <f>ROUND(SUM(ICU!M114:N114),0)</f>
        <v>6259</v>
      </c>
      <c r="H18" s="7">
        <f>ROUND(+ICU!F114,0)</f>
        <v>8</v>
      </c>
      <c r="I18" s="8">
        <f t="shared" si="1"/>
        <v>782.38</v>
      </c>
      <c r="J18" s="8"/>
      <c r="K18" s="9">
        <f t="shared" si="2"/>
        <v>0.5365</v>
      </c>
    </row>
    <row r="19" spans="2:11" ht="12">
      <c r="B19">
        <f>+ICU!A14</f>
        <v>26</v>
      </c>
      <c r="C19" t="str">
        <f>+ICU!B14</f>
        <v>PEACEHEALTH SAINT JOHN MEDICAL CENTER</v>
      </c>
      <c r="D19" s="7">
        <f>ROUND(SUM(ICU!M14:N14),0)</f>
        <v>336731</v>
      </c>
      <c r="E19" s="7">
        <f>ROUND(+ICU!F14,0)</f>
        <v>10677</v>
      </c>
      <c r="F19" s="8">
        <f t="shared" si="0"/>
        <v>31.54</v>
      </c>
      <c r="G19" s="7">
        <f>ROUND(SUM(ICU!M115:N115),0)</f>
        <v>613425</v>
      </c>
      <c r="H19" s="7">
        <f>ROUND(+ICU!F115,0)</f>
        <v>10054</v>
      </c>
      <c r="I19" s="8">
        <f t="shared" si="1"/>
        <v>61.01</v>
      </c>
      <c r="J19" s="8"/>
      <c r="K19" s="9">
        <f t="shared" si="2"/>
        <v>0.9344</v>
      </c>
    </row>
    <row r="20" spans="2:11" ht="12">
      <c r="B20">
        <f>+ICU!A15</f>
        <v>29</v>
      </c>
      <c r="C20" t="str">
        <f>+ICU!B15</f>
        <v>HARBORVIEW MEDICAL CENTER</v>
      </c>
      <c r="D20" s="7">
        <f>ROUND(SUM(ICU!M15:N15),0)</f>
        <v>626042</v>
      </c>
      <c r="E20" s="7">
        <f>ROUND(+ICU!F15,0)</f>
        <v>22687</v>
      </c>
      <c r="F20" s="8">
        <f t="shared" si="0"/>
        <v>27.59</v>
      </c>
      <c r="G20" s="7">
        <f>ROUND(SUM(ICU!M116:N116),0)</f>
        <v>913281</v>
      </c>
      <c r="H20" s="7">
        <f>ROUND(+ICU!F116,0)</f>
        <v>25733</v>
      </c>
      <c r="I20" s="8">
        <f t="shared" si="1"/>
        <v>35.49</v>
      </c>
      <c r="J20" s="8"/>
      <c r="K20" s="9">
        <f t="shared" si="2"/>
        <v>0.2863</v>
      </c>
    </row>
    <row r="21" spans="2:11" ht="12">
      <c r="B21">
        <f>+ICU!A16</f>
        <v>32</v>
      </c>
      <c r="C21" t="str">
        <f>+ICU!B16</f>
        <v>SAINT JOSEPH MEDICAL CENTER</v>
      </c>
      <c r="D21" s="7">
        <f>ROUND(SUM(ICU!M16:N16),0)</f>
        <v>392396</v>
      </c>
      <c r="E21" s="7">
        <f>ROUND(+ICU!F16,0)</f>
        <v>18623</v>
      </c>
      <c r="F21" s="8">
        <f t="shared" si="0"/>
        <v>21.07</v>
      </c>
      <c r="G21" s="7">
        <f>ROUND(SUM(ICU!M117:N117),0)</f>
        <v>577927</v>
      </c>
      <c r="H21" s="7">
        <f>ROUND(+ICU!F117,0)</f>
        <v>18623</v>
      </c>
      <c r="I21" s="8">
        <f t="shared" si="1"/>
        <v>31.03</v>
      </c>
      <c r="J21" s="8"/>
      <c r="K21" s="9">
        <f t="shared" si="2"/>
        <v>0.4727</v>
      </c>
    </row>
    <row r="22" spans="2:11" ht="12">
      <c r="B22">
        <f>+ICU!A17</f>
        <v>35</v>
      </c>
      <c r="C22" t="str">
        <f>+ICU!B17</f>
        <v>ENUMCLAW REGIONAL HOSPITAL</v>
      </c>
      <c r="D22" s="7">
        <f>ROUND(SUM(ICU!M17:N17),0)</f>
        <v>23499</v>
      </c>
      <c r="E22" s="7">
        <f>ROUND(+ICU!F17,0)</f>
        <v>129</v>
      </c>
      <c r="F22" s="8">
        <f t="shared" si="0"/>
        <v>182.16</v>
      </c>
      <c r="G22" s="7">
        <f>ROUND(SUM(ICU!M118:N118),0)</f>
        <v>12792</v>
      </c>
      <c r="H22" s="7">
        <f>ROUND(+ICU!F118,0)</f>
        <v>284</v>
      </c>
      <c r="I22" s="8">
        <f t="shared" si="1"/>
        <v>45.04</v>
      </c>
      <c r="J22" s="8"/>
      <c r="K22" s="9">
        <f t="shared" si="2"/>
        <v>-0.7527</v>
      </c>
    </row>
    <row r="23" spans="2:11" ht="12">
      <c r="B23">
        <f>+ICU!A18</f>
        <v>37</v>
      </c>
      <c r="C23" t="str">
        <f>+ICU!B18</f>
        <v>DEACONESS MEDICAL CENTER</v>
      </c>
      <c r="D23" s="7">
        <f>ROUND(SUM(ICU!M18:N18),0)</f>
        <v>343447</v>
      </c>
      <c r="E23" s="7">
        <f>ROUND(+ICU!F18,0)</f>
        <v>13022</v>
      </c>
      <c r="F23" s="8">
        <f t="shared" si="0"/>
        <v>26.37</v>
      </c>
      <c r="G23" s="7">
        <f>ROUND(SUM(ICU!M119:N119),0)</f>
        <v>364362</v>
      </c>
      <c r="H23" s="7">
        <f>ROUND(+ICU!F119,0)</f>
        <v>15528</v>
      </c>
      <c r="I23" s="8">
        <f t="shared" si="1"/>
        <v>23.46</v>
      </c>
      <c r="J23" s="8"/>
      <c r="K23" s="9">
        <f t="shared" si="2"/>
        <v>-0.1104</v>
      </c>
    </row>
    <row r="24" spans="2:11" ht="12">
      <c r="B24">
        <f>+ICU!A19</f>
        <v>38</v>
      </c>
      <c r="C24" t="str">
        <f>+ICU!B19</f>
        <v>OLYMPIC MEDICAL CENTER</v>
      </c>
      <c r="D24" s="7">
        <f>ROUND(SUM(ICU!M19:N19),0)</f>
        <v>229265</v>
      </c>
      <c r="E24" s="7">
        <f>ROUND(+ICU!F19,0)</f>
        <v>4487</v>
      </c>
      <c r="F24" s="8">
        <f t="shared" si="0"/>
        <v>51.1</v>
      </c>
      <c r="G24" s="7">
        <f>ROUND(SUM(ICU!M120:N120),0)</f>
        <v>218567</v>
      </c>
      <c r="H24" s="7">
        <f>ROUND(+ICU!F120,0)</f>
        <v>4126</v>
      </c>
      <c r="I24" s="8">
        <f t="shared" si="1"/>
        <v>52.97</v>
      </c>
      <c r="J24" s="8"/>
      <c r="K24" s="9">
        <f t="shared" si="2"/>
        <v>0.0366</v>
      </c>
    </row>
    <row r="25" spans="2:11" ht="12">
      <c r="B25">
        <f>+ICU!A20</f>
        <v>39</v>
      </c>
      <c r="C25" t="str">
        <f>+ICU!B20</f>
        <v>KENNEWICK GENERAL HOSPITAL</v>
      </c>
      <c r="D25" s="7">
        <f>ROUND(SUM(ICU!M20:N20),0)</f>
        <v>226601</v>
      </c>
      <c r="E25" s="7">
        <f>ROUND(+ICU!F20,0)</f>
        <v>1579</v>
      </c>
      <c r="F25" s="8">
        <f t="shared" si="0"/>
        <v>143.51</v>
      </c>
      <c r="G25" s="7">
        <f>ROUND(SUM(ICU!M121:N121),0)</f>
        <v>313364</v>
      </c>
      <c r="H25" s="7">
        <f>ROUND(+ICU!F121,0)</f>
        <v>1625</v>
      </c>
      <c r="I25" s="8">
        <f t="shared" si="1"/>
        <v>192.84</v>
      </c>
      <c r="J25" s="8"/>
      <c r="K25" s="9">
        <f t="shared" si="2"/>
        <v>0.3437</v>
      </c>
    </row>
    <row r="26" spans="2:11" ht="12">
      <c r="B26">
        <f>+ICU!A21</f>
        <v>43</v>
      </c>
      <c r="C26" t="str">
        <f>+ICU!B21</f>
        <v>WALLA WALLA GENERAL HOSPITAL</v>
      </c>
      <c r="D26" s="7">
        <f>ROUND(SUM(ICU!M21:N21),0)</f>
        <v>43336</v>
      </c>
      <c r="E26" s="7">
        <f>ROUND(+ICU!F21,0)</f>
        <v>683</v>
      </c>
      <c r="F26" s="8">
        <f t="shared" si="0"/>
        <v>63.45</v>
      </c>
      <c r="G26" s="7">
        <f>ROUND(SUM(ICU!M122:N122),0)</f>
        <v>44379</v>
      </c>
      <c r="H26" s="7">
        <f>ROUND(+ICU!F122,0)</f>
        <v>868</v>
      </c>
      <c r="I26" s="8">
        <f t="shared" si="1"/>
        <v>51.13</v>
      </c>
      <c r="J26" s="8"/>
      <c r="K26" s="9">
        <f t="shared" si="2"/>
        <v>-0.1942</v>
      </c>
    </row>
    <row r="27" spans="2:11" ht="12">
      <c r="B27">
        <f>+ICU!A22</f>
        <v>45</v>
      </c>
      <c r="C27" t="str">
        <f>+ICU!B22</f>
        <v>COLUMBIA BASIN HOSPITAL</v>
      </c>
      <c r="D27" s="7">
        <f>ROUND(SUM(ICU!M22:N22),0)</f>
        <v>0</v>
      </c>
      <c r="E27" s="7">
        <f>ROUND(+ICU!F22,0)</f>
        <v>0</v>
      </c>
      <c r="F27" s="8">
        <f t="shared" si="0"/>
      </c>
      <c r="G27" s="7">
        <f>ROUND(SUM(ICU!M123:N123),0)</f>
        <v>0</v>
      </c>
      <c r="H27" s="7">
        <f>ROUND(+ICU!F123,0)</f>
        <v>0</v>
      </c>
      <c r="I27" s="8">
        <f t="shared" si="1"/>
      </c>
      <c r="J27" s="8"/>
      <c r="K27" s="9">
        <f t="shared" si="2"/>
      </c>
    </row>
    <row r="28" spans="2:11" ht="12">
      <c r="B28">
        <f>+ICU!A23</f>
        <v>46</v>
      </c>
      <c r="C28" t="str">
        <f>+ICU!B23</f>
        <v>PROSSER MEMORIAL HOSPITAL</v>
      </c>
      <c r="D28" s="7">
        <f>ROUND(SUM(ICU!M23:N23),0)</f>
        <v>0</v>
      </c>
      <c r="E28" s="7">
        <f>ROUND(+ICU!F23,0)</f>
        <v>0</v>
      </c>
      <c r="F28" s="8">
        <f t="shared" si="0"/>
      </c>
      <c r="G28" s="7">
        <f>ROUND(SUM(ICU!M124:N124),0)</f>
        <v>0</v>
      </c>
      <c r="H28" s="7">
        <f>ROUND(+ICU!F124,0)</f>
        <v>0</v>
      </c>
      <c r="I28" s="8">
        <f t="shared" si="1"/>
      </c>
      <c r="J28" s="8"/>
      <c r="K28" s="9">
        <f t="shared" si="2"/>
      </c>
    </row>
    <row r="29" spans="2:11" ht="12">
      <c r="B29">
        <f>+ICU!A24</f>
        <v>50</v>
      </c>
      <c r="C29" t="str">
        <f>+ICU!B24</f>
        <v>PROVIDENCE SAINT MARY MEDICAL CENTER</v>
      </c>
      <c r="D29" s="7">
        <f>ROUND(SUM(ICU!M24:N24),0)</f>
        <v>115381</v>
      </c>
      <c r="E29" s="7">
        <f>ROUND(+ICU!F24,0)</f>
        <v>3381</v>
      </c>
      <c r="F29" s="8">
        <f t="shared" si="0"/>
        <v>34.13</v>
      </c>
      <c r="G29" s="7">
        <f>ROUND(SUM(ICU!M125:N125),0)</f>
        <v>124248</v>
      </c>
      <c r="H29" s="7">
        <f>ROUND(+ICU!F125,0)</f>
        <v>3191</v>
      </c>
      <c r="I29" s="8">
        <f t="shared" si="1"/>
        <v>38.94</v>
      </c>
      <c r="J29" s="8"/>
      <c r="K29" s="9">
        <f t="shared" si="2"/>
        <v>0.1409</v>
      </c>
    </row>
    <row r="30" spans="2:11" ht="12">
      <c r="B30">
        <f>+ICU!A25</f>
        <v>54</v>
      </c>
      <c r="C30" t="str">
        <f>+ICU!B25</f>
        <v>FORKS COMMUNITY HOSPITAL</v>
      </c>
      <c r="D30" s="7">
        <f>ROUND(SUM(ICU!M25:N25),0)</f>
        <v>0</v>
      </c>
      <c r="E30" s="7">
        <f>ROUND(+ICU!F25,0)</f>
        <v>0</v>
      </c>
      <c r="F30" s="8">
        <f t="shared" si="0"/>
      </c>
      <c r="G30" s="7">
        <f>ROUND(SUM(ICU!M126:N126),0)</f>
        <v>0</v>
      </c>
      <c r="H30" s="7">
        <f>ROUND(+ICU!F126,0)</f>
        <v>0</v>
      </c>
      <c r="I30" s="8">
        <f t="shared" si="1"/>
      </c>
      <c r="J30" s="8"/>
      <c r="K30" s="9">
        <f t="shared" si="2"/>
      </c>
    </row>
    <row r="31" spans="2:11" ht="12">
      <c r="B31">
        <f>+ICU!A26</f>
        <v>56</v>
      </c>
      <c r="C31" t="str">
        <f>+ICU!B26</f>
        <v>WILLAPA HARBOR HOSPITAL</v>
      </c>
      <c r="D31" s="7">
        <f>ROUND(SUM(ICU!M26:N26),0)</f>
        <v>0</v>
      </c>
      <c r="E31" s="7">
        <f>ROUND(+ICU!F26,0)</f>
        <v>0</v>
      </c>
      <c r="F31" s="8">
        <f t="shared" si="0"/>
      </c>
      <c r="G31" s="7">
        <f>ROUND(SUM(ICU!M127:N127),0)</f>
        <v>0</v>
      </c>
      <c r="H31" s="7">
        <f>ROUND(+ICU!F127,0)</f>
        <v>0</v>
      </c>
      <c r="I31" s="8">
        <f t="shared" si="1"/>
      </c>
      <c r="J31" s="8"/>
      <c r="K31" s="9">
        <f t="shared" si="2"/>
      </c>
    </row>
    <row r="32" spans="2:11" ht="12">
      <c r="B32">
        <f>+ICU!A27</f>
        <v>58</v>
      </c>
      <c r="C32" t="str">
        <f>+ICU!B27</f>
        <v>YAKIMA VALLEY MEMORIAL HOSPITAL</v>
      </c>
      <c r="D32" s="7">
        <f>ROUND(SUM(ICU!M27:N27),0)</f>
        <v>292503</v>
      </c>
      <c r="E32" s="7">
        <f>ROUND(+ICU!F27,0)</f>
        <v>6280</v>
      </c>
      <c r="F32" s="8">
        <f t="shared" si="0"/>
        <v>46.58</v>
      </c>
      <c r="G32" s="7">
        <f>ROUND(SUM(ICU!M128:N128),0)</f>
        <v>264105</v>
      </c>
      <c r="H32" s="7">
        <f>ROUND(+ICU!F128,0)</f>
        <v>5923</v>
      </c>
      <c r="I32" s="8">
        <f t="shared" si="1"/>
        <v>44.59</v>
      </c>
      <c r="J32" s="8"/>
      <c r="K32" s="9">
        <f t="shared" si="2"/>
        <v>-0.0427</v>
      </c>
    </row>
    <row r="33" spans="2:11" ht="12">
      <c r="B33">
        <f>+ICU!A28</f>
        <v>63</v>
      </c>
      <c r="C33" t="str">
        <f>+ICU!B28</f>
        <v>GRAYS HARBOR COMMUNITY HOSPITAL</v>
      </c>
      <c r="D33" s="7">
        <f>ROUND(SUM(ICU!M28:N28),0)</f>
        <v>114073</v>
      </c>
      <c r="E33" s="7">
        <f>ROUND(+ICU!F28,0)</f>
        <v>1871</v>
      </c>
      <c r="F33" s="8">
        <f t="shared" si="0"/>
        <v>60.97</v>
      </c>
      <c r="G33" s="7">
        <f>ROUND(SUM(ICU!M129:N129),0)</f>
        <v>101203</v>
      </c>
      <c r="H33" s="7">
        <f>ROUND(+ICU!F129,0)</f>
        <v>2039</v>
      </c>
      <c r="I33" s="8">
        <f t="shared" si="1"/>
        <v>49.63</v>
      </c>
      <c r="J33" s="8"/>
      <c r="K33" s="9">
        <f t="shared" si="2"/>
        <v>-0.186</v>
      </c>
    </row>
    <row r="34" spans="2:11" ht="12">
      <c r="B34">
        <f>+ICU!A29</f>
        <v>78</v>
      </c>
      <c r="C34" t="str">
        <f>+ICU!B29</f>
        <v>SAMARITAN HOSPITAL</v>
      </c>
      <c r="D34" s="7">
        <f>ROUND(SUM(ICU!M29:N29),0)</f>
        <v>171891</v>
      </c>
      <c r="E34" s="7">
        <f>ROUND(+ICU!F29,0)</f>
        <v>1601</v>
      </c>
      <c r="F34" s="8">
        <f t="shared" si="0"/>
        <v>107.36</v>
      </c>
      <c r="G34" s="7">
        <f>ROUND(SUM(ICU!M130:N130),0)</f>
        <v>182046</v>
      </c>
      <c r="H34" s="7">
        <f>ROUND(+ICU!F130,0)</f>
        <v>1689</v>
      </c>
      <c r="I34" s="8">
        <f t="shared" si="1"/>
        <v>107.78</v>
      </c>
      <c r="J34" s="8"/>
      <c r="K34" s="9">
        <f t="shared" si="2"/>
        <v>0.0039</v>
      </c>
    </row>
    <row r="35" spans="2:11" ht="12">
      <c r="B35">
        <f>+ICU!A30</f>
        <v>79</v>
      </c>
      <c r="C35" t="str">
        <f>+ICU!B30</f>
        <v>OCEAN BEACH HOSPITAL</v>
      </c>
      <c r="D35" s="7">
        <f>ROUND(SUM(ICU!M30:N30),0)</f>
        <v>0</v>
      </c>
      <c r="E35" s="7">
        <f>ROUND(+ICU!F30,0)</f>
        <v>0</v>
      </c>
      <c r="F35" s="8">
        <f t="shared" si="0"/>
      </c>
      <c r="G35" s="7">
        <f>ROUND(SUM(ICU!M131:N131),0)</f>
        <v>0</v>
      </c>
      <c r="H35" s="7">
        <f>ROUND(+ICU!F131,0)</f>
        <v>0</v>
      </c>
      <c r="I35" s="8">
        <f t="shared" si="1"/>
      </c>
      <c r="J35" s="8"/>
      <c r="K35" s="9">
        <f t="shared" si="2"/>
      </c>
    </row>
    <row r="36" spans="2:11" ht="12">
      <c r="B36">
        <f>+ICU!A31</f>
        <v>80</v>
      </c>
      <c r="C36" t="str">
        <f>+ICU!B31</f>
        <v>ODESSA MEMORIAL HOSPITAL</v>
      </c>
      <c r="D36" s="7">
        <f>ROUND(SUM(ICU!M31:N31),0)</f>
        <v>0</v>
      </c>
      <c r="E36" s="7">
        <f>ROUND(+ICU!F31,0)</f>
        <v>0</v>
      </c>
      <c r="F36" s="8">
        <f t="shared" si="0"/>
      </c>
      <c r="G36" s="7">
        <f>ROUND(SUM(ICU!M132:N132),0)</f>
        <v>0</v>
      </c>
      <c r="H36" s="7">
        <f>ROUND(+ICU!F132,0)</f>
        <v>0</v>
      </c>
      <c r="I36" s="8">
        <f t="shared" si="1"/>
      </c>
      <c r="J36" s="8"/>
      <c r="K36" s="9">
        <f t="shared" si="2"/>
      </c>
    </row>
    <row r="37" spans="2:11" ht="12">
      <c r="B37">
        <f>+ICU!A32</f>
        <v>81</v>
      </c>
      <c r="C37" t="str">
        <f>+ICU!B32</f>
        <v>GOOD SAMARITAN HOSPITAL</v>
      </c>
      <c r="D37" s="7">
        <f>ROUND(SUM(ICU!M32:N32),0)</f>
        <v>101404</v>
      </c>
      <c r="E37" s="7">
        <f>ROUND(+ICU!F32,0)</f>
        <v>3606</v>
      </c>
      <c r="F37" s="8">
        <f t="shared" si="0"/>
        <v>28.12</v>
      </c>
      <c r="G37" s="7">
        <f>ROUND(SUM(ICU!M133:N133),0)</f>
        <v>208290</v>
      </c>
      <c r="H37" s="7">
        <f>ROUND(+ICU!F133,0)</f>
        <v>16139</v>
      </c>
      <c r="I37" s="8">
        <f t="shared" si="1"/>
        <v>12.91</v>
      </c>
      <c r="J37" s="8"/>
      <c r="K37" s="9">
        <f t="shared" si="2"/>
        <v>-0.5409</v>
      </c>
    </row>
    <row r="38" spans="2:11" ht="12">
      <c r="B38">
        <f>+ICU!A33</f>
        <v>82</v>
      </c>
      <c r="C38" t="str">
        <f>+ICU!B33</f>
        <v>GARFIELD COUNTY MEMORIAL HOSPITAL</v>
      </c>
      <c r="D38" s="7">
        <f>ROUND(SUM(ICU!M33:N33),0)</f>
        <v>0</v>
      </c>
      <c r="E38" s="7">
        <f>ROUND(+ICU!F33,0)</f>
        <v>0</v>
      </c>
      <c r="F38" s="8">
        <f t="shared" si="0"/>
      </c>
      <c r="G38" s="7">
        <f>ROUND(SUM(ICU!M134:N134),0)</f>
        <v>0</v>
      </c>
      <c r="H38" s="7">
        <f>ROUND(+ICU!F134,0)</f>
        <v>0</v>
      </c>
      <c r="I38" s="8">
        <f t="shared" si="1"/>
      </c>
      <c r="J38" s="8"/>
      <c r="K38" s="9">
        <f t="shared" si="2"/>
      </c>
    </row>
    <row r="39" spans="2:11" ht="12">
      <c r="B39">
        <f>+ICU!A34</f>
        <v>84</v>
      </c>
      <c r="C39" t="str">
        <f>+ICU!B34</f>
        <v>PROVIDENCE REGIONAL MEDICAL CENTER EVERETT</v>
      </c>
      <c r="D39" s="7">
        <f>ROUND(SUM(ICU!M34:N34),0)</f>
        <v>1076194</v>
      </c>
      <c r="E39" s="7">
        <f>ROUND(+ICU!F34,0)</f>
        <v>11269</v>
      </c>
      <c r="F39" s="8">
        <f t="shared" si="0"/>
        <v>95.5</v>
      </c>
      <c r="G39" s="7">
        <f>ROUND(SUM(ICU!M135:N135),0)</f>
        <v>1049451</v>
      </c>
      <c r="H39" s="7">
        <f>ROUND(+ICU!F135,0)</f>
        <v>18430</v>
      </c>
      <c r="I39" s="8">
        <f t="shared" si="1"/>
        <v>56.94</v>
      </c>
      <c r="J39" s="8"/>
      <c r="K39" s="9">
        <f t="shared" si="2"/>
        <v>-0.4038</v>
      </c>
    </row>
    <row r="40" spans="2:11" ht="12">
      <c r="B40">
        <f>+ICU!A35</f>
        <v>85</v>
      </c>
      <c r="C40" t="str">
        <f>+ICU!B35</f>
        <v>JEFFERSON HEALTHCARE HOSPITAL</v>
      </c>
      <c r="D40" s="7">
        <f>ROUND(SUM(ICU!M35:N35),0)</f>
        <v>38875</v>
      </c>
      <c r="E40" s="7">
        <f>ROUND(+ICU!F35,0)</f>
        <v>508</v>
      </c>
      <c r="F40" s="8">
        <f t="shared" si="0"/>
        <v>76.53</v>
      </c>
      <c r="G40" s="7">
        <f>ROUND(SUM(ICU!M136:N136),0)</f>
        <v>43413</v>
      </c>
      <c r="H40" s="7">
        <f>ROUND(+ICU!F136,0)</f>
        <v>444</v>
      </c>
      <c r="I40" s="8">
        <f t="shared" si="1"/>
        <v>97.78</v>
      </c>
      <c r="J40" s="8"/>
      <c r="K40" s="9">
        <f t="shared" si="2"/>
        <v>0.2777</v>
      </c>
    </row>
    <row r="41" spans="2:11" ht="12">
      <c r="B41">
        <f>+ICU!A36</f>
        <v>96</v>
      </c>
      <c r="C41" t="str">
        <f>+ICU!B36</f>
        <v>SKYLINE HOSPITAL</v>
      </c>
      <c r="D41" s="7">
        <f>ROUND(SUM(ICU!M36:N36),0)</f>
        <v>4386</v>
      </c>
      <c r="E41" s="7">
        <f>ROUND(+ICU!F36,0)</f>
        <v>54</v>
      </c>
      <c r="F41" s="8">
        <f t="shared" si="0"/>
        <v>81.22</v>
      </c>
      <c r="G41" s="7">
        <f>ROUND(SUM(ICU!M137:N137),0)</f>
        <v>31217</v>
      </c>
      <c r="H41" s="7">
        <f>ROUND(+ICU!F137,0)</f>
        <v>41</v>
      </c>
      <c r="I41" s="8">
        <f t="shared" si="1"/>
        <v>761.39</v>
      </c>
      <c r="J41" s="8"/>
      <c r="K41" s="9">
        <f t="shared" si="2"/>
        <v>8.3744</v>
      </c>
    </row>
    <row r="42" spans="2:11" ht="12">
      <c r="B42">
        <f>+ICU!A37</f>
        <v>102</v>
      </c>
      <c r="C42" t="str">
        <f>+ICU!B37</f>
        <v>YAKIMA REGIONAL MEDICAL AND CARDIAC CENTER</v>
      </c>
      <c r="D42" s="7">
        <f>ROUND(SUM(ICU!M37:N37),0)</f>
        <v>153346</v>
      </c>
      <c r="E42" s="7">
        <f>ROUND(+ICU!F37,0)</f>
        <v>4061</v>
      </c>
      <c r="F42" s="8">
        <f t="shared" si="0"/>
        <v>37.76</v>
      </c>
      <c r="G42" s="7">
        <f>ROUND(SUM(ICU!M138:N138),0)</f>
        <v>125428</v>
      </c>
      <c r="H42" s="7">
        <f>ROUND(+ICU!F138,0)</f>
        <v>3531</v>
      </c>
      <c r="I42" s="8">
        <f t="shared" si="1"/>
        <v>35.52</v>
      </c>
      <c r="J42" s="8"/>
      <c r="K42" s="9">
        <f t="shared" si="2"/>
        <v>-0.0593</v>
      </c>
    </row>
    <row r="43" spans="2:11" ht="12">
      <c r="B43">
        <f>+ICU!A38</f>
        <v>104</v>
      </c>
      <c r="C43" t="str">
        <f>+ICU!B38</f>
        <v>VALLEY GENERAL HOSPITAL</v>
      </c>
      <c r="D43" s="7">
        <f>ROUND(SUM(ICU!M38:N38),0)</f>
        <v>40291</v>
      </c>
      <c r="E43" s="7">
        <f>ROUND(+ICU!F38,0)</f>
        <v>368</v>
      </c>
      <c r="F43" s="8">
        <f t="shared" si="0"/>
        <v>109.49</v>
      </c>
      <c r="G43" s="7">
        <f>ROUND(SUM(ICU!M139:N139),0)</f>
        <v>40894</v>
      </c>
      <c r="H43" s="7">
        <f>ROUND(+ICU!F139,0)</f>
        <v>344</v>
      </c>
      <c r="I43" s="8">
        <f t="shared" si="1"/>
        <v>118.88</v>
      </c>
      <c r="J43" s="8"/>
      <c r="K43" s="9">
        <f t="shared" si="2"/>
        <v>0.0858</v>
      </c>
    </row>
    <row r="44" spans="2:11" ht="12">
      <c r="B44">
        <f>+ICU!A39</f>
        <v>106</v>
      </c>
      <c r="C44" t="str">
        <f>+ICU!B39</f>
        <v>CASCADE VALLEY HOSPITAL</v>
      </c>
      <c r="D44" s="7">
        <f>ROUND(SUM(ICU!M39:N39),0)</f>
        <v>50694</v>
      </c>
      <c r="E44" s="7">
        <f>ROUND(+ICU!F39,0)</f>
        <v>613</v>
      </c>
      <c r="F44" s="8">
        <f t="shared" si="0"/>
        <v>82.7</v>
      </c>
      <c r="G44" s="7">
        <f>ROUND(SUM(ICU!M140:N140),0)</f>
        <v>56101</v>
      </c>
      <c r="H44" s="7">
        <f>ROUND(+ICU!F140,0)</f>
        <v>618</v>
      </c>
      <c r="I44" s="8">
        <f t="shared" si="1"/>
        <v>90.78</v>
      </c>
      <c r="J44" s="8"/>
      <c r="K44" s="9">
        <f t="shared" si="2"/>
        <v>0.0977</v>
      </c>
    </row>
    <row r="45" spans="2:11" ht="12">
      <c r="B45">
        <f>+ICU!A40</f>
        <v>107</v>
      </c>
      <c r="C45" t="str">
        <f>+ICU!B40</f>
        <v>NORTH VALLEY HOSPITAL</v>
      </c>
      <c r="D45" s="7">
        <f>ROUND(SUM(ICU!M40:N40),0)</f>
        <v>3987</v>
      </c>
      <c r="E45" s="7">
        <f>ROUND(+ICU!F40,0)</f>
        <v>119</v>
      </c>
      <c r="F45" s="8">
        <f t="shared" si="0"/>
        <v>33.5</v>
      </c>
      <c r="G45" s="7">
        <f>ROUND(SUM(ICU!M141:N141),0)</f>
        <v>3593</v>
      </c>
      <c r="H45" s="7">
        <f>ROUND(+ICU!F141,0)</f>
        <v>144</v>
      </c>
      <c r="I45" s="8">
        <f t="shared" si="1"/>
        <v>24.95</v>
      </c>
      <c r="J45" s="8"/>
      <c r="K45" s="9">
        <f t="shared" si="2"/>
        <v>-0.2552</v>
      </c>
    </row>
    <row r="46" spans="2:11" ht="12">
      <c r="B46">
        <f>+ICU!A41</f>
        <v>108</v>
      </c>
      <c r="C46" t="str">
        <f>+ICU!B41</f>
        <v>TRI-STATE MEMORIAL HOSPITAL</v>
      </c>
      <c r="D46" s="7">
        <f>ROUND(SUM(ICU!M41:N41),0)</f>
        <v>60383</v>
      </c>
      <c r="E46" s="7">
        <f>ROUND(+ICU!F41,0)</f>
        <v>1802</v>
      </c>
      <c r="F46" s="8">
        <f t="shared" si="0"/>
        <v>33.51</v>
      </c>
      <c r="G46" s="7">
        <f>ROUND(SUM(ICU!M142:N142),0)</f>
        <v>0</v>
      </c>
      <c r="H46" s="7">
        <f>ROUND(+ICU!F142,0)</f>
        <v>0</v>
      </c>
      <c r="I46" s="8">
        <f t="shared" si="1"/>
      </c>
      <c r="J46" s="8"/>
      <c r="K46" s="9">
        <f t="shared" si="2"/>
      </c>
    </row>
    <row r="47" spans="2:11" ht="12">
      <c r="B47">
        <f>+ICU!A42</f>
        <v>111</v>
      </c>
      <c r="C47" t="str">
        <f>+ICU!B42</f>
        <v>EAST ADAMS RURAL HOSPITAL</v>
      </c>
      <c r="D47" s="7">
        <f>ROUND(SUM(ICU!M42:N42),0)</f>
        <v>0</v>
      </c>
      <c r="E47" s="7">
        <f>ROUND(+ICU!F42,0)</f>
        <v>0</v>
      </c>
      <c r="F47" s="8">
        <f t="shared" si="0"/>
      </c>
      <c r="G47" s="7">
        <f>ROUND(SUM(ICU!M143:N143),0)</f>
        <v>0</v>
      </c>
      <c r="H47" s="7">
        <f>ROUND(+ICU!F143,0)</f>
        <v>0</v>
      </c>
      <c r="I47" s="8">
        <f t="shared" si="1"/>
      </c>
      <c r="J47" s="8"/>
      <c r="K47" s="9">
        <f t="shared" si="2"/>
      </c>
    </row>
    <row r="48" spans="2:11" ht="12">
      <c r="B48">
        <f>+ICU!A43</f>
        <v>125</v>
      </c>
      <c r="C48" t="str">
        <f>+ICU!B43</f>
        <v>OTHELLO COMMUNITY HOSPITAL</v>
      </c>
      <c r="D48" s="7">
        <f>ROUND(SUM(ICU!M43:N43),0)</f>
        <v>0</v>
      </c>
      <c r="E48" s="7">
        <f>ROUND(+ICU!F43,0)</f>
        <v>0</v>
      </c>
      <c r="F48" s="8">
        <f t="shared" si="0"/>
      </c>
      <c r="G48" s="7">
        <f>ROUND(SUM(ICU!M144:N144),0)</f>
        <v>0</v>
      </c>
      <c r="H48" s="7">
        <f>ROUND(+ICU!F144,0)</f>
        <v>0</v>
      </c>
      <c r="I48" s="8">
        <f t="shared" si="1"/>
      </c>
      <c r="J48" s="8"/>
      <c r="K48" s="9">
        <f t="shared" si="2"/>
      </c>
    </row>
    <row r="49" spans="2:11" ht="12">
      <c r="B49">
        <f>+ICU!A44</f>
        <v>126</v>
      </c>
      <c r="C49" t="str">
        <f>+ICU!B44</f>
        <v>HIGHLINE MEDICAL CENTER</v>
      </c>
      <c r="D49" s="7">
        <f>ROUND(SUM(ICU!M44:N44),0)</f>
        <v>416018</v>
      </c>
      <c r="E49" s="7">
        <f>ROUND(+ICU!F44,0)</f>
        <v>10017</v>
      </c>
      <c r="F49" s="8">
        <f t="shared" si="0"/>
        <v>41.53</v>
      </c>
      <c r="G49" s="7">
        <f>ROUND(SUM(ICU!M145:N145),0)</f>
        <v>447455</v>
      </c>
      <c r="H49" s="7">
        <f>ROUND(+ICU!F145,0)</f>
        <v>9478</v>
      </c>
      <c r="I49" s="8">
        <f t="shared" si="1"/>
        <v>47.21</v>
      </c>
      <c r="J49" s="8"/>
      <c r="K49" s="9">
        <f t="shared" si="2"/>
        <v>0.1368</v>
      </c>
    </row>
    <row r="50" spans="2:11" ht="12">
      <c r="B50">
        <f>+ICU!A45</f>
        <v>128</v>
      </c>
      <c r="C50" t="str">
        <f>+ICU!B45</f>
        <v>UNIVERSITY OF WASHINGTON MEDICAL CENTER</v>
      </c>
      <c r="D50" s="7">
        <f>ROUND(SUM(ICU!M45:N45),0)</f>
        <v>1986117</v>
      </c>
      <c r="E50" s="7">
        <f>ROUND(+ICU!F45,0)</f>
        <v>40934</v>
      </c>
      <c r="F50" s="8">
        <f t="shared" si="0"/>
        <v>48.52</v>
      </c>
      <c r="G50" s="7">
        <f>ROUND(SUM(ICU!M146:N146),0)</f>
        <v>2116415</v>
      </c>
      <c r="H50" s="7">
        <f>ROUND(+ICU!F146,0)</f>
        <v>40681</v>
      </c>
      <c r="I50" s="8">
        <f t="shared" si="1"/>
        <v>52.02</v>
      </c>
      <c r="J50" s="8"/>
      <c r="K50" s="9">
        <f t="shared" si="2"/>
        <v>0.0721</v>
      </c>
    </row>
    <row r="51" spans="2:11" ht="12">
      <c r="B51">
        <f>+ICU!A46</f>
        <v>129</v>
      </c>
      <c r="C51" t="str">
        <f>+ICU!B46</f>
        <v>QUINCY VALLEY MEDICAL CENTER</v>
      </c>
      <c r="D51" s="7">
        <f>ROUND(SUM(ICU!M46:N46),0)</f>
        <v>0</v>
      </c>
      <c r="E51" s="7">
        <f>ROUND(+ICU!F46,0)</f>
        <v>0</v>
      </c>
      <c r="F51" s="8">
        <f t="shared" si="0"/>
      </c>
      <c r="G51" s="7">
        <f>ROUND(SUM(ICU!M147:N147),0)</f>
        <v>0</v>
      </c>
      <c r="H51" s="7">
        <f>ROUND(+ICU!F147,0)</f>
        <v>0</v>
      </c>
      <c r="I51" s="8">
        <f t="shared" si="1"/>
      </c>
      <c r="J51" s="8"/>
      <c r="K51" s="9">
        <f t="shared" si="2"/>
      </c>
    </row>
    <row r="52" spans="2:11" ht="12">
      <c r="B52">
        <f>+ICU!A47</f>
        <v>130</v>
      </c>
      <c r="C52" t="str">
        <f>+ICU!B47</f>
        <v>NORTHWEST HOSPITAL &amp; MEDICAL CENTER</v>
      </c>
      <c r="D52" s="7">
        <f>ROUND(SUM(ICU!M47:N47),0)</f>
        <v>89436</v>
      </c>
      <c r="E52" s="7">
        <f>ROUND(+ICU!F47,0)</f>
        <v>3679</v>
      </c>
      <c r="F52" s="8">
        <f t="shared" si="0"/>
        <v>24.31</v>
      </c>
      <c r="G52" s="7">
        <f>ROUND(SUM(ICU!M148:N148),0)</f>
        <v>79880</v>
      </c>
      <c r="H52" s="7">
        <f>ROUND(+ICU!F148,0)</f>
        <v>3881</v>
      </c>
      <c r="I52" s="8">
        <f t="shared" si="1"/>
        <v>20.58</v>
      </c>
      <c r="J52" s="8"/>
      <c r="K52" s="9">
        <f t="shared" si="2"/>
        <v>-0.1534</v>
      </c>
    </row>
    <row r="53" spans="2:11" ht="12">
      <c r="B53">
        <f>+ICU!A48</f>
        <v>131</v>
      </c>
      <c r="C53" t="str">
        <f>+ICU!B48</f>
        <v>OVERLAKE HOSPITAL MEDICAL CENTER</v>
      </c>
      <c r="D53" s="7">
        <f>ROUND(SUM(ICU!M48:N48),0)</f>
        <v>708691</v>
      </c>
      <c r="E53" s="7">
        <f>ROUND(+ICU!F48,0)</f>
        <v>6134</v>
      </c>
      <c r="F53" s="8">
        <f t="shared" si="0"/>
        <v>115.53</v>
      </c>
      <c r="G53" s="7">
        <f>ROUND(SUM(ICU!M149:N149),0)</f>
        <v>779542</v>
      </c>
      <c r="H53" s="7">
        <f>ROUND(+ICU!F149,0)</f>
        <v>7539</v>
      </c>
      <c r="I53" s="8">
        <f t="shared" si="1"/>
        <v>103.4</v>
      </c>
      <c r="J53" s="8"/>
      <c r="K53" s="9">
        <f t="shared" si="2"/>
        <v>-0.105</v>
      </c>
    </row>
    <row r="54" spans="2:11" ht="12">
      <c r="B54">
        <f>+ICU!A49</f>
        <v>132</v>
      </c>
      <c r="C54" t="str">
        <f>+ICU!B49</f>
        <v>SAINT CLARE HOSPITAL</v>
      </c>
      <c r="D54" s="7">
        <f>ROUND(SUM(ICU!M49:N49),0)</f>
        <v>183171</v>
      </c>
      <c r="E54" s="7">
        <f>ROUND(+ICU!F49,0)</f>
        <v>2782</v>
      </c>
      <c r="F54" s="8">
        <f t="shared" si="0"/>
        <v>65.84</v>
      </c>
      <c r="G54" s="7">
        <f>ROUND(SUM(ICU!M150:N150),0)</f>
        <v>221917</v>
      </c>
      <c r="H54" s="7">
        <f>ROUND(+ICU!F150,0)</f>
        <v>2693</v>
      </c>
      <c r="I54" s="8">
        <f t="shared" si="1"/>
        <v>82.41</v>
      </c>
      <c r="J54" s="8"/>
      <c r="K54" s="9">
        <f t="shared" si="2"/>
        <v>0.2517</v>
      </c>
    </row>
    <row r="55" spans="2:11" ht="12">
      <c r="B55">
        <f>+ICU!A50</f>
        <v>134</v>
      </c>
      <c r="C55" t="str">
        <f>+ICU!B50</f>
        <v>ISLAND HOSPITAL</v>
      </c>
      <c r="D55" s="7">
        <f>ROUND(SUM(ICU!M50:N50),0)</f>
        <v>166375</v>
      </c>
      <c r="E55" s="7">
        <f>ROUND(+ICU!F50,0)</f>
        <v>1627</v>
      </c>
      <c r="F55" s="8">
        <f t="shared" si="0"/>
        <v>102.26</v>
      </c>
      <c r="G55" s="7">
        <f>ROUND(SUM(ICU!M151:N151),0)</f>
        <v>160323</v>
      </c>
      <c r="H55" s="7">
        <f>ROUND(+ICU!F151,0)</f>
        <v>1200</v>
      </c>
      <c r="I55" s="8">
        <f t="shared" si="1"/>
        <v>133.6</v>
      </c>
      <c r="J55" s="8"/>
      <c r="K55" s="9">
        <f t="shared" si="2"/>
        <v>0.3065</v>
      </c>
    </row>
    <row r="56" spans="2:11" ht="12">
      <c r="B56">
        <f>+ICU!A51</f>
        <v>137</v>
      </c>
      <c r="C56" t="str">
        <f>+ICU!B51</f>
        <v>LINCOLN HOSPITAL</v>
      </c>
      <c r="D56" s="7">
        <f>ROUND(SUM(ICU!M51:N51),0)</f>
        <v>0</v>
      </c>
      <c r="E56" s="7">
        <f>ROUND(+ICU!F51,0)</f>
        <v>0</v>
      </c>
      <c r="F56" s="8">
        <f t="shared" si="0"/>
      </c>
      <c r="G56" s="7">
        <f>ROUND(SUM(ICU!M152:N152),0)</f>
        <v>0</v>
      </c>
      <c r="H56" s="7">
        <f>ROUND(+ICU!F152,0)</f>
        <v>0</v>
      </c>
      <c r="I56" s="8">
        <f t="shared" si="1"/>
      </c>
      <c r="J56" s="8"/>
      <c r="K56" s="9">
        <f t="shared" si="2"/>
      </c>
    </row>
    <row r="57" spans="2:11" ht="12">
      <c r="B57">
        <f>+ICU!A52</f>
        <v>138</v>
      </c>
      <c r="C57" t="str">
        <f>+ICU!B52</f>
        <v>SWEDISH EDMONDS</v>
      </c>
      <c r="D57" s="7">
        <f>ROUND(SUM(ICU!M52:N52),0)</f>
        <v>142343</v>
      </c>
      <c r="E57" s="7">
        <f>ROUND(+ICU!F52,0)</f>
        <v>3853</v>
      </c>
      <c r="F57" s="8">
        <f t="shared" si="0"/>
        <v>36.94</v>
      </c>
      <c r="G57" s="7">
        <f>ROUND(SUM(ICU!M153:N153),0)</f>
        <v>166445</v>
      </c>
      <c r="H57" s="7">
        <f>ROUND(+ICU!F153,0)</f>
        <v>3419</v>
      </c>
      <c r="I57" s="8">
        <f t="shared" si="1"/>
        <v>48.68</v>
      </c>
      <c r="J57" s="8"/>
      <c r="K57" s="9">
        <f t="shared" si="2"/>
        <v>0.3178</v>
      </c>
    </row>
    <row r="58" spans="2:11" ht="12">
      <c r="B58">
        <f>+ICU!A53</f>
        <v>139</v>
      </c>
      <c r="C58" t="str">
        <f>+ICU!B53</f>
        <v>PROVIDENCE HOLY FAMILY HOSPITAL</v>
      </c>
      <c r="D58" s="7">
        <f>ROUND(SUM(ICU!M53:N53),0)</f>
        <v>110743</v>
      </c>
      <c r="E58" s="7">
        <f>ROUND(+ICU!F53,0)</f>
        <v>3990</v>
      </c>
      <c r="F58" s="8">
        <f t="shared" si="0"/>
        <v>27.76</v>
      </c>
      <c r="G58" s="7">
        <f>ROUND(SUM(ICU!M154:N154),0)</f>
        <v>122687</v>
      </c>
      <c r="H58" s="7">
        <f>ROUND(+ICU!F154,0)</f>
        <v>3625</v>
      </c>
      <c r="I58" s="8">
        <f t="shared" si="1"/>
        <v>33.84</v>
      </c>
      <c r="J58" s="8"/>
      <c r="K58" s="9">
        <f t="shared" si="2"/>
        <v>0.219</v>
      </c>
    </row>
    <row r="59" spans="2:11" ht="12">
      <c r="B59">
        <f>+ICU!A54</f>
        <v>140</v>
      </c>
      <c r="C59" t="str">
        <f>+ICU!B54</f>
        <v>KITTITAS VALLEY HOSPITAL</v>
      </c>
      <c r="D59" s="7">
        <f>ROUND(SUM(ICU!M54:N54),0)</f>
        <v>68214</v>
      </c>
      <c r="E59" s="7">
        <f>ROUND(+ICU!F54,0)</f>
        <v>875</v>
      </c>
      <c r="F59" s="8">
        <f t="shared" si="0"/>
        <v>77.96</v>
      </c>
      <c r="G59" s="7">
        <f>ROUND(SUM(ICU!M155:N155),0)</f>
        <v>76345</v>
      </c>
      <c r="H59" s="7">
        <f>ROUND(+ICU!F155,0)</f>
        <v>746</v>
      </c>
      <c r="I59" s="8">
        <f t="shared" si="1"/>
        <v>102.34</v>
      </c>
      <c r="J59" s="8"/>
      <c r="K59" s="9">
        <f t="shared" si="2"/>
        <v>0.3127</v>
      </c>
    </row>
    <row r="60" spans="2:11" ht="12">
      <c r="B60">
        <f>+ICU!A55</f>
        <v>141</v>
      </c>
      <c r="C60" t="str">
        <f>+ICU!B55</f>
        <v>DAYTON GENERAL HOSPITAL</v>
      </c>
      <c r="D60" s="7">
        <f>ROUND(SUM(ICU!M55:N55),0)</f>
        <v>0</v>
      </c>
      <c r="E60" s="7">
        <f>ROUND(+ICU!F55,0)</f>
        <v>0</v>
      </c>
      <c r="F60" s="8">
        <f t="shared" si="0"/>
      </c>
      <c r="G60" s="7">
        <f>ROUND(SUM(ICU!M156:N156),0)</f>
        <v>0</v>
      </c>
      <c r="H60" s="7">
        <f>ROUND(+ICU!F156,0)</f>
        <v>0</v>
      </c>
      <c r="I60" s="8">
        <f t="shared" si="1"/>
      </c>
      <c r="J60" s="8"/>
      <c r="K60" s="9">
        <f t="shared" si="2"/>
      </c>
    </row>
    <row r="61" spans="2:11" ht="12">
      <c r="B61">
        <f>+ICU!A56</f>
        <v>142</v>
      </c>
      <c r="C61" t="str">
        <f>+ICU!B56</f>
        <v>HARRISON MEDICAL CENTER</v>
      </c>
      <c r="D61" s="7">
        <f>ROUND(SUM(ICU!M56:N56),0)</f>
        <v>281148</v>
      </c>
      <c r="E61" s="7">
        <f>ROUND(+ICU!F56,0)</f>
        <v>5252</v>
      </c>
      <c r="F61" s="8">
        <f t="shared" si="0"/>
        <v>53.53</v>
      </c>
      <c r="G61" s="7">
        <f>ROUND(SUM(ICU!M157:N157),0)</f>
        <v>269148</v>
      </c>
      <c r="H61" s="7">
        <f>ROUND(+ICU!F157,0)</f>
        <v>5000</v>
      </c>
      <c r="I61" s="8">
        <f t="shared" si="1"/>
        <v>53.83</v>
      </c>
      <c r="J61" s="8"/>
      <c r="K61" s="9">
        <f t="shared" si="2"/>
        <v>0.0056</v>
      </c>
    </row>
    <row r="62" spans="2:11" ht="12">
      <c r="B62">
        <f>+ICU!A57</f>
        <v>145</v>
      </c>
      <c r="C62" t="str">
        <f>+ICU!B57</f>
        <v>PEACEHEALTH SAINT JOSEPH HOSPITAL</v>
      </c>
      <c r="D62" s="7">
        <f>ROUND(SUM(ICU!M57:N57),0)</f>
        <v>523361</v>
      </c>
      <c r="E62" s="7">
        <f>ROUND(+ICU!F57,0)</f>
        <v>5639</v>
      </c>
      <c r="F62" s="8">
        <f t="shared" si="0"/>
        <v>92.81</v>
      </c>
      <c r="G62" s="7">
        <f>ROUND(SUM(ICU!M158:N158),0)</f>
        <v>510869</v>
      </c>
      <c r="H62" s="7">
        <f>ROUND(+ICU!F158,0)</f>
        <v>5836</v>
      </c>
      <c r="I62" s="8">
        <f t="shared" si="1"/>
        <v>87.54</v>
      </c>
      <c r="J62" s="8"/>
      <c r="K62" s="9">
        <f t="shared" si="2"/>
        <v>-0.0568</v>
      </c>
    </row>
    <row r="63" spans="2:11" ht="12">
      <c r="B63">
        <f>+ICU!A58</f>
        <v>147</v>
      </c>
      <c r="C63" t="str">
        <f>+ICU!B58</f>
        <v>MID VALLEY HOSPITAL</v>
      </c>
      <c r="D63" s="7">
        <f>ROUND(SUM(ICU!M58:N58),0)</f>
        <v>29794</v>
      </c>
      <c r="E63" s="7">
        <f>ROUND(+ICU!F58,0)</f>
        <v>256</v>
      </c>
      <c r="F63" s="8">
        <f t="shared" si="0"/>
        <v>116.38</v>
      </c>
      <c r="G63" s="7">
        <f>ROUND(SUM(ICU!M159:N159),0)</f>
        <v>15319</v>
      </c>
      <c r="H63" s="7">
        <f>ROUND(+ICU!F159,0)</f>
        <v>197</v>
      </c>
      <c r="I63" s="8">
        <f t="shared" si="1"/>
        <v>77.76</v>
      </c>
      <c r="J63" s="8"/>
      <c r="K63" s="9">
        <f t="shared" si="2"/>
        <v>-0.3318</v>
      </c>
    </row>
    <row r="64" spans="2:11" ht="12">
      <c r="B64">
        <f>+ICU!A59</f>
        <v>148</v>
      </c>
      <c r="C64" t="str">
        <f>+ICU!B59</f>
        <v>KINDRED HOSPITAL - SEATTLE</v>
      </c>
      <c r="D64" s="7">
        <f>ROUND(SUM(ICU!M59:N59),0)</f>
        <v>12679</v>
      </c>
      <c r="E64" s="7">
        <f>ROUND(+ICU!F59,0)</f>
        <v>605</v>
      </c>
      <c r="F64" s="8">
        <f t="shared" si="0"/>
        <v>20.96</v>
      </c>
      <c r="G64" s="7">
        <f>ROUND(SUM(ICU!M160:N160),0)</f>
        <v>13163</v>
      </c>
      <c r="H64" s="7">
        <f>ROUND(+ICU!F160,0)</f>
        <v>593</v>
      </c>
      <c r="I64" s="8">
        <f t="shared" si="1"/>
        <v>22.2</v>
      </c>
      <c r="J64" s="8"/>
      <c r="K64" s="9">
        <f t="shared" si="2"/>
        <v>0.0592</v>
      </c>
    </row>
    <row r="65" spans="2:11" ht="12">
      <c r="B65">
        <f>+ICU!A60</f>
        <v>150</v>
      </c>
      <c r="C65" t="str">
        <f>+ICU!B60</f>
        <v>COULEE COMMUNITY HOSPITAL</v>
      </c>
      <c r="D65" s="7">
        <f>ROUND(SUM(ICU!M60:N60),0)</f>
        <v>0</v>
      </c>
      <c r="E65" s="7">
        <f>ROUND(+ICU!F60,0)</f>
        <v>0</v>
      </c>
      <c r="F65" s="8">
        <f t="shared" si="0"/>
      </c>
      <c r="G65" s="7">
        <f>ROUND(SUM(ICU!M161:N161),0)</f>
        <v>0</v>
      </c>
      <c r="H65" s="7">
        <f>ROUND(+ICU!F161,0)</f>
        <v>0</v>
      </c>
      <c r="I65" s="8">
        <f t="shared" si="1"/>
      </c>
      <c r="J65" s="8"/>
      <c r="K65" s="9">
        <f t="shared" si="2"/>
      </c>
    </row>
    <row r="66" spans="2:11" ht="12">
      <c r="B66">
        <f>+ICU!A61</f>
        <v>152</v>
      </c>
      <c r="C66" t="str">
        <f>+ICU!B61</f>
        <v>MASON GENERAL HOSPITAL</v>
      </c>
      <c r="D66" s="7">
        <f>ROUND(SUM(ICU!M61:N61),0)</f>
        <v>115607</v>
      </c>
      <c r="E66" s="7">
        <f>ROUND(+ICU!F61,0)</f>
        <v>1312</v>
      </c>
      <c r="F66" s="8">
        <f t="shared" si="0"/>
        <v>88.12</v>
      </c>
      <c r="G66" s="7">
        <f>ROUND(SUM(ICU!M162:N162),0)</f>
        <v>147914</v>
      </c>
      <c r="H66" s="7">
        <f>ROUND(+ICU!F162,0)</f>
        <v>1284</v>
      </c>
      <c r="I66" s="8">
        <f t="shared" si="1"/>
        <v>115.2</v>
      </c>
      <c r="J66" s="8"/>
      <c r="K66" s="9">
        <f t="shared" si="2"/>
        <v>0.3073</v>
      </c>
    </row>
    <row r="67" spans="2:11" ht="12">
      <c r="B67">
        <f>+ICU!A62</f>
        <v>153</v>
      </c>
      <c r="C67" t="str">
        <f>+ICU!B62</f>
        <v>WHITMAN HOSPITAL AND MEDICAL CENTER</v>
      </c>
      <c r="D67" s="7">
        <f>ROUND(SUM(ICU!M62:N62),0)</f>
        <v>0</v>
      </c>
      <c r="E67" s="7">
        <f>ROUND(+ICU!F62,0)</f>
        <v>0</v>
      </c>
      <c r="F67" s="8">
        <f t="shared" si="0"/>
      </c>
      <c r="G67" s="7">
        <f>ROUND(SUM(ICU!M163:N163),0)</f>
        <v>0</v>
      </c>
      <c r="H67" s="7">
        <f>ROUND(+ICU!F163,0)</f>
        <v>0</v>
      </c>
      <c r="I67" s="8">
        <f t="shared" si="1"/>
      </c>
      <c r="J67" s="8"/>
      <c r="K67" s="9">
        <f t="shared" si="2"/>
      </c>
    </row>
    <row r="68" spans="2:11" ht="12">
      <c r="B68">
        <f>+ICU!A63</f>
        <v>155</v>
      </c>
      <c r="C68" t="str">
        <f>+ICU!B63</f>
        <v>VALLEY MEDICAL CENTER</v>
      </c>
      <c r="D68" s="7">
        <f>ROUND(SUM(ICU!M63:N63),0)</f>
        <v>305593</v>
      </c>
      <c r="E68" s="7">
        <f>ROUND(+ICU!F63,0)</f>
        <v>3810</v>
      </c>
      <c r="F68" s="8">
        <f t="shared" si="0"/>
        <v>80.21</v>
      </c>
      <c r="G68" s="7">
        <f>ROUND(SUM(ICU!M164:N164),0)</f>
        <v>363705</v>
      </c>
      <c r="H68" s="7">
        <f>ROUND(+ICU!F164,0)</f>
        <v>3602</v>
      </c>
      <c r="I68" s="8">
        <f t="shared" si="1"/>
        <v>100.97</v>
      </c>
      <c r="J68" s="8"/>
      <c r="K68" s="9">
        <f t="shared" si="2"/>
        <v>0.2588</v>
      </c>
    </row>
    <row r="69" spans="2:11" ht="12">
      <c r="B69">
        <f>+ICU!A64</f>
        <v>156</v>
      </c>
      <c r="C69" t="str">
        <f>+ICU!B64</f>
        <v>WHIDBEY GENERAL HOSPITAL</v>
      </c>
      <c r="D69" s="7">
        <f>ROUND(SUM(ICU!M64:N64),0)</f>
        <v>72270</v>
      </c>
      <c r="E69" s="7">
        <f>ROUND(+ICU!F64,0)</f>
        <v>879</v>
      </c>
      <c r="F69" s="8">
        <f t="shared" si="0"/>
        <v>82.22</v>
      </c>
      <c r="G69" s="7">
        <f>ROUND(SUM(ICU!M165:N165),0)</f>
        <v>57805</v>
      </c>
      <c r="H69" s="7">
        <f>ROUND(+ICU!F165,0)</f>
        <v>673</v>
      </c>
      <c r="I69" s="8">
        <f t="shared" si="1"/>
        <v>85.89</v>
      </c>
      <c r="J69" s="8"/>
      <c r="K69" s="9">
        <f t="shared" si="2"/>
        <v>0.0446</v>
      </c>
    </row>
    <row r="70" spans="2:11" ht="12">
      <c r="B70">
        <f>+ICU!A65</f>
        <v>157</v>
      </c>
      <c r="C70" t="str">
        <f>+ICU!B65</f>
        <v>SAINT LUKES REHABILIATION INSTITUTE</v>
      </c>
      <c r="D70" s="7">
        <f>ROUND(SUM(ICU!M65:N65),0)</f>
        <v>0</v>
      </c>
      <c r="E70" s="7">
        <f>ROUND(+ICU!F65,0)</f>
        <v>0</v>
      </c>
      <c r="F70" s="8">
        <f t="shared" si="0"/>
      </c>
      <c r="G70" s="7">
        <f>ROUND(SUM(ICU!M166:N166),0)</f>
        <v>0</v>
      </c>
      <c r="H70" s="7">
        <f>ROUND(+ICU!F166,0)</f>
        <v>0</v>
      </c>
      <c r="I70" s="8">
        <f t="shared" si="1"/>
      </c>
      <c r="J70" s="8"/>
      <c r="K70" s="9">
        <f t="shared" si="2"/>
      </c>
    </row>
    <row r="71" spans="2:11" ht="12">
      <c r="B71">
        <f>+ICU!A66</f>
        <v>158</v>
      </c>
      <c r="C71" t="str">
        <f>+ICU!B66</f>
        <v>CASCADE MEDICAL CENTER</v>
      </c>
      <c r="D71" s="7">
        <f>ROUND(SUM(ICU!M66:N66),0)</f>
        <v>0</v>
      </c>
      <c r="E71" s="7">
        <f>ROUND(+ICU!F66,0)</f>
        <v>0</v>
      </c>
      <c r="F71" s="8">
        <f t="shared" si="0"/>
      </c>
      <c r="G71" s="7">
        <f>ROUND(SUM(ICU!M167:N167),0)</f>
        <v>0</v>
      </c>
      <c r="H71" s="7">
        <f>ROUND(+ICU!F167,0)</f>
        <v>0</v>
      </c>
      <c r="I71" s="8">
        <f t="shared" si="1"/>
      </c>
      <c r="J71" s="8"/>
      <c r="K71" s="9">
        <f t="shared" si="2"/>
      </c>
    </row>
    <row r="72" spans="2:11" ht="12">
      <c r="B72">
        <f>+ICU!A67</f>
        <v>159</v>
      </c>
      <c r="C72" t="str">
        <f>+ICU!B67</f>
        <v>PROVIDENCE SAINT PETER HOSPITAL</v>
      </c>
      <c r="D72" s="7">
        <f>ROUND(SUM(ICU!M67:N67),0)</f>
        <v>365281</v>
      </c>
      <c r="E72" s="7">
        <f>ROUND(+ICU!F67,0)</f>
        <v>5818</v>
      </c>
      <c r="F72" s="8">
        <f t="shared" si="0"/>
        <v>62.78</v>
      </c>
      <c r="G72" s="7">
        <f>ROUND(SUM(ICU!M168:N168),0)</f>
        <v>312074</v>
      </c>
      <c r="H72" s="7">
        <f>ROUND(+ICU!F168,0)</f>
        <v>6261</v>
      </c>
      <c r="I72" s="8">
        <f t="shared" si="1"/>
        <v>49.84</v>
      </c>
      <c r="J72" s="8"/>
      <c r="K72" s="9">
        <f t="shared" si="2"/>
        <v>-0.2061</v>
      </c>
    </row>
    <row r="73" spans="2:11" ht="12">
      <c r="B73">
        <f>+ICU!A68</f>
        <v>161</v>
      </c>
      <c r="C73" t="str">
        <f>+ICU!B68</f>
        <v>KADLEC REGIONAL MEDICAL CENTER</v>
      </c>
      <c r="D73" s="7">
        <f>ROUND(SUM(ICU!M68:N68),0)</f>
        <v>549067</v>
      </c>
      <c r="E73" s="7">
        <f>ROUND(+ICU!F68,0)</f>
        <v>7489</v>
      </c>
      <c r="F73" s="8">
        <f t="shared" si="0"/>
        <v>73.32</v>
      </c>
      <c r="G73" s="7">
        <f>ROUND(SUM(ICU!M169:N169),0)</f>
        <v>548283</v>
      </c>
      <c r="H73" s="7">
        <f>ROUND(+ICU!F169,0)</f>
        <v>8603</v>
      </c>
      <c r="I73" s="8">
        <f t="shared" si="1"/>
        <v>63.73</v>
      </c>
      <c r="J73" s="8"/>
      <c r="K73" s="9">
        <f t="shared" si="2"/>
        <v>-0.1308</v>
      </c>
    </row>
    <row r="74" spans="2:11" ht="12">
      <c r="B74">
        <f>+ICU!A69</f>
        <v>162</v>
      </c>
      <c r="C74" t="str">
        <f>+ICU!B69</f>
        <v>PROVIDENCE SACRED HEART MEDICAL CENTER</v>
      </c>
      <c r="D74" s="7">
        <f>ROUND(SUM(ICU!M69:N69),0)</f>
        <v>2182059</v>
      </c>
      <c r="E74" s="7">
        <f>ROUND(+ICU!F69,0)</f>
        <v>37631</v>
      </c>
      <c r="F74" s="8">
        <f t="shared" si="0"/>
        <v>57.99</v>
      </c>
      <c r="G74" s="7">
        <f>ROUND(SUM(ICU!M170:N170),0)</f>
        <v>1753325</v>
      </c>
      <c r="H74" s="7">
        <f>ROUND(+ICU!F170,0)</f>
        <v>38113</v>
      </c>
      <c r="I74" s="8">
        <f t="shared" si="1"/>
        <v>46</v>
      </c>
      <c r="J74" s="8"/>
      <c r="K74" s="9">
        <f t="shared" si="2"/>
        <v>-0.2068</v>
      </c>
    </row>
    <row r="75" spans="2:11" ht="12">
      <c r="B75">
        <f>+ICU!A70</f>
        <v>164</v>
      </c>
      <c r="C75" t="str">
        <f>+ICU!B70</f>
        <v>EVERGREEN HOSPITAL MEDICAL CENTER</v>
      </c>
      <c r="D75" s="7">
        <f>ROUND(SUM(ICU!M70:N70),0)</f>
        <v>963988</v>
      </c>
      <c r="E75" s="7">
        <f>ROUND(+ICU!F70,0)</f>
        <v>5478</v>
      </c>
      <c r="F75" s="8">
        <f aca="true" t="shared" si="3" ref="F75:F106">IF(D75=0,"",IF(E75=0,"",ROUND(D75/E75,2)))</f>
        <v>175.97</v>
      </c>
      <c r="G75" s="7">
        <f>ROUND(SUM(ICU!M171:N171),0)</f>
        <v>897181</v>
      </c>
      <c r="H75" s="7">
        <f>ROUND(+ICU!F171,0)</f>
        <v>5521</v>
      </c>
      <c r="I75" s="8">
        <f aca="true" t="shared" si="4" ref="I75:I106">IF(G75=0,"",IF(H75=0,"",ROUND(G75/H75,2)))</f>
        <v>162.5</v>
      </c>
      <c r="J75" s="8"/>
      <c r="K75" s="9">
        <f aca="true" t="shared" si="5" ref="K75:K106">IF(D75=0,"",IF(E75=0,"",IF(G75=0,"",IF(H75=0,"",ROUND(I75/F75-1,4)))))</f>
        <v>-0.0765</v>
      </c>
    </row>
    <row r="76" spans="2:11" ht="12">
      <c r="B76">
        <f>+ICU!A71</f>
        <v>165</v>
      </c>
      <c r="C76" t="str">
        <f>+ICU!B71</f>
        <v>LAKE CHELAN COMMUNITY HOSPITAL</v>
      </c>
      <c r="D76" s="7">
        <f>ROUND(SUM(ICU!M71:N71),0)</f>
        <v>0</v>
      </c>
      <c r="E76" s="7">
        <f>ROUND(+ICU!F71,0)</f>
        <v>0</v>
      </c>
      <c r="F76" s="8">
        <f t="shared" si="3"/>
      </c>
      <c r="G76" s="7">
        <f>ROUND(SUM(ICU!M172:N172),0)</f>
        <v>0</v>
      </c>
      <c r="H76" s="7">
        <f>ROUND(+ICU!F172,0)</f>
        <v>0</v>
      </c>
      <c r="I76" s="8">
        <f t="shared" si="4"/>
      </c>
      <c r="J76" s="8"/>
      <c r="K76" s="9">
        <f t="shared" si="5"/>
      </c>
    </row>
    <row r="77" spans="2:11" ht="12">
      <c r="B77">
        <f>+ICU!A72</f>
        <v>167</v>
      </c>
      <c r="C77" t="str">
        <f>+ICU!B72</f>
        <v>FERRY COUNTY MEMORIAL HOSPITAL</v>
      </c>
      <c r="D77" s="7">
        <f>ROUND(SUM(ICU!M72:N72),0)</f>
        <v>3253</v>
      </c>
      <c r="E77" s="7">
        <f>ROUND(+ICU!F72,0)</f>
        <v>5</v>
      </c>
      <c r="F77" s="8">
        <f t="shared" si="3"/>
        <v>650.6</v>
      </c>
      <c r="G77" s="7">
        <f>ROUND(SUM(ICU!M173:N173),0)</f>
        <v>3680</v>
      </c>
      <c r="H77" s="7">
        <f>ROUND(+ICU!F173,0)</f>
        <v>1</v>
      </c>
      <c r="I77" s="8">
        <f t="shared" si="4"/>
        <v>3680</v>
      </c>
      <c r="J77" s="8"/>
      <c r="K77" s="9">
        <f t="shared" si="5"/>
        <v>4.6563</v>
      </c>
    </row>
    <row r="78" spans="2:11" ht="12">
      <c r="B78">
        <f>+ICU!A73</f>
        <v>168</v>
      </c>
      <c r="C78" t="str">
        <f>+ICU!B73</f>
        <v>CENTRAL WASHINGTON HOSPITAL</v>
      </c>
      <c r="D78" s="7">
        <f>ROUND(SUM(ICU!M73:N73),0)</f>
        <v>191191</v>
      </c>
      <c r="E78" s="7">
        <f>ROUND(+ICU!F73,0)</f>
        <v>4530</v>
      </c>
      <c r="F78" s="8">
        <f t="shared" si="3"/>
        <v>42.21</v>
      </c>
      <c r="G78" s="7">
        <f>ROUND(SUM(ICU!M174:N174),0)</f>
        <v>167253</v>
      </c>
      <c r="H78" s="7">
        <f>ROUND(+ICU!F174,0)</f>
        <v>4784</v>
      </c>
      <c r="I78" s="8">
        <f t="shared" si="4"/>
        <v>34.96</v>
      </c>
      <c r="J78" s="8"/>
      <c r="K78" s="9">
        <f t="shared" si="5"/>
        <v>-0.1718</v>
      </c>
    </row>
    <row r="79" spans="2:11" ht="12">
      <c r="B79">
        <f>+ICU!A74</f>
        <v>169</v>
      </c>
      <c r="C79" t="str">
        <f>+ICU!B74</f>
        <v>GROUP HEALTH EASTSIDE</v>
      </c>
      <c r="D79" s="7">
        <f>ROUND(SUM(ICU!M74:N74),0)</f>
        <v>23034</v>
      </c>
      <c r="E79" s="7">
        <f>ROUND(+ICU!F74,0)</f>
        <v>472</v>
      </c>
      <c r="F79" s="8">
        <f t="shared" si="3"/>
        <v>48.8</v>
      </c>
      <c r="G79" s="7">
        <f>ROUND(SUM(ICU!M175:N175),0)</f>
        <v>0</v>
      </c>
      <c r="H79" s="7">
        <f>ROUND(+ICU!F175,0)</f>
        <v>0</v>
      </c>
      <c r="I79" s="8">
        <f t="shared" si="4"/>
      </c>
      <c r="J79" s="8"/>
      <c r="K79" s="9">
        <f t="shared" si="5"/>
      </c>
    </row>
    <row r="80" spans="2:11" ht="12">
      <c r="B80">
        <f>+ICU!A75</f>
        <v>170</v>
      </c>
      <c r="C80" t="str">
        <f>+ICU!B75</f>
        <v>SOUTHWEST WASHINGTON MEDICAL CENTER</v>
      </c>
      <c r="D80" s="7">
        <f>ROUND(SUM(ICU!M75:N75),0)</f>
        <v>672289</v>
      </c>
      <c r="E80" s="7">
        <f>ROUND(+ICU!F75,0)</f>
        <v>12573</v>
      </c>
      <c r="F80" s="8">
        <f t="shared" si="3"/>
        <v>53.47</v>
      </c>
      <c r="G80" s="7">
        <f>ROUND(SUM(ICU!M176:N176),0)</f>
        <v>834789</v>
      </c>
      <c r="H80" s="7">
        <f>ROUND(+ICU!F176,0)</f>
        <v>13584</v>
      </c>
      <c r="I80" s="8">
        <f t="shared" si="4"/>
        <v>61.45</v>
      </c>
      <c r="J80" s="8"/>
      <c r="K80" s="9">
        <f t="shared" si="5"/>
        <v>0.1492</v>
      </c>
    </row>
    <row r="81" spans="2:11" ht="12">
      <c r="B81">
        <f>+ICU!A76</f>
        <v>172</v>
      </c>
      <c r="C81" t="str">
        <f>+ICU!B76</f>
        <v>PULLMAN REGIONAL HOSPITAL</v>
      </c>
      <c r="D81" s="7">
        <f>ROUND(SUM(ICU!M76:N76),0)</f>
        <v>58727</v>
      </c>
      <c r="E81" s="7">
        <f>ROUND(+ICU!F76,0)</f>
        <v>568</v>
      </c>
      <c r="F81" s="8">
        <f t="shared" si="3"/>
        <v>103.39</v>
      </c>
      <c r="G81" s="7">
        <f>ROUND(SUM(ICU!M177:N177),0)</f>
        <v>58270</v>
      </c>
      <c r="H81" s="7">
        <f>ROUND(+ICU!F177,0)</f>
        <v>545</v>
      </c>
      <c r="I81" s="8">
        <f t="shared" si="4"/>
        <v>106.92</v>
      </c>
      <c r="J81" s="8"/>
      <c r="K81" s="9">
        <f t="shared" si="5"/>
        <v>0.0341</v>
      </c>
    </row>
    <row r="82" spans="2:11" ht="12">
      <c r="B82">
        <f>+ICU!A77</f>
        <v>173</v>
      </c>
      <c r="C82" t="str">
        <f>+ICU!B77</f>
        <v>MORTON GENERAL HOSPITAL</v>
      </c>
      <c r="D82" s="7">
        <f>ROUND(SUM(ICU!M77:N77),0)</f>
        <v>0</v>
      </c>
      <c r="E82" s="7">
        <f>ROUND(+ICU!F77,0)</f>
        <v>0</v>
      </c>
      <c r="F82" s="8">
        <f t="shared" si="3"/>
      </c>
      <c r="G82" s="7">
        <f>ROUND(SUM(ICU!M178:N178),0)</f>
        <v>0</v>
      </c>
      <c r="H82" s="7">
        <f>ROUND(+ICU!F178,0)</f>
        <v>0</v>
      </c>
      <c r="I82" s="8">
        <f t="shared" si="4"/>
      </c>
      <c r="J82" s="8"/>
      <c r="K82" s="9">
        <f t="shared" si="5"/>
      </c>
    </row>
    <row r="83" spans="2:11" ht="12">
      <c r="B83">
        <f>+ICU!A78</f>
        <v>175</v>
      </c>
      <c r="C83" t="str">
        <f>+ICU!B78</f>
        <v>MARY BRIDGE CHILDRENS HEALTH CENTER</v>
      </c>
      <c r="D83" s="7">
        <f>ROUND(SUM(ICU!M78:N78),0)</f>
        <v>247777</v>
      </c>
      <c r="E83" s="7">
        <f>ROUND(+ICU!F78,0)</f>
        <v>3056</v>
      </c>
      <c r="F83" s="8">
        <f t="shared" si="3"/>
        <v>81.08</v>
      </c>
      <c r="G83" s="7">
        <f>ROUND(SUM(ICU!M179:N179),0)</f>
        <v>314155</v>
      </c>
      <c r="H83" s="7">
        <f>ROUND(+ICU!F179,0)</f>
        <v>3071</v>
      </c>
      <c r="I83" s="8">
        <f t="shared" si="4"/>
        <v>102.3</v>
      </c>
      <c r="J83" s="8"/>
      <c r="K83" s="9">
        <f t="shared" si="5"/>
        <v>0.2617</v>
      </c>
    </row>
    <row r="84" spans="2:11" ht="12">
      <c r="B84">
        <f>+ICU!A79</f>
        <v>176</v>
      </c>
      <c r="C84" t="str">
        <f>+ICU!B79</f>
        <v>TACOMA GENERAL ALLENMORE HOSPITAL</v>
      </c>
      <c r="D84" s="7">
        <f>ROUND(SUM(ICU!M79:N79),0)</f>
        <v>1422900</v>
      </c>
      <c r="E84" s="7">
        <f>ROUND(+ICU!F79,0)</f>
        <v>37459</v>
      </c>
      <c r="F84" s="8">
        <f t="shared" si="3"/>
        <v>37.99</v>
      </c>
      <c r="G84" s="7">
        <f>ROUND(SUM(ICU!M180:N180),0)</f>
        <v>2041530</v>
      </c>
      <c r="H84" s="7">
        <f>ROUND(+ICU!F180,0)</f>
        <v>39577</v>
      </c>
      <c r="I84" s="8">
        <f t="shared" si="4"/>
        <v>51.58</v>
      </c>
      <c r="J84" s="8"/>
      <c r="K84" s="9">
        <f t="shared" si="5"/>
        <v>0.3577</v>
      </c>
    </row>
    <row r="85" spans="2:11" ht="12">
      <c r="B85">
        <f>+ICU!A80</f>
        <v>178</v>
      </c>
      <c r="C85" t="str">
        <f>+ICU!B80</f>
        <v>DEER PARK HOSPITAL</v>
      </c>
      <c r="D85" s="7">
        <f>ROUND(SUM(ICU!M80:N80),0)</f>
        <v>0</v>
      </c>
      <c r="E85" s="7">
        <f>ROUND(+ICU!F80,0)</f>
        <v>0</v>
      </c>
      <c r="F85" s="8">
        <f t="shared" si="3"/>
      </c>
      <c r="G85" s="7">
        <f>ROUND(SUM(ICU!M181:N181),0)</f>
        <v>0</v>
      </c>
      <c r="H85" s="7">
        <f>ROUND(+ICU!F181,0)</f>
        <v>0</v>
      </c>
      <c r="I85" s="8">
        <f t="shared" si="4"/>
      </c>
      <c r="J85" s="8"/>
      <c r="K85" s="9">
        <f t="shared" si="5"/>
      </c>
    </row>
    <row r="86" spans="2:11" ht="12">
      <c r="B86">
        <f>+ICU!A81</f>
        <v>180</v>
      </c>
      <c r="C86" t="str">
        <f>+ICU!B81</f>
        <v>VALLEY HOSPITAL AND MEDICAL CENTER</v>
      </c>
      <c r="D86" s="7">
        <f>ROUND(SUM(ICU!M81:N81),0)</f>
        <v>59752</v>
      </c>
      <c r="E86" s="7">
        <f>ROUND(+ICU!F81,0)</f>
        <v>1262</v>
      </c>
      <c r="F86" s="8">
        <f t="shared" si="3"/>
        <v>47.35</v>
      </c>
      <c r="G86" s="7">
        <f>ROUND(SUM(ICU!M182:N182),0)</f>
        <v>47959</v>
      </c>
      <c r="H86" s="7">
        <f>ROUND(+ICU!F182,0)</f>
        <v>2093</v>
      </c>
      <c r="I86" s="8">
        <f t="shared" si="4"/>
        <v>22.91</v>
      </c>
      <c r="J86" s="8"/>
      <c r="K86" s="9">
        <f t="shared" si="5"/>
        <v>-0.5162</v>
      </c>
    </row>
    <row r="87" spans="2:11" ht="12">
      <c r="B87">
        <f>+ICU!A82</f>
        <v>183</v>
      </c>
      <c r="C87" t="str">
        <f>+ICU!B82</f>
        <v>AUBURN REGIONAL MEDICAL CENTER</v>
      </c>
      <c r="D87" s="7">
        <f>ROUND(SUM(ICU!M82:N82),0)</f>
        <v>183417</v>
      </c>
      <c r="E87" s="7">
        <f>ROUND(+ICU!F82,0)</f>
        <v>2357</v>
      </c>
      <c r="F87" s="8">
        <f t="shared" si="3"/>
        <v>77.82</v>
      </c>
      <c r="G87" s="7">
        <f>ROUND(SUM(ICU!M183:N183),0)</f>
        <v>222648</v>
      </c>
      <c r="H87" s="7">
        <f>ROUND(+ICU!F183,0)</f>
        <v>3224</v>
      </c>
      <c r="I87" s="8">
        <f t="shared" si="4"/>
        <v>69.06</v>
      </c>
      <c r="J87" s="8"/>
      <c r="K87" s="9">
        <f t="shared" si="5"/>
        <v>-0.1126</v>
      </c>
    </row>
    <row r="88" spans="2:11" ht="12">
      <c r="B88">
        <f>+ICU!A83</f>
        <v>186</v>
      </c>
      <c r="C88" t="str">
        <f>+ICU!B83</f>
        <v>MARK REED HOSPITAL</v>
      </c>
      <c r="D88" s="7">
        <f>ROUND(SUM(ICU!M83:N83),0)</f>
        <v>0</v>
      </c>
      <c r="E88" s="7">
        <f>ROUND(+ICU!F83,0)</f>
        <v>0</v>
      </c>
      <c r="F88" s="8">
        <f t="shared" si="3"/>
      </c>
      <c r="G88" s="7">
        <f>ROUND(SUM(ICU!M184:N184),0)</f>
        <v>0</v>
      </c>
      <c r="H88" s="7">
        <f>ROUND(+ICU!F184,0)</f>
        <v>0</v>
      </c>
      <c r="I88" s="8">
        <f t="shared" si="4"/>
      </c>
      <c r="J88" s="8"/>
      <c r="K88" s="9">
        <f t="shared" si="5"/>
      </c>
    </row>
    <row r="89" spans="2:11" ht="12">
      <c r="B89">
        <f>+ICU!A84</f>
        <v>191</v>
      </c>
      <c r="C89" t="str">
        <f>+ICU!B84</f>
        <v>PROVIDENCE CENTRALIA HOSPITAL</v>
      </c>
      <c r="D89" s="7">
        <f>ROUND(SUM(ICU!M84:N84),0)</f>
        <v>203765</v>
      </c>
      <c r="E89" s="7">
        <f>ROUND(+ICU!F84,0)</f>
        <v>3492</v>
      </c>
      <c r="F89" s="8">
        <f t="shared" si="3"/>
        <v>58.35</v>
      </c>
      <c r="G89" s="7">
        <f>ROUND(SUM(ICU!M185:N185),0)</f>
        <v>192381</v>
      </c>
      <c r="H89" s="7">
        <f>ROUND(+ICU!F185,0)</f>
        <v>3772</v>
      </c>
      <c r="I89" s="8">
        <f t="shared" si="4"/>
        <v>51</v>
      </c>
      <c r="J89" s="8"/>
      <c r="K89" s="9">
        <f t="shared" si="5"/>
        <v>-0.126</v>
      </c>
    </row>
    <row r="90" spans="2:11" ht="12">
      <c r="B90">
        <f>+ICU!A85</f>
        <v>193</v>
      </c>
      <c r="C90" t="str">
        <f>+ICU!B85</f>
        <v>PROVIDENCE MOUNT CARMEL HOSPITAL</v>
      </c>
      <c r="D90" s="7">
        <f>ROUND(SUM(ICU!M85:N85),0)</f>
        <v>55828</v>
      </c>
      <c r="E90" s="7">
        <f>ROUND(+ICU!F85,0)</f>
        <v>413</v>
      </c>
      <c r="F90" s="8">
        <f t="shared" si="3"/>
        <v>135.18</v>
      </c>
      <c r="G90" s="7">
        <f>ROUND(SUM(ICU!M186:N186),0)</f>
        <v>0</v>
      </c>
      <c r="H90" s="7">
        <f>ROUND(+ICU!F186,0)</f>
        <v>464</v>
      </c>
      <c r="I90" s="8">
        <f t="shared" si="4"/>
      </c>
      <c r="J90" s="8"/>
      <c r="K90" s="9">
        <f t="shared" si="5"/>
      </c>
    </row>
    <row r="91" spans="2:11" ht="12">
      <c r="B91">
        <f>+ICU!A86</f>
        <v>194</v>
      </c>
      <c r="C91" t="str">
        <f>+ICU!B86</f>
        <v>PROVIDENCE SAINT JOSEPHS HOSPITAL</v>
      </c>
      <c r="D91" s="7">
        <f>ROUND(SUM(ICU!M86:N86),0)</f>
        <v>0</v>
      </c>
      <c r="E91" s="7">
        <f>ROUND(+ICU!F86,0)</f>
        <v>0</v>
      </c>
      <c r="F91" s="8">
        <f t="shared" si="3"/>
      </c>
      <c r="G91" s="7">
        <f>ROUND(SUM(ICU!M187:N187),0)</f>
        <v>0</v>
      </c>
      <c r="H91" s="7">
        <f>ROUND(+ICU!F187,0)</f>
        <v>0</v>
      </c>
      <c r="I91" s="8">
        <f t="shared" si="4"/>
      </c>
      <c r="J91" s="8"/>
      <c r="K91" s="9">
        <f t="shared" si="5"/>
      </c>
    </row>
    <row r="92" spans="2:11" ht="12">
      <c r="B92">
        <f>+ICU!A87</f>
        <v>195</v>
      </c>
      <c r="C92" t="str">
        <f>+ICU!B87</f>
        <v>SNOQUALMIE VALLEY HOSPITAL</v>
      </c>
      <c r="D92" s="7">
        <f>ROUND(SUM(ICU!M87:N87),0)</f>
        <v>0</v>
      </c>
      <c r="E92" s="7">
        <f>ROUND(+ICU!F87,0)</f>
        <v>0</v>
      </c>
      <c r="F92" s="8">
        <f t="shared" si="3"/>
      </c>
      <c r="G92" s="7">
        <f>ROUND(SUM(ICU!M188:N188),0)</f>
        <v>0</v>
      </c>
      <c r="H92" s="7">
        <f>ROUND(+ICU!F188,0)</f>
        <v>0</v>
      </c>
      <c r="I92" s="8">
        <f t="shared" si="4"/>
      </c>
      <c r="J92" s="8"/>
      <c r="K92" s="9">
        <f t="shared" si="5"/>
      </c>
    </row>
    <row r="93" spans="2:11" ht="12">
      <c r="B93">
        <f>+ICU!A88</f>
        <v>197</v>
      </c>
      <c r="C93" t="str">
        <f>+ICU!B88</f>
        <v>CAPITAL MEDICAL CENTER</v>
      </c>
      <c r="D93" s="7">
        <f>ROUND(SUM(ICU!M88:N88),0)</f>
        <v>165247</v>
      </c>
      <c r="E93" s="7">
        <f>ROUND(+ICU!F88,0)</f>
        <v>4095</v>
      </c>
      <c r="F93" s="8">
        <f t="shared" si="3"/>
        <v>40.35</v>
      </c>
      <c r="G93" s="7">
        <f>ROUND(SUM(ICU!M189:N189),0)</f>
        <v>199830</v>
      </c>
      <c r="H93" s="7">
        <f>ROUND(+ICU!F189,0)</f>
        <v>3759</v>
      </c>
      <c r="I93" s="8">
        <f t="shared" si="4"/>
        <v>53.16</v>
      </c>
      <c r="J93" s="8"/>
      <c r="K93" s="9">
        <f t="shared" si="5"/>
        <v>0.3175</v>
      </c>
    </row>
    <row r="94" spans="2:11" ht="12">
      <c r="B94">
        <f>+ICU!A89</f>
        <v>198</v>
      </c>
      <c r="C94" t="str">
        <f>+ICU!B89</f>
        <v>SUNNYSIDE COMMUNITY HOSPITAL</v>
      </c>
      <c r="D94" s="7">
        <f>ROUND(SUM(ICU!M89:N89),0)</f>
        <v>42596</v>
      </c>
      <c r="E94" s="7">
        <f>ROUND(+ICU!F89,0)</f>
        <v>671</v>
      </c>
      <c r="F94" s="8">
        <f t="shared" si="3"/>
        <v>63.48</v>
      </c>
      <c r="G94" s="7">
        <f>ROUND(SUM(ICU!M190:N190),0)</f>
        <v>82861</v>
      </c>
      <c r="H94" s="7">
        <f>ROUND(+ICU!F190,0)</f>
        <v>630</v>
      </c>
      <c r="I94" s="8">
        <f t="shared" si="4"/>
        <v>131.53</v>
      </c>
      <c r="J94" s="8"/>
      <c r="K94" s="9">
        <f t="shared" si="5"/>
        <v>1.072</v>
      </c>
    </row>
    <row r="95" spans="2:11" ht="12">
      <c r="B95">
        <f>+ICU!A90</f>
        <v>199</v>
      </c>
      <c r="C95" t="str">
        <f>+ICU!B90</f>
        <v>TOPPENISH COMMUNITY HOSPITAL</v>
      </c>
      <c r="D95" s="7">
        <f>ROUND(SUM(ICU!M90:N90),0)</f>
        <v>54560</v>
      </c>
      <c r="E95" s="7">
        <f>ROUND(+ICU!F90,0)</f>
        <v>1148</v>
      </c>
      <c r="F95" s="8">
        <f t="shared" si="3"/>
        <v>47.53</v>
      </c>
      <c r="G95" s="7">
        <f>ROUND(SUM(ICU!M191:N191),0)</f>
        <v>64039</v>
      </c>
      <c r="H95" s="7">
        <f>ROUND(+ICU!F191,0)</f>
        <v>1127</v>
      </c>
      <c r="I95" s="8">
        <f t="shared" si="4"/>
        <v>56.82</v>
      </c>
      <c r="J95" s="8"/>
      <c r="K95" s="9">
        <f t="shared" si="5"/>
        <v>0.1955</v>
      </c>
    </row>
    <row r="96" spans="2:11" ht="12">
      <c r="B96">
        <f>+ICU!A91</f>
        <v>201</v>
      </c>
      <c r="C96" t="str">
        <f>+ICU!B91</f>
        <v>SAINT FRANCIS COMMUNITY HOSPITAL</v>
      </c>
      <c r="D96" s="7">
        <f>ROUND(SUM(ICU!M91:N91),0)</f>
        <v>114624</v>
      </c>
      <c r="E96" s="7">
        <f>ROUND(+ICU!F91,0)</f>
        <v>3273</v>
      </c>
      <c r="F96" s="8">
        <f t="shared" si="3"/>
        <v>35.02</v>
      </c>
      <c r="G96" s="7">
        <f>ROUND(SUM(ICU!M192:N192),0)</f>
        <v>689214</v>
      </c>
      <c r="H96" s="7">
        <f>ROUND(+ICU!F192,0)</f>
        <v>3618</v>
      </c>
      <c r="I96" s="8">
        <f t="shared" si="4"/>
        <v>190.5</v>
      </c>
      <c r="J96" s="8"/>
      <c r="K96" s="9">
        <f t="shared" si="5"/>
        <v>4.4397</v>
      </c>
    </row>
    <row r="97" spans="2:11" ht="12">
      <c r="B97">
        <f>+ICU!A92</f>
        <v>202</v>
      </c>
      <c r="C97" t="str">
        <f>+ICU!B92</f>
        <v>REGIONAL HOSP. FOR RESP. &amp; COMPLEX CARE</v>
      </c>
      <c r="D97" s="7">
        <f>ROUND(SUM(ICU!M92:N92),0)</f>
        <v>0</v>
      </c>
      <c r="E97" s="7">
        <f>ROUND(+ICU!F92,0)</f>
        <v>0</v>
      </c>
      <c r="F97" s="8">
        <f t="shared" si="3"/>
      </c>
      <c r="G97" s="7">
        <f>ROUND(SUM(ICU!M193:N193),0)</f>
        <v>0</v>
      </c>
      <c r="H97" s="7">
        <f>ROUND(+ICU!F193,0)</f>
        <v>0</v>
      </c>
      <c r="I97" s="8">
        <f t="shared" si="4"/>
      </c>
      <c r="J97" s="8"/>
      <c r="K97" s="9">
        <f t="shared" si="5"/>
      </c>
    </row>
    <row r="98" spans="2:11" ht="12">
      <c r="B98">
        <f>+ICU!A93</f>
        <v>204</v>
      </c>
      <c r="C98" t="str">
        <f>+ICU!B93</f>
        <v>SEATTLE CANCER CARE ALLIANCE</v>
      </c>
      <c r="D98" s="7">
        <f>ROUND(SUM(ICU!M93:N93),0)</f>
        <v>0</v>
      </c>
      <c r="E98" s="7">
        <f>ROUND(+ICU!F93,0)</f>
        <v>5570</v>
      </c>
      <c r="F98" s="8">
        <f t="shared" si="3"/>
      </c>
      <c r="G98" s="7">
        <f>ROUND(SUM(ICU!M194:N194),0)</f>
        <v>0</v>
      </c>
      <c r="H98" s="7">
        <f>ROUND(+ICU!F194,0)</f>
        <v>5997</v>
      </c>
      <c r="I98" s="8">
        <f t="shared" si="4"/>
      </c>
      <c r="J98" s="8"/>
      <c r="K98" s="9">
        <f t="shared" si="5"/>
      </c>
    </row>
    <row r="99" spans="2:11" ht="12">
      <c r="B99">
        <f>+ICU!A94</f>
        <v>205</v>
      </c>
      <c r="C99" t="str">
        <f>+ICU!B94</f>
        <v>WENATCHEE VALLEY MEDICAL CENTER</v>
      </c>
      <c r="D99" s="7">
        <f>ROUND(SUM(ICU!M94:N94),0)</f>
        <v>0</v>
      </c>
      <c r="E99" s="7">
        <f>ROUND(+ICU!F94,0)</f>
        <v>0</v>
      </c>
      <c r="F99" s="8">
        <f t="shared" si="3"/>
      </c>
      <c r="G99" s="7">
        <f>ROUND(SUM(ICU!M195:N195),0)</f>
        <v>0</v>
      </c>
      <c r="H99" s="7">
        <f>ROUND(+ICU!F195,0)</f>
        <v>0</v>
      </c>
      <c r="I99" s="8">
        <f t="shared" si="4"/>
      </c>
      <c r="J99" s="8"/>
      <c r="K99" s="9">
        <f t="shared" si="5"/>
      </c>
    </row>
    <row r="100" spans="2:11" ht="12">
      <c r="B100">
        <f>+ICU!A95</f>
        <v>206</v>
      </c>
      <c r="C100" t="str">
        <f>+ICU!B95</f>
        <v>UNITED GENERAL HOSPITAL</v>
      </c>
      <c r="D100" s="7">
        <f>ROUND(SUM(ICU!M95:N95),0)</f>
        <v>18530</v>
      </c>
      <c r="E100" s="7">
        <f>ROUND(+ICU!F95,0)</f>
        <v>497</v>
      </c>
      <c r="F100" s="8">
        <f t="shared" si="3"/>
        <v>37.28</v>
      </c>
      <c r="G100" s="7">
        <f>ROUND(SUM(ICU!M196:N196),0)</f>
        <v>22341</v>
      </c>
      <c r="H100" s="7">
        <f>ROUND(+ICU!F196,0)</f>
        <v>477</v>
      </c>
      <c r="I100" s="8">
        <f t="shared" si="4"/>
        <v>46.84</v>
      </c>
      <c r="J100" s="8"/>
      <c r="K100" s="9">
        <f t="shared" si="5"/>
        <v>0.2564</v>
      </c>
    </row>
    <row r="101" spans="2:11" ht="12">
      <c r="B101">
        <f>+ICU!A96</f>
        <v>207</v>
      </c>
      <c r="C101" t="str">
        <f>+ICU!B96</f>
        <v>SKAGIT VALLEY HOSPITAL</v>
      </c>
      <c r="D101" s="7">
        <f>ROUND(SUM(ICU!M96:N96),0)</f>
        <v>107656</v>
      </c>
      <c r="E101" s="7">
        <f>ROUND(+ICU!F96,0)</f>
        <v>2767</v>
      </c>
      <c r="F101" s="8">
        <f t="shared" si="3"/>
        <v>38.91</v>
      </c>
      <c r="G101" s="7">
        <f>ROUND(SUM(ICU!M197:N197),0)</f>
        <v>110002</v>
      </c>
      <c r="H101" s="7">
        <f>ROUND(+ICU!F197,0)</f>
        <v>2482</v>
      </c>
      <c r="I101" s="8">
        <f t="shared" si="4"/>
        <v>44.32</v>
      </c>
      <c r="J101" s="8"/>
      <c r="K101" s="9">
        <f t="shared" si="5"/>
        <v>0.139</v>
      </c>
    </row>
    <row r="102" spans="2:11" ht="12">
      <c r="B102">
        <f>+ICU!A97</f>
        <v>208</v>
      </c>
      <c r="C102" t="str">
        <f>+ICU!B97</f>
        <v>LEGACY SALMON CREEK HOSPITAL</v>
      </c>
      <c r="D102" s="7">
        <f>ROUND(SUM(ICU!M97:N97),0)</f>
        <v>1100695</v>
      </c>
      <c r="E102" s="7">
        <f>ROUND(+ICU!F97,0)</f>
        <v>6842</v>
      </c>
      <c r="F102" s="8">
        <f t="shared" si="3"/>
        <v>160.87</v>
      </c>
      <c r="G102" s="7">
        <f>ROUND(SUM(ICU!M198:N198),0)</f>
        <v>963893</v>
      </c>
      <c r="H102" s="7">
        <f>ROUND(+ICU!F198,0)</f>
        <v>8219</v>
      </c>
      <c r="I102" s="8">
        <f t="shared" si="4"/>
        <v>117.28</v>
      </c>
      <c r="J102" s="8"/>
      <c r="K102" s="9">
        <f t="shared" si="5"/>
        <v>-0.271</v>
      </c>
    </row>
    <row r="103" spans="2:11" ht="12">
      <c r="B103">
        <f>+ICU!A98</f>
        <v>209</v>
      </c>
      <c r="C103" t="str">
        <f>+ICU!B98</f>
        <v>SAINT ANTHONY HOSPITAL</v>
      </c>
      <c r="D103" s="7">
        <f>ROUND(SUM(ICU!M98:N98),0)</f>
        <v>0</v>
      </c>
      <c r="E103" s="7">
        <f>ROUND(+ICU!F98,0)</f>
        <v>0</v>
      </c>
      <c r="F103" s="8">
        <f t="shared" si="3"/>
      </c>
      <c r="G103" s="7">
        <f>ROUND(SUM(ICU!M199:N199),0)</f>
        <v>168511</v>
      </c>
      <c r="H103" s="7">
        <f>ROUND(+ICU!F199,0)</f>
        <v>1145</v>
      </c>
      <c r="I103" s="8">
        <f t="shared" si="4"/>
        <v>147.17</v>
      </c>
      <c r="J103" s="8"/>
      <c r="K103" s="9">
        <f t="shared" si="5"/>
      </c>
    </row>
    <row r="104" spans="2:11" ht="12">
      <c r="B104">
        <f>+ICU!A99</f>
        <v>904</v>
      </c>
      <c r="C104" t="str">
        <f>+ICU!B99</f>
        <v>BHC FAIRFAX HOSPITAL</v>
      </c>
      <c r="D104" s="7">
        <f>ROUND(SUM(ICU!M99:N99),0)</f>
        <v>0</v>
      </c>
      <c r="E104" s="7">
        <f>ROUND(+ICU!F99,0)</f>
        <v>0</v>
      </c>
      <c r="F104" s="8">
        <f t="shared" si="3"/>
      </c>
      <c r="G104" s="7">
        <f>ROUND(SUM(ICU!M200:N200),0)</f>
        <v>0</v>
      </c>
      <c r="H104" s="7">
        <f>ROUND(+ICU!F200,0)</f>
        <v>0</v>
      </c>
      <c r="I104" s="8">
        <f t="shared" si="4"/>
      </c>
      <c r="J104" s="8"/>
      <c r="K104" s="9">
        <f t="shared" si="5"/>
      </c>
    </row>
    <row r="105" spans="2:11" ht="12">
      <c r="B105">
        <f>+ICU!A100</f>
        <v>915</v>
      </c>
      <c r="C105" t="str">
        <f>+ICU!B100</f>
        <v>LOURDES COUNSELING CENTER</v>
      </c>
      <c r="D105" s="7">
        <f>ROUND(SUM(ICU!M100:N100),0)</f>
        <v>0</v>
      </c>
      <c r="E105" s="7">
        <f>ROUND(+ICU!F100,0)</f>
        <v>7706</v>
      </c>
      <c r="F105" s="8">
        <f t="shared" si="3"/>
      </c>
      <c r="G105" s="7">
        <f>ROUND(SUM(ICU!M201:N201),0)</f>
        <v>0</v>
      </c>
      <c r="H105" s="7">
        <f>ROUND(+ICU!F201,0)</f>
        <v>0</v>
      </c>
      <c r="I105" s="8">
        <f t="shared" si="4"/>
      </c>
      <c r="J105" s="8"/>
      <c r="K105" s="9">
        <f t="shared" si="5"/>
      </c>
    </row>
    <row r="106" spans="2:11" ht="12">
      <c r="B106">
        <f>+ICU!A101</f>
        <v>919</v>
      </c>
      <c r="C106" t="str">
        <f>+ICU!B101</f>
        <v>NAVOS</v>
      </c>
      <c r="D106" s="7">
        <f>ROUND(SUM(ICU!M101:N101),0)</f>
        <v>0</v>
      </c>
      <c r="E106" s="7">
        <f>ROUND(+ICU!F101,0)</f>
        <v>0</v>
      </c>
      <c r="F106" s="8">
        <f t="shared" si="3"/>
      </c>
      <c r="G106" s="7">
        <f>ROUND(SUM(ICU!M202:N202),0)</f>
        <v>0</v>
      </c>
      <c r="H106" s="7">
        <f>ROUND(+ICU!F202,0)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zoomScale="75" zoomScaleNormal="75" zoomScalePageLayoutView="0" workbookViewId="0" topLeftCell="A1">
      <selection activeCell="G13" sqref="G13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6" width="6.875" style="0" bestFit="1" customWidth="1"/>
    <col min="7" max="7" width="10.875" style="0" bestFit="1" customWidth="1"/>
    <col min="8" max="9" width="6.875" style="0" bestFit="1" customWidth="1"/>
    <col min="10" max="10" width="2.625" style="0" customWidth="1"/>
  </cols>
  <sheetData>
    <row r="1" spans="1:10" ht="12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</row>
    <row r="2" spans="1:11" ht="1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38</v>
      </c>
    </row>
    <row r="3" spans="1:11" ht="12">
      <c r="A3" s="5"/>
      <c r="B3" s="5"/>
      <c r="C3" s="5"/>
      <c r="D3" s="5"/>
      <c r="E3" s="5"/>
      <c r="F3" s="4"/>
      <c r="G3" s="5"/>
      <c r="H3" s="5"/>
      <c r="I3" s="5"/>
      <c r="J3" s="5"/>
      <c r="K3">
        <v>52</v>
      </c>
    </row>
    <row r="4" spans="1:10" ht="12">
      <c r="A4" s="4" t="s">
        <v>70</v>
      </c>
      <c r="B4" s="5"/>
      <c r="C4" s="5"/>
      <c r="D4" s="6"/>
      <c r="E4" s="5"/>
      <c r="F4" s="5"/>
      <c r="G4" s="5"/>
      <c r="H4" s="5"/>
      <c r="I4" s="5"/>
      <c r="J4" s="5"/>
    </row>
    <row r="5" spans="1:10" ht="12">
      <c r="A5" s="4" t="s">
        <v>46</v>
      </c>
      <c r="B5" s="5"/>
      <c r="C5" s="5"/>
      <c r="D5" s="5"/>
      <c r="E5" s="5"/>
      <c r="F5" s="5"/>
      <c r="G5" s="5"/>
      <c r="H5" s="5"/>
      <c r="I5" s="5"/>
      <c r="J5" s="5"/>
    </row>
    <row r="7" spans="5:9" ht="12">
      <c r="E7" s="17">
        <f>ROUND(+ICU!D5,0)</f>
        <v>2008</v>
      </c>
      <c r="F7" s="17">
        <f>E7</f>
        <v>2008</v>
      </c>
      <c r="G7" s="3"/>
      <c r="H7" s="2">
        <f>+F7+1</f>
        <v>2009</v>
      </c>
      <c r="I7" s="3">
        <f>+H7</f>
        <v>2009</v>
      </c>
    </row>
    <row r="8" spans="1:11" ht="12">
      <c r="A8" s="3"/>
      <c r="B8" s="3"/>
      <c r="C8" s="3"/>
      <c r="D8" s="2" t="s">
        <v>24</v>
      </c>
      <c r="F8" s="2" t="s">
        <v>1</v>
      </c>
      <c r="G8" s="2" t="s">
        <v>24</v>
      </c>
      <c r="I8" s="2" t="s">
        <v>1</v>
      </c>
      <c r="J8" s="2"/>
      <c r="K8" s="3" t="s">
        <v>75</v>
      </c>
    </row>
    <row r="9" spans="1:11" ht="12">
      <c r="A9" s="3"/>
      <c r="B9" s="3" t="s">
        <v>36</v>
      </c>
      <c r="C9" s="3" t="s">
        <v>37</v>
      </c>
      <c r="D9" s="2" t="s">
        <v>6</v>
      </c>
      <c r="E9" s="2" t="s">
        <v>3</v>
      </c>
      <c r="F9" s="2" t="s">
        <v>3</v>
      </c>
      <c r="G9" s="2" t="s">
        <v>6</v>
      </c>
      <c r="H9" s="2" t="s">
        <v>3</v>
      </c>
      <c r="I9" s="2" t="s">
        <v>3</v>
      </c>
      <c r="J9" s="2"/>
      <c r="K9" s="3" t="s">
        <v>77</v>
      </c>
    </row>
    <row r="10" spans="1:11" ht="12">
      <c r="A10" s="7"/>
      <c r="B10" s="7">
        <f>+ICU!A5</f>
        <v>1</v>
      </c>
      <c r="C10" s="7" t="str">
        <f>+ICU!B5</f>
        <v>SWEDISH HEALTH SERVICES</v>
      </c>
      <c r="D10" s="7">
        <f>ROUND(+ICU!O5,0)</f>
        <v>327676</v>
      </c>
      <c r="E10" s="7">
        <f>ROUND(+ICU!F5,0)</f>
        <v>51309</v>
      </c>
      <c r="F10" s="8">
        <f>IF(D10=0,"",IF(E10=0,"",ROUND(D10/E10,2)))</f>
        <v>6.39</v>
      </c>
      <c r="G10" s="7">
        <f>ROUND(+ICU!O106,0)</f>
        <v>321302</v>
      </c>
      <c r="H10" s="7">
        <f>ROUND(+ICU!F106,0)</f>
        <v>31715</v>
      </c>
      <c r="I10" s="8">
        <f>IF(G10=0,"",IF(H10=0,"",ROUND(G10/H10,2)))</f>
        <v>10.13</v>
      </c>
      <c r="J10" s="8"/>
      <c r="K10" s="9">
        <f>IF(D10=0,"",IF(E10=0,"",IF(G10=0,"",IF(H10=0,"",ROUND(I10/F10-1,4)))))</f>
        <v>0.5853</v>
      </c>
    </row>
    <row r="11" spans="1:11" ht="12">
      <c r="A11" s="7"/>
      <c r="B11" s="7">
        <f>+ICU!A6</f>
        <v>3</v>
      </c>
      <c r="C11" s="7" t="str">
        <f>+ICU!B6</f>
        <v>SWEDISH MEDICAL CENTER CHERRY HILL</v>
      </c>
      <c r="D11" s="7">
        <f>ROUND(+ICU!O6,0)</f>
        <v>95548</v>
      </c>
      <c r="E11" s="7">
        <f>ROUND(+ICU!F6,0)</f>
        <v>7418</v>
      </c>
      <c r="F11" s="8">
        <f aca="true" t="shared" si="0" ref="F11:F74">IF(D11=0,"",IF(E11=0,"",ROUND(D11/E11,2)))</f>
        <v>12.88</v>
      </c>
      <c r="G11" s="7">
        <f>ROUND(+ICU!O107,0)</f>
        <v>89316</v>
      </c>
      <c r="H11" s="7">
        <f>ROUND(+ICU!F107,0)</f>
        <v>7588</v>
      </c>
      <c r="I11" s="8">
        <f aca="true" t="shared" si="1" ref="I11:I74">IF(G11=0,"",IF(H11=0,"",ROUND(G11/H11,2)))</f>
        <v>11.77</v>
      </c>
      <c r="J11" s="8"/>
      <c r="K11" s="9">
        <f aca="true" t="shared" si="2" ref="K11:K74">IF(D11=0,"",IF(E11=0,"",IF(G11=0,"",IF(H11=0,"",ROUND(I11/F11-1,4)))))</f>
        <v>-0.0862</v>
      </c>
    </row>
    <row r="12" spans="1:11" ht="12">
      <c r="A12" s="7"/>
      <c r="B12" s="7">
        <f>+ICU!A7</f>
        <v>8</v>
      </c>
      <c r="C12" s="7" t="str">
        <f>+ICU!B7</f>
        <v>KLICKITAT VALLEY HOSPITAL</v>
      </c>
      <c r="D12" s="7">
        <f>ROUND(+ICU!O7,0)</f>
        <v>0</v>
      </c>
      <c r="E12" s="7">
        <f>ROUND(+ICU!F7,0)</f>
        <v>0</v>
      </c>
      <c r="F12" s="8">
        <f t="shared" si="0"/>
      </c>
      <c r="G12" s="7">
        <f>ROUND(+ICU!O108,0)</f>
        <v>0</v>
      </c>
      <c r="H12" s="7">
        <f>ROUND(+ICU!F108,0)</f>
        <v>0</v>
      </c>
      <c r="I12" s="8">
        <f t="shared" si="1"/>
      </c>
      <c r="J12" s="8"/>
      <c r="K12" s="9">
        <f t="shared" si="2"/>
      </c>
    </row>
    <row r="13" spans="1:11" ht="12">
      <c r="A13" s="7"/>
      <c r="B13" s="7">
        <f>+ICU!A8</f>
        <v>10</v>
      </c>
      <c r="C13" s="7" t="str">
        <f>+ICU!B8</f>
        <v>VIRGINIA MASON MEDICAL CENTER</v>
      </c>
      <c r="D13" s="7">
        <f>ROUND(+ICU!O8,0)</f>
        <v>484564</v>
      </c>
      <c r="E13" s="7">
        <f>ROUND(+ICU!F8,0)</f>
        <v>6247</v>
      </c>
      <c r="F13" s="8">
        <f t="shared" si="0"/>
        <v>77.57</v>
      </c>
      <c r="G13" s="7">
        <f>ROUND(+ICU!O109,0)</f>
        <v>482524</v>
      </c>
      <c r="H13" s="7">
        <f>ROUND(+ICU!F109,0)</f>
        <v>6007</v>
      </c>
      <c r="I13" s="8">
        <f t="shared" si="1"/>
        <v>80.33</v>
      </c>
      <c r="J13" s="8"/>
      <c r="K13" s="9">
        <f t="shared" si="2"/>
        <v>0.0356</v>
      </c>
    </row>
    <row r="14" spans="1:11" ht="12">
      <c r="A14" s="7"/>
      <c r="B14" s="7">
        <f>+ICU!A9</f>
        <v>14</v>
      </c>
      <c r="C14" s="7" t="str">
        <f>+ICU!B9</f>
        <v>SEATTLE CHILDRENS HOSPITAL</v>
      </c>
      <c r="D14" s="7">
        <f>ROUND(+ICU!O9,0)</f>
        <v>85597</v>
      </c>
      <c r="E14" s="7">
        <f>ROUND(+ICU!F9,0)</f>
        <v>13348</v>
      </c>
      <c r="F14" s="8">
        <f t="shared" si="0"/>
        <v>6.41</v>
      </c>
      <c r="G14" s="7">
        <f>ROUND(+ICU!O110,0)</f>
        <v>104101</v>
      </c>
      <c r="H14" s="7">
        <f>ROUND(+ICU!F110,0)</f>
        <v>13480</v>
      </c>
      <c r="I14" s="8">
        <f t="shared" si="1"/>
        <v>7.72</v>
      </c>
      <c r="J14" s="8"/>
      <c r="K14" s="9">
        <f t="shared" si="2"/>
        <v>0.2044</v>
      </c>
    </row>
    <row r="15" spans="1:11" ht="12">
      <c r="A15" s="7"/>
      <c r="B15" s="7">
        <f>+ICU!A10</f>
        <v>20</v>
      </c>
      <c r="C15" s="7" t="str">
        <f>+ICU!B10</f>
        <v>GROUP HEALTH CENTRAL</v>
      </c>
      <c r="D15" s="7">
        <f>ROUND(+ICU!O10,0)</f>
        <v>675250</v>
      </c>
      <c r="E15" s="7">
        <f>ROUND(+ICU!F10,0)</f>
        <v>1592</v>
      </c>
      <c r="F15" s="8">
        <f t="shared" si="0"/>
        <v>424.15</v>
      </c>
      <c r="G15" s="7">
        <f>ROUND(+ICU!O111,0)</f>
        <v>3282</v>
      </c>
      <c r="H15" s="7">
        <f>ROUND(+ICU!F111,0)</f>
        <v>1386</v>
      </c>
      <c r="I15" s="8">
        <f t="shared" si="1"/>
        <v>2.37</v>
      </c>
      <c r="J15" s="8"/>
      <c r="K15" s="9">
        <f t="shared" si="2"/>
        <v>-0.9944</v>
      </c>
    </row>
    <row r="16" spans="1:11" ht="12">
      <c r="A16" s="7"/>
      <c r="B16" s="7">
        <f>+ICU!A11</f>
        <v>21</v>
      </c>
      <c r="C16" s="7" t="str">
        <f>+ICU!B11</f>
        <v>NEWPORT COMMUNITY HOSPITAL</v>
      </c>
      <c r="D16" s="7">
        <f>ROUND(+ICU!O11,0)</f>
        <v>0</v>
      </c>
      <c r="E16" s="7">
        <f>ROUND(+ICU!F11,0)</f>
        <v>0</v>
      </c>
      <c r="F16" s="8">
        <f t="shared" si="0"/>
      </c>
      <c r="G16" s="7">
        <f>ROUND(+ICU!O112,0)</f>
        <v>0</v>
      </c>
      <c r="H16" s="7">
        <f>ROUND(+ICU!F112,0)</f>
        <v>0</v>
      </c>
      <c r="I16" s="8">
        <f t="shared" si="1"/>
      </c>
      <c r="J16" s="8"/>
      <c r="K16" s="9">
        <f t="shared" si="2"/>
      </c>
    </row>
    <row r="17" spans="1:11" ht="12">
      <c r="A17" s="7"/>
      <c r="B17" s="7">
        <f>+ICU!A12</f>
        <v>22</v>
      </c>
      <c r="C17" s="7" t="str">
        <f>+ICU!B12</f>
        <v>LOURDES MEDICAL CENTER</v>
      </c>
      <c r="D17" s="7">
        <f>ROUND(+ICU!O12,0)</f>
        <v>0</v>
      </c>
      <c r="E17" s="7">
        <f>ROUND(+ICU!F12,0)</f>
        <v>0</v>
      </c>
      <c r="F17" s="8">
        <f t="shared" si="0"/>
      </c>
      <c r="G17" s="7">
        <f>ROUND(+ICU!O113,0)</f>
        <v>0</v>
      </c>
      <c r="H17" s="7">
        <f>ROUND(+ICU!F113,0)</f>
        <v>0</v>
      </c>
      <c r="I17" s="8">
        <f t="shared" si="1"/>
      </c>
      <c r="J17" s="8"/>
      <c r="K17" s="9">
        <f t="shared" si="2"/>
      </c>
    </row>
    <row r="18" spans="1:11" ht="12">
      <c r="A18" s="7"/>
      <c r="B18" s="7">
        <f>+ICU!A13</f>
        <v>23</v>
      </c>
      <c r="C18" s="7" t="str">
        <f>+ICU!B13</f>
        <v>OKANOGAN-DOUGLAS DISTRICT HOSPITAL</v>
      </c>
      <c r="D18" s="7">
        <f>ROUND(+ICU!O13,0)</f>
        <v>148</v>
      </c>
      <c r="E18" s="7">
        <f>ROUND(+ICU!F13,0)</f>
        <v>11</v>
      </c>
      <c r="F18" s="8">
        <f t="shared" si="0"/>
        <v>13.45</v>
      </c>
      <c r="G18" s="7">
        <f>ROUND(+ICU!O114,0)</f>
        <v>147</v>
      </c>
      <c r="H18" s="7">
        <f>ROUND(+ICU!F114,0)</f>
        <v>8</v>
      </c>
      <c r="I18" s="8">
        <f t="shared" si="1"/>
        <v>18.38</v>
      </c>
      <c r="J18" s="8"/>
      <c r="K18" s="9">
        <f t="shared" si="2"/>
        <v>0.3665</v>
      </c>
    </row>
    <row r="19" spans="1:11" ht="12">
      <c r="A19" s="7"/>
      <c r="B19" s="7">
        <f>+ICU!A14</f>
        <v>26</v>
      </c>
      <c r="C19" s="7" t="str">
        <f>+ICU!B14</f>
        <v>PEACEHEALTH SAINT JOHN MEDICAL CENTER</v>
      </c>
      <c r="D19" s="7">
        <f>ROUND(+ICU!O14,0)</f>
        <v>8331</v>
      </c>
      <c r="E19" s="7">
        <f>ROUND(+ICU!F14,0)</f>
        <v>10677</v>
      </c>
      <c r="F19" s="8">
        <f t="shared" si="0"/>
        <v>0.78</v>
      </c>
      <c r="G19" s="7">
        <f>ROUND(+ICU!O115,0)</f>
        <v>7371</v>
      </c>
      <c r="H19" s="7">
        <f>ROUND(+ICU!F115,0)</f>
        <v>10054</v>
      </c>
      <c r="I19" s="8">
        <f t="shared" si="1"/>
        <v>0.73</v>
      </c>
      <c r="J19" s="8"/>
      <c r="K19" s="9">
        <f t="shared" si="2"/>
        <v>-0.0641</v>
      </c>
    </row>
    <row r="20" spans="1:11" ht="12">
      <c r="A20" s="7"/>
      <c r="B20" s="7">
        <f>+ICU!A15</f>
        <v>29</v>
      </c>
      <c r="C20" s="7" t="str">
        <f>+ICU!B15</f>
        <v>HARBORVIEW MEDICAL CENTER</v>
      </c>
      <c r="D20" s="7">
        <f>ROUND(+ICU!O15,0)</f>
        <v>14165</v>
      </c>
      <c r="E20" s="7">
        <f>ROUND(+ICU!F15,0)</f>
        <v>22687</v>
      </c>
      <c r="F20" s="8">
        <f t="shared" si="0"/>
        <v>0.62</v>
      </c>
      <c r="G20" s="7">
        <f>ROUND(+ICU!O116,0)</f>
        <v>8455</v>
      </c>
      <c r="H20" s="7">
        <f>ROUND(+ICU!F116,0)</f>
        <v>25733</v>
      </c>
      <c r="I20" s="8">
        <f t="shared" si="1"/>
        <v>0.33</v>
      </c>
      <c r="J20" s="8"/>
      <c r="K20" s="9">
        <f t="shared" si="2"/>
        <v>-0.4677</v>
      </c>
    </row>
    <row r="21" spans="1:11" ht="12">
      <c r="A21" s="7"/>
      <c r="B21" s="7">
        <f>+ICU!A16</f>
        <v>32</v>
      </c>
      <c r="C21" s="7" t="str">
        <f>+ICU!B16</f>
        <v>SAINT JOSEPH MEDICAL CENTER</v>
      </c>
      <c r="D21" s="7">
        <f>ROUND(+ICU!O16,0)</f>
        <v>121110</v>
      </c>
      <c r="E21" s="7">
        <f>ROUND(+ICU!F16,0)</f>
        <v>18623</v>
      </c>
      <c r="F21" s="8">
        <f t="shared" si="0"/>
        <v>6.5</v>
      </c>
      <c r="G21" s="7">
        <f>ROUND(+ICU!O117,0)</f>
        <v>65443</v>
      </c>
      <c r="H21" s="7">
        <f>ROUND(+ICU!F117,0)</f>
        <v>18623</v>
      </c>
      <c r="I21" s="8">
        <f t="shared" si="1"/>
        <v>3.51</v>
      </c>
      <c r="J21" s="8"/>
      <c r="K21" s="9">
        <f t="shared" si="2"/>
        <v>-0.46</v>
      </c>
    </row>
    <row r="22" spans="1:11" ht="12">
      <c r="A22" s="7"/>
      <c r="B22" s="7">
        <f>+ICU!A17</f>
        <v>35</v>
      </c>
      <c r="C22" s="7" t="str">
        <f>+ICU!B17</f>
        <v>ENUMCLAW REGIONAL HOSPITAL</v>
      </c>
      <c r="D22" s="7">
        <f>ROUND(+ICU!O17,0)</f>
        <v>0</v>
      </c>
      <c r="E22" s="7">
        <f>ROUND(+ICU!F17,0)</f>
        <v>129</v>
      </c>
      <c r="F22" s="8">
        <f t="shared" si="0"/>
      </c>
      <c r="G22" s="7">
        <f>ROUND(+ICU!O118,0)</f>
        <v>0</v>
      </c>
      <c r="H22" s="7">
        <f>ROUND(+ICU!F118,0)</f>
        <v>284</v>
      </c>
      <c r="I22" s="8">
        <f t="shared" si="1"/>
      </c>
      <c r="J22" s="8"/>
      <c r="K22" s="9">
        <f t="shared" si="2"/>
      </c>
    </row>
    <row r="23" spans="1:11" ht="12">
      <c r="A23" s="7"/>
      <c r="B23" s="7">
        <f>+ICU!A18</f>
        <v>37</v>
      </c>
      <c r="C23" s="7" t="str">
        <f>+ICU!B18</f>
        <v>DEACONESS MEDICAL CENTER</v>
      </c>
      <c r="D23" s="7">
        <f>ROUND(+ICU!O18,0)</f>
        <v>10028</v>
      </c>
      <c r="E23" s="7">
        <f>ROUND(+ICU!F18,0)</f>
        <v>13022</v>
      </c>
      <c r="F23" s="8">
        <f t="shared" si="0"/>
        <v>0.77</v>
      </c>
      <c r="G23" s="7">
        <f>ROUND(+ICU!O119,0)</f>
        <v>9404</v>
      </c>
      <c r="H23" s="7">
        <f>ROUND(+ICU!F119,0)</f>
        <v>15528</v>
      </c>
      <c r="I23" s="8">
        <f t="shared" si="1"/>
        <v>0.61</v>
      </c>
      <c r="J23" s="8"/>
      <c r="K23" s="9">
        <f t="shared" si="2"/>
        <v>-0.2078</v>
      </c>
    </row>
    <row r="24" spans="1:11" ht="12">
      <c r="A24" s="7"/>
      <c r="B24" s="7">
        <f>+ICU!A19</f>
        <v>38</v>
      </c>
      <c r="C24" s="7" t="str">
        <f>+ICU!B19</f>
        <v>OLYMPIC MEDICAL CENTER</v>
      </c>
      <c r="D24" s="7">
        <f>ROUND(+ICU!O19,0)</f>
        <v>10682</v>
      </c>
      <c r="E24" s="7">
        <f>ROUND(+ICU!F19,0)</f>
        <v>4487</v>
      </c>
      <c r="F24" s="8">
        <f t="shared" si="0"/>
        <v>2.38</v>
      </c>
      <c r="G24" s="7">
        <f>ROUND(+ICU!O120,0)</f>
        <v>15383</v>
      </c>
      <c r="H24" s="7">
        <f>ROUND(+ICU!F120,0)</f>
        <v>4126</v>
      </c>
      <c r="I24" s="8">
        <f t="shared" si="1"/>
        <v>3.73</v>
      </c>
      <c r="J24" s="8"/>
      <c r="K24" s="9">
        <f t="shared" si="2"/>
        <v>0.5672</v>
      </c>
    </row>
    <row r="25" spans="1:11" ht="12">
      <c r="A25" s="7"/>
      <c r="B25" s="7">
        <f>+ICU!A20</f>
        <v>39</v>
      </c>
      <c r="C25" s="7" t="str">
        <f>+ICU!B20</f>
        <v>KENNEWICK GENERAL HOSPITAL</v>
      </c>
      <c r="D25" s="7">
        <f>ROUND(+ICU!O20,0)</f>
        <v>5019</v>
      </c>
      <c r="E25" s="7">
        <f>ROUND(+ICU!F20,0)</f>
        <v>1579</v>
      </c>
      <c r="F25" s="8">
        <f t="shared" si="0"/>
        <v>3.18</v>
      </c>
      <c r="G25" s="7">
        <f>ROUND(+ICU!O121,0)</f>
        <v>1745</v>
      </c>
      <c r="H25" s="7">
        <f>ROUND(+ICU!F121,0)</f>
        <v>1625</v>
      </c>
      <c r="I25" s="8">
        <f t="shared" si="1"/>
        <v>1.07</v>
      </c>
      <c r="J25" s="8"/>
      <c r="K25" s="9">
        <f t="shared" si="2"/>
        <v>-0.6635</v>
      </c>
    </row>
    <row r="26" spans="1:11" ht="12">
      <c r="A26" s="7"/>
      <c r="B26" s="7">
        <f>+ICU!A21</f>
        <v>43</v>
      </c>
      <c r="C26" s="7" t="str">
        <f>+ICU!B21</f>
        <v>WALLA WALLA GENERAL HOSPITAL</v>
      </c>
      <c r="D26" s="7">
        <f>ROUND(+ICU!O21,0)</f>
        <v>3696</v>
      </c>
      <c r="E26" s="7">
        <f>ROUND(+ICU!F21,0)</f>
        <v>683</v>
      </c>
      <c r="F26" s="8">
        <f t="shared" si="0"/>
        <v>5.41</v>
      </c>
      <c r="G26" s="7">
        <f>ROUND(+ICU!O122,0)</f>
        <v>3339</v>
      </c>
      <c r="H26" s="7">
        <f>ROUND(+ICU!F122,0)</f>
        <v>868</v>
      </c>
      <c r="I26" s="8">
        <f t="shared" si="1"/>
        <v>3.85</v>
      </c>
      <c r="J26" s="8"/>
      <c r="K26" s="9">
        <f t="shared" si="2"/>
        <v>-0.2884</v>
      </c>
    </row>
    <row r="27" spans="1:11" ht="12">
      <c r="A27" s="7"/>
      <c r="B27" s="7">
        <f>+ICU!A22</f>
        <v>45</v>
      </c>
      <c r="C27" s="7" t="str">
        <f>+ICU!B22</f>
        <v>COLUMBIA BASIN HOSPITAL</v>
      </c>
      <c r="D27" s="7">
        <f>ROUND(+ICU!O22,0)</f>
        <v>0</v>
      </c>
      <c r="E27" s="7">
        <f>ROUND(+ICU!F22,0)</f>
        <v>0</v>
      </c>
      <c r="F27" s="8">
        <f t="shared" si="0"/>
      </c>
      <c r="G27" s="7">
        <f>ROUND(+ICU!O123,0)</f>
        <v>0</v>
      </c>
      <c r="H27" s="7">
        <f>ROUND(+ICU!F123,0)</f>
        <v>0</v>
      </c>
      <c r="I27" s="8">
        <f t="shared" si="1"/>
      </c>
      <c r="J27" s="8"/>
      <c r="K27" s="9">
        <f t="shared" si="2"/>
      </c>
    </row>
    <row r="28" spans="1:11" ht="12">
      <c r="A28" s="7"/>
      <c r="B28" s="7">
        <f>+ICU!A23</f>
        <v>46</v>
      </c>
      <c r="C28" s="7" t="str">
        <f>+ICU!B23</f>
        <v>PROSSER MEMORIAL HOSPITAL</v>
      </c>
      <c r="D28" s="7">
        <f>ROUND(+ICU!O23,0)</f>
        <v>0</v>
      </c>
      <c r="E28" s="7">
        <f>ROUND(+ICU!F23,0)</f>
        <v>0</v>
      </c>
      <c r="F28" s="8">
        <f t="shared" si="0"/>
      </c>
      <c r="G28" s="7">
        <f>ROUND(+ICU!O124,0)</f>
        <v>0</v>
      </c>
      <c r="H28" s="7">
        <f>ROUND(+ICU!F124,0)</f>
        <v>0</v>
      </c>
      <c r="I28" s="8">
        <f t="shared" si="1"/>
      </c>
      <c r="J28" s="8"/>
      <c r="K28" s="9">
        <f t="shared" si="2"/>
      </c>
    </row>
    <row r="29" spans="1:11" ht="12">
      <c r="A29" s="7"/>
      <c r="B29" s="7">
        <f>+ICU!A24</f>
        <v>50</v>
      </c>
      <c r="C29" s="7" t="str">
        <f>+ICU!B24</f>
        <v>PROVIDENCE SAINT MARY MEDICAL CENTER</v>
      </c>
      <c r="D29" s="7">
        <f>ROUND(+ICU!O24,0)</f>
        <v>1203</v>
      </c>
      <c r="E29" s="7">
        <f>ROUND(+ICU!F24,0)</f>
        <v>3381</v>
      </c>
      <c r="F29" s="8">
        <f t="shared" si="0"/>
        <v>0.36</v>
      </c>
      <c r="G29" s="7">
        <f>ROUND(+ICU!O125,0)</f>
        <v>578</v>
      </c>
      <c r="H29" s="7">
        <f>ROUND(+ICU!F125,0)</f>
        <v>3191</v>
      </c>
      <c r="I29" s="8">
        <f t="shared" si="1"/>
        <v>0.18</v>
      </c>
      <c r="J29" s="8"/>
      <c r="K29" s="9">
        <f t="shared" si="2"/>
        <v>-0.5</v>
      </c>
    </row>
    <row r="30" spans="1:11" ht="12">
      <c r="A30" s="7"/>
      <c r="B30" s="7">
        <f>+ICU!A25</f>
        <v>54</v>
      </c>
      <c r="C30" s="7" t="str">
        <f>+ICU!B25</f>
        <v>FORKS COMMUNITY HOSPITAL</v>
      </c>
      <c r="D30" s="7">
        <f>ROUND(+ICU!O25,0)</f>
        <v>0</v>
      </c>
      <c r="E30" s="7">
        <f>ROUND(+ICU!F25,0)</f>
        <v>0</v>
      </c>
      <c r="F30" s="8">
        <f t="shared" si="0"/>
      </c>
      <c r="G30" s="7">
        <f>ROUND(+ICU!O126,0)</f>
        <v>0</v>
      </c>
      <c r="H30" s="7">
        <f>ROUND(+ICU!F126,0)</f>
        <v>0</v>
      </c>
      <c r="I30" s="8">
        <f t="shared" si="1"/>
      </c>
      <c r="J30" s="8"/>
      <c r="K30" s="9">
        <f t="shared" si="2"/>
      </c>
    </row>
    <row r="31" spans="1:11" ht="12">
      <c r="A31" s="7"/>
      <c r="B31" s="7">
        <f>+ICU!A26</f>
        <v>56</v>
      </c>
      <c r="C31" s="7" t="str">
        <f>+ICU!B26</f>
        <v>WILLAPA HARBOR HOSPITAL</v>
      </c>
      <c r="D31" s="7">
        <f>ROUND(+ICU!O26,0)</f>
        <v>0</v>
      </c>
      <c r="E31" s="7">
        <f>ROUND(+ICU!F26,0)</f>
        <v>0</v>
      </c>
      <c r="F31" s="8">
        <f t="shared" si="0"/>
      </c>
      <c r="G31" s="7">
        <f>ROUND(+ICU!O127,0)</f>
        <v>0</v>
      </c>
      <c r="H31" s="7">
        <f>ROUND(+ICU!F127,0)</f>
        <v>0</v>
      </c>
      <c r="I31" s="8">
        <f t="shared" si="1"/>
      </c>
      <c r="J31" s="8"/>
      <c r="K31" s="9">
        <f t="shared" si="2"/>
      </c>
    </row>
    <row r="32" spans="1:11" ht="12">
      <c r="A32" s="7"/>
      <c r="B32" s="7">
        <f>+ICU!A27</f>
        <v>58</v>
      </c>
      <c r="C32" s="7" t="str">
        <f>+ICU!B27</f>
        <v>YAKIMA VALLEY MEMORIAL HOSPITAL</v>
      </c>
      <c r="D32" s="7">
        <f>ROUND(+ICU!O27,0)</f>
        <v>53784</v>
      </c>
      <c r="E32" s="7">
        <f>ROUND(+ICU!F27,0)</f>
        <v>6280</v>
      </c>
      <c r="F32" s="8">
        <f t="shared" si="0"/>
        <v>8.56</v>
      </c>
      <c r="G32" s="7">
        <f>ROUND(+ICU!O128,0)</f>
        <v>47707</v>
      </c>
      <c r="H32" s="7">
        <f>ROUND(+ICU!F128,0)</f>
        <v>5923</v>
      </c>
      <c r="I32" s="8">
        <f t="shared" si="1"/>
        <v>8.05</v>
      </c>
      <c r="J32" s="8"/>
      <c r="K32" s="9">
        <f t="shared" si="2"/>
        <v>-0.0596</v>
      </c>
    </row>
    <row r="33" spans="1:11" ht="12">
      <c r="A33" s="7"/>
      <c r="B33" s="7">
        <f>+ICU!A28</f>
        <v>63</v>
      </c>
      <c r="C33" s="7" t="str">
        <f>+ICU!B28</f>
        <v>GRAYS HARBOR COMMUNITY HOSPITAL</v>
      </c>
      <c r="D33" s="7">
        <f>ROUND(+ICU!O28,0)</f>
        <v>290</v>
      </c>
      <c r="E33" s="7">
        <f>ROUND(+ICU!F28,0)</f>
        <v>1871</v>
      </c>
      <c r="F33" s="8">
        <f t="shared" si="0"/>
        <v>0.15</v>
      </c>
      <c r="G33" s="7">
        <f>ROUND(+ICU!O129,0)</f>
        <v>6911</v>
      </c>
      <c r="H33" s="7">
        <f>ROUND(+ICU!F129,0)</f>
        <v>2039</v>
      </c>
      <c r="I33" s="8">
        <f t="shared" si="1"/>
        <v>3.39</v>
      </c>
      <c r="J33" s="8"/>
      <c r="K33" s="9">
        <f t="shared" si="2"/>
        <v>21.6</v>
      </c>
    </row>
    <row r="34" spans="1:11" ht="12">
      <c r="A34" s="7"/>
      <c r="B34" s="7">
        <f>+ICU!A29</f>
        <v>78</v>
      </c>
      <c r="C34" s="7" t="str">
        <f>+ICU!B29</f>
        <v>SAMARITAN HOSPITAL</v>
      </c>
      <c r="D34" s="7">
        <f>ROUND(+ICU!O29,0)</f>
        <v>5287</v>
      </c>
      <c r="E34" s="7">
        <f>ROUND(+ICU!F29,0)</f>
        <v>1601</v>
      </c>
      <c r="F34" s="8">
        <f t="shared" si="0"/>
        <v>3.3</v>
      </c>
      <c r="G34" s="7">
        <f>ROUND(+ICU!O130,0)</f>
        <v>6003</v>
      </c>
      <c r="H34" s="7">
        <f>ROUND(+ICU!F130,0)</f>
        <v>1689</v>
      </c>
      <c r="I34" s="8">
        <f t="shared" si="1"/>
        <v>3.55</v>
      </c>
      <c r="J34" s="8"/>
      <c r="K34" s="9">
        <f t="shared" si="2"/>
        <v>0.0758</v>
      </c>
    </row>
    <row r="35" spans="1:11" ht="12">
      <c r="A35" s="7"/>
      <c r="B35" s="7">
        <f>+ICU!A30</f>
        <v>79</v>
      </c>
      <c r="C35" s="7" t="str">
        <f>+ICU!B30</f>
        <v>OCEAN BEACH HOSPITAL</v>
      </c>
      <c r="D35" s="7">
        <f>ROUND(+ICU!O30,0)</f>
        <v>0</v>
      </c>
      <c r="E35" s="7">
        <f>ROUND(+ICU!F30,0)</f>
        <v>0</v>
      </c>
      <c r="F35" s="8">
        <f t="shared" si="0"/>
      </c>
      <c r="G35" s="7">
        <f>ROUND(+ICU!O131,0)</f>
        <v>0</v>
      </c>
      <c r="H35" s="7">
        <f>ROUND(+ICU!F131,0)</f>
        <v>0</v>
      </c>
      <c r="I35" s="8">
        <f t="shared" si="1"/>
      </c>
      <c r="J35" s="8"/>
      <c r="K35" s="9">
        <f t="shared" si="2"/>
      </c>
    </row>
    <row r="36" spans="1:11" ht="12">
      <c r="A36" s="7"/>
      <c r="B36" s="7">
        <f>+ICU!A31</f>
        <v>80</v>
      </c>
      <c r="C36" s="7" t="str">
        <f>+ICU!B31</f>
        <v>ODESSA MEMORIAL HOSPITAL</v>
      </c>
      <c r="D36" s="7">
        <f>ROUND(+ICU!O31,0)</f>
        <v>0</v>
      </c>
      <c r="E36" s="7">
        <f>ROUND(+ICU!F31,0)</f>
        <v>0</v>
      </c>
      <c r="F36" s="8">
        <f t="shared" si="0"/>
      </c>
      <c r="G36" s="7">
        <f>ROUND(+ICU!O132,0)</f>
        <v>0</v>
      </c>
      <c r="H36" s="7">
        <f>ROUND(+ICU!F132,0)</f>
        <v>0</v>
      </c>
      <c r="I36" s="8">
        <f t="shared" si="1"/>
      </c>
      <c r="J36" s="8"/>
      <c r="K36" s="9">
        <f t="shared" si="2"/>
      </c>
    </row>
    <row r="37" spans="1:11" ht="12">
      <c r="A37" s="7"/>
      <c r="B37" s="7">
        <f>+ICU!A32</f>
        <v>81</v>
      </c>
      <c r="C37" s="7" t="str">
        <f>+ICU!B32</f>
        <v>GOOD SAMARITAN HOSPITAL</v>
      </c>
      <c r="D37" s="7">
        <f>ROUND(+ICU!O32,0)</f>
        <v>-278</v>
      </c>
      <c r="E37" s="7">
        <f>ROUND(+ICU!F32,0)</f>
        <v>3606</v>
      </c>
      <c r="F37" s="8">
        <f t="shared" si="0"/>
        <v>-0.08</v>
      </c>
      <c r="G37" s="7">
        <f>ROUND(+ICU!O133,0)</f>
        <v>7659</v>
      </c>
      <c r="H37" s="7">
        <f>ROUND(+ICU!F133,0)</f>
        <v>16139</v>
      </c>
      <c r="I37" s="8">
        <f t="shared" si="1"/>
        <v>0.47</v>
      </c>
      <c r="J37" s="8"/>
      <c r="K37" s="9">
        <f t="shared" si="2"/>
        <v>-6.875</v>
      </c>
    </row>
    <row r="38" spans="1:11" ht="12">
      <c r="A38" s="7"/>
      <c r="B38" s="7">
        <f>+ICU!A33</f>
        <v>82</v>
      </c>
      <c r="C38" s="7" t="str">
        <f>+ICU!B33</f>
        <v>GARFIELD COUNTY MEMORIAL HOSPITAL</v>
      </c>
      <c r="D38" s="7">
        <f>ROUND(+ICU!O33,0)</f>
        <v>0</v>
      </c>
      <c r="E38" s="7">
        <f>ROUND(+ICU!F33,0)</f>
        <v>0</v>
      </c>
      <c r="F38" s="8">
        <f t="shared" si="0"/>
      </c>
      <c r="G38" s="7">
        <f>ROUND(+ICU!O134,0)</f>
        <v>0</v>
      </c>
      <c r="H38" s="7">
        <f>ROUND(+ICU!F134,0)</f>
        <v>0</v>
      </c>
      <c r="I38" s="8">
        <f t="shared" si="1"/>
      </c>
      <c r="J38" s="8"/>
      <c r="K38" s="9">
        <f t="shared" si="2"/>
      </c>
    </row>
    <row r="39" spans="1:11" ht="12">
      <c r="A39" s="7"/>
      <c r="B39" s="7">
        <f>+ICU!A34</f>
        <v>84</v>
      </c>
      <c r="C39" s="7" t="str">
        <f>+ICU!B34</f>
        <v>PROVIDENCE REGIONAL MEDICAL CENTER EVERETT</v>
      </c>
      <c r="D39" s="7">
        <f>ROUND(+ICU!O34,0)</f>
        <v>44898</v>
      </c>
      <c r="E39" s="7">
        <f>ROUND(+ICU!F34,0)</f>
        <v>11269</v>
      </c>
      <c r="F39" s="8">
        <f t="shared" si="0"/>
        <v>3.98</v>
      </c>
      <c r="G39" s="7">
        <f>ROUND(+ICU!O135,0)</f>
        <v>37087</v>
      </c>
      <c r="H39" s="7">
        <f>ROUND(+ICU!F135,0)</f>
        <v>18430</v>
      </c>
      <c r="I39" s="8">
        <f t="shared" si="1"/>
        <v>2.01</v>
      </c>
      <c r="J39" s="8"/>
      <c r="K39" s="9">
        <f t="shared" si="2"/>
        <v>-0.495</v>
      </c>
    </row>
    <row r="40" spans="1:11" ht="12">
      <c r="A40" s="7"/>
      <c r="B40" s="7">
        <f>+ICU!A35</f>
        <v>85</v>
      </c>
      <c r="C40" s="7" t="str">
        <f>+ICU!B35</f>
        <v>JEFFERSON HEALTHCARE HOSPITAL</v>
      </c>
      <c r="D40" s="7">
        <f>ROUND(+ICU!O35,0)</f>
        <v>5542</v>
      </c>
      <c r="E40" s="7">
        <f>ROUND(+ICU!F35,0)</f>
        <v>508</v>
      </c>
      <c r="F40" s="8">
        <f t="shared" si="0"/>
        <v>10.91</v>
      </c>
      <c r="G40" s="7">
        <f>ROUND(+ICU!O136,0)</f>
        <v>5731</v>
      </c>
      <c r="H40" s="7">
        <f>ROUND(+ICU!F136,0)</f>
        <v>444</v>
      </c>
      <c r="I40" s="8">
        <f t="shared" si="1"/>
        <v>12.91</v>
      </c>
      <c r="J40" s="8"/>
      <c r="K40" s="9">
        <f t="shared" si="2"/>
        <v>0.1833</v>
      </c>
    </row>
    <row r="41" spans="1:11" ht="12">
      <c r="A41" s="7"/>
      <c r="B41" s="7">
        <f>+ICU!A36</f>
        <v>96</v>
      </c>
      <c r="C41" s="7" t="str">
        <f>+ICU!B36</f>
        <v>SKYLINE HOSPITAL</v>
      </c>
      <c r="D41" s="7">
        <f>ROUND(+ICU!O36,0)</f>
        <v>0</v>
      </c>
      <c r="E41" s="7">
        <f>ROUND(+ICU!F36,0)</f>
        <v>54</v>
      </c>
      <c r="F41" s="8">
        <f t="shared" si="0"/>
      </c>
      <c r="G41" s="7">
        <f>ROUND(+ICU!O137,0)</f>
        <v>0</v>
      </c>
      <c r="H41" s="7">
        <f>ROUND(+ICU!F137,0)</f>
        <v>41</v>
      </c>
      <c r="I41" s="8">
        <f t="shared" si="1"/>
      </c>
      <c r="J41" s="8"/>
      <c r="K41" s="9">
        <f t="shared" si="2"/>
      </c>
    </row>
    <row r="42" spans="1:11" ht="12">
      <c r="A42" s="7"/>
      <c r="B42" s="7">
        <f>+ICU!A37</f>
        <v>102</v>
      </c>
      <c r="C42" s="7" t="str">
        <f>+ICU!B37</f>
        <v>YAKIMA REGIONAL MEDICAL AND CARDIAC CENTER</v>
      </c>
      <c r="D42" s="7">
        <f>ROUND(+ICU!O37,0)</f>
        <v>44283</v>
      </c>
      <c r="E42" s="7">
        <f>ROUND(+ICU!F37,0)</f>
        <v>4061</v>
      </c>
      <c r="F42" s="8">
        <f t="shared" si="0"/>
        <v>10.9</v>
      </c>
      <c r="G42" s="7">
        <f>ROUND(+ICU!O138,0)</f>
        <v>29899</v>
      </c>
      <c r="H42" s="7">
        <f>ROUND(+ICU!F138,0)</f>
        <v>3531</v>
      </c>
      <c r="I42" s="8">
        <f t="shared" si="1"/>
        <v>8.47</v>
      </c>
      <c r="J42" s="8"/>
      <c r="K42" s="9">
        <f t="shared" si="2"/>
        <v>-0.2229</v>
      </c>
    </row>
    <row r="43" spans="1:11" ht="12">
      <c r="A43" s="7"/>
      <c r="B43" s="7">
        <f>+ICU!A38</f>
        <v>104</v>
      </c>
      <c r="C43" s="7" t="str">
        <f>+ICU!B38</f>
        <v>VALLEY GENERAL HOSPITAL</v>
      </c>
      <c r="D43" s="7">
        <f>ROUND(+ICU!O38,0)</f>
        <v>945</v>
      </c>
      <c r="E43" s="7">
        <f>ROUND(+ICU!F38,0)</f>
        <v>368</v>
      </c>
      <c r="F43" s="8">
        <f t="shared" si="0"/>
        <v>2.57</v>
      </c>
      <c r="G43" s="7">
        <f>ROUND(+ICU!O139,0)</f>
        <v>1339</v>
      </c>
      <c r="H43" s="7">
        <f>ROUND(+ICU!F139,0)</f>
        <v>344</v>
      </c>
      <c r="I43" s="8">
        <f t="shared" si="1"/>
        <v>3.89</v>
      </c>
      <c r="J43" s="8"/>
      <c r="K43" s="9">
        <f t="shared" si="2"/>
        <v>0.5136</v>
      </c>
    </row>
    <row r="44" spans="1:11" ht="12">
      <c r="A44" s="7"/>
      <c r="B44" s="7">
        <f>+ICU!A39</f>
        <v>106</v>
      </c>
      <c r="C44" s="7" t="str">
        <f>+ICU!B39</f>
        <v>CASCADE VALLEY HOSPITAL</v>
      </c>
      <c r="D44" s="7">
        <f>ROUND(+ICU!O39,0)</f>
        <v>739</v>
      </c>
      <c r="E44" s="7">
        <f>ROUND(+ICU!F39,0)</f>
        <v>613</v>
      </c>
      <c r="F44" s="8">
        <f t="shared" si="0"/>
        <v>1.21</v>
      </c>
      <c r="G44" s="7">
        <f>ROUND(+ICU!O140,0)</f>
        <v>1905</v>
      </c>
      <c r="H44" s="7">
        <f>ROUND(+ICU!F140,0)</f>
        <v>618</v>
      </c>
      <c r="I44" s="8">
        <f t="shared" si="1"/>
        <v>3.08</v>
      </c>
      <c r="J44" s="8"/>
      <c r="K44" s="9">
        <f t="shared" si="2"/>
        <v>1.5455</v>
      </c>
    </row>
    <row r="45" spans="1:11" ht="12">
      <c r="A45" s="7"/>
      <c r="B45" s="7">
        <f>+ICU!A40</f>
        <v>107</v>
      </c>
      <c r="C45" s="7" t="str">
        <f>+ICU!B40</f>
        <v>NORTH VALLEY HOSPITAL</v>
      </c>
      <c r="D45" s="7">
        <f>ROUND(+ICU!O40,0)</f>
        <v>2683</v>
      </c>
      <c r="E45" s="7">
        <f>ROUND(+ICU!F40,0)</f>
        <v>119</v>
      </c>
      <c r="F45" s="8">
        <f t="shared" si="0"/>
        <v>22.55</v>
      </c>
      <c r="G45" s="7">
        <f>ROUND(+ICU!O141,0)</f>
        <v>0</v>
      </c>
      <c r="H45" s="7">
        <f>ROUND(+ICU!F141,0)</f>
        <v>144</v>
      </c>
      <c r="I45" s="8">
        <f t="shared" si="1"/>
      </c>
      <c r="J45" s="8"/>
      <c r="K45" s="9">
        <f t="shared" si="2"/>
      </c>
    </row>
    <row r="46" spans="1:11" ht="12">
      <c r="A46" s="7"/>
      <c r="B46" s="7">
        <f>+ICU!A41</f>
        <v>108</v>
      </c>
      <c r="C46" s="7" t="str">
        <f>+ICU!B41</f>
        <v>TRI-STATE MEMORIAL HOSPITAL</v>
      </c>
      <c r="D46" s="7">
        <f>ROUND(+ICU!O41,0)</f>
        <v>14023</v>
      </c>
      <c r="E46" s="7">
        <f>ROUND(+ICU!F41,0)</f>
        <v>1802</v>
      </c>
      <c r="F46" s="8">
        <f t="shared" si="0"/>
        <v>7.78</v>
      </c>
      <c r="G46" s="7">
        <f>ROUND(+ICU!O142,0)</f>
        <v>0</v>
      </c>
      <c r="H46" s="7">
        <f>ROUND(+ICU!F142,0)</f>
        <v>0</v>
      </c>
      <c r="I46" s="8">
        <f t="shared" si="1"/>
      </c>
      <c r="J46" s="8"/>
      <c r="K46" s="9">
        <f t="shared" si="2"/>
      </c>
    </row>
    <row r="47" spans="1:11" ht="12">
      <c r="A47" s="7"/>
      <c r="B47" s="7">
        <f>+ICU!A42</f>
        <v>111</v>
      </c>
      <c r="C47" s="7" t="str">
        <f>+ICU!B42</f>
        <v>EAST ADAMS RURAL HOSPITAL</v>
      </c>
      <c r="D47" s="7">
        <f>ROUND(+ICU!O42,0)</f>
        <v>0</v>
      </c>
      <c r="E47" s="7">
        <f>ROUND(+ICU!F42,0)</f>
        <v>0</v>
      </c>
      <c r="F47" s="8">
        <f t="shared" si="0"/>
      </c>
      <c r="G47" s="7">
        <f>ROUND(+ICU!O143,0)</f>
        <v>0</v>
      </c>
      <c r="H47" s="7">
        <f>ROUND(+ICU!F143,0)</f>
        <v>0</v>
      </c>
      <c r="I47" s="8">
        <f t="shared" si="1"/>
      </c>
      <c r="J47" s="8"/>
      <c r="K47" s="9">
        <f t="shared" si="2"/>
      </c>
    </row>
    <row r="48" spans="1:11" ht="12">
      <c r="A48" s="7"/>
      <c r="B48" s="7">
        <f>+ICU!A43</f>
        <v>125</v>
      </c>
      <c r="C48" s="7" t="str">
        <f>+ICU!B43</f>
        <v>OTHELLO COMMUNITY HOSPITAL</v>
      </c>
      <c r="D48" s="7">
        <f>ROUND(+ICU!O43,0)</f>
        <v>0</v>
      </c>
      <c r="E48" s="7">
        <f>ROUND(+ICU!F43,0)</f>
        <v>0</v>
      </c>
      <c r="F48" s="8">
        <f t="shared" si="0"/>
      </c>
      <c r="G48" s="7">
        <f>ROUND(+ICU!O144,0)</f>
        <v>0</v>
      </c>
      <c r="H48" s="7">
        <f>ROUND(+ICU!F144,0)</f>
        <v>0</v>
      </c>
      <c r="I48" s="8">
        <f t="shared" si="1"/>
      </c>
      <c r="J48" s="8"/>
      <c r="K48" s="9">
        <f t="shared" si="2"/>
      </c>
    </row>
    <row r="49" spans="1:11" ht="12">
      <c r="A49" s="7"/>
      <c r="B49" s="7">
        <f>+ICU!A44</f>
        <v>126</v>
      </c>
      <c r="C49" s="7" t="str">
        <f>+ICU!B44</f>
        <v>HIGHLINE MEDICAL CENTER</v>
      </c>
      <c r="D49" s="7">
        <f>ROUND(+ICU!O44,0)</f>
        <v>6442</v>
      </c>
      <c r="E49" s="7">
        <f>ROUND(+ICU!F44,0)</f>
        <v>10017</v>
      </c>
      <c r="F49" s="8">
        <f t="shared" si="0"/>
        <v>0.64</v>
      </c>
      <c r="G49" s="7">
        <f>ROUND(+ICU!O145,0)</f>
        <v>12406</v>
      </c>
      <c r="H49" s="7">
        <f>ROUND(+ICU!F145,0)</f>
        <v>9478</v>
      </c>
      <c r="I49" s="8">
        <f t="shared" si="1"/>
        <v>1.31</v>
      </c>
      <c r="J49" s="8"/>
      <c r="K49" s="9">
        <f t="shared" si="2"/>
        <v>1.0469</v>
      </c>
    </row>
    <row r="50" spans="1:11" ht="12">
      <c r="A50" s="7"/>
      <c r="B50" s="7">
        <f>+ICU!A45</f>
        <v>128</v>
      </c>
      <c r="C50" s="7" t="str">
        <f>+ICU!B45</f>
        <v>UNIVERSITY OF WASHINGTON MEDICAL CENTER</v>
      </c>
      <c r="D50" s="7">
        <f>ROUND(+ICU!O45,0)</f>
        <v>12843</v>
      </c>
      <c r="E50" s="7">
        <f>ROUND(+ICU!F45,0)</f>
        <v>40934</v>
      </c>
      <c r="F50" s="8">
        <f t="shared" si="0"/>
        <v>0.31</v>
      </c>
      <c r="G50" s="7">
        <f>ROUND(+ICU!O146,0)</f>
        <v>10110</v>
      </c>
      <c r="H50" s="7">
        <f>ROUND(+ICU!F146,0)</f>
        <v>40681</v>
      </c>
      <c r="I50" s="8">
        <f t="shared" si="1"/>
        <v>0.25</v>
      </c>
      <c r="J50" s="8"/>
      <c r="K50" s="9">
        <f t="shared" si="2"/>
        <v>-0.1935</v>
      </c>
    </row>
    <row r="51" spans="1:11" ht="12">
      <c r="A51" s="7"/>
      <c r="B51" s="7">
        <f>+ICU!A46</f>
        <v>129</v>
      </c>
      <c r="C51" s="7" t="str">
        <f>+ICU!B46</f>
        <v>QUINCY VALLEY MEDICAL CENTER</v>
      </c>
      <c r="D51" s="7">
        <f>ROUND(+ICU!O46,0)</f>
        <v>0</v>
      </c>
      <c r="E51" s="7">
        <f>ROUND(+ICU!F46,0)</f>
        <v>0</v>
      </c>
      <c r="F51" s="8">
        <f t="shared" si="0"/>
      </c>
      <c r="G51" s="7">
        <f>ROUND(+ICU!O147,0)</f>
        <v>0</v>
      </c>
      <c r="H51" s="7">
        <f>ROUND(+ICU!F147,0)</f>
        <v>0</v>
      </c>
      <c r="I51" s="8">
        <f t="shared" si="1"/>
      </c>
      <c r="J51" s="8"/>
      <c r="K51" s="9">
        <f t="shared" si="2"/>
      </c>
    </row>
    <row r="52" spans="1:11" ht="12">
      <c r="A52" s="7"/>
      <c r="B52" s="7">
        <f>+ICU!A47</f>
        <v>130</v>
      </c>
      <c r="C52" s="7" t="str">
        <f>+ICU!B47</f>
        <v>NORTHWEST HOSPITAL &amp; MEDICAL CENTER</v>
      </c>
      <c r="D52" s="7">
        <f>ROUND(+ICU!O47,0)</f>
        <v>7677</v>
      </c>
      <c r="E52" s="7">
        <f>ROUND(+ICU!F47,0)</f>
        <v>3679</v>
      </c>
      <c r="F52" s="8">
        <f t="shared" si="0"/>
        <v>2.09</v>
      </c>
      <c r="G52" s="7">
        <f>ROUND(+ICU!O148,0)</f>
        <v>9540</v>
      </c>
      <c r="H52" s="7">
        <f>ROUND(+ICU!F148,0)</f>
        <v>3881</v>
      </c>
      <c r="I52" s="8">
        <f t="shared" si="1"/>
        <v>2.46</v>
      </c>
      <c r="J52" s="8"/>
      <c r="K52" s="9">
        <f t="shared" si="2"/>
        <v>0.177</v>
      </c>
    </row>
    <row r="53" spans="1:11" ht="12">
      <c r="A53" s="7"/>
      <c r="B53" s="7">
        <f>+ICU!A48</f>
        <v>131</v>
      </c>
      <c r="C53" s="7" t="str">
        <f>+ICU!B48</f>
        <v>OVERLAKE HOSPITAL MEDICAL CENTER</v>
      </c>
      <c r="D53" s="7">
        <f>ROUND(+ICU!O48,0)</f>
        <v>41539</v>
      </c>
      <c r="E53" s="7">
        <f>ROUND(+ICU!F48,0)</f>
        <v>6134</v>
      </c>
      <c r="F53" s="8">
        <f t="shared" si="0"/>
        <v>6.77</v>
      </c>
      <c r="G53" s="7">
        <f>ROUND(+ICU!O149,0)</f>
        <v>40405</v>
      </c>
      <c r="H53" s="7">
        <f>ROUND(+ICU!F149,0)</f>
        <v>7539</v>
      </c>
      <c r="I53" s="8">
        <f t="shared" si="1"/>
        <v>5.36</v>
      </c>
      <c r="J53" s="8"/>
      <c r="K53" s="9">
        <f t="shared" si="2"/>
        <v>-0.2083</v>
      </c>
    </row>
    <row r="54" spans="1:11" ht="12">
      <c r="A54" s="7"/>
      <c r="B54" s="7">
        <f>+ICU!A49</f>
        <v>132</v>
      </c>
      <c r="C54" s="7" t="str">
        <f>+ICU!B49</f>
        <v>SAINT CLARE HOSPITAL</v>
      </c>
      <c r="D54" s="7">
        <f>ROUND(+ICU!O49,0)</f>
        <v>8275</v>
      </c>
      <c r="E54" s="7">
        <f>ROUND(+ICU!F49,0)</f>
        <v>2782</v>
      </c>
      <c r="F54" s="8">
        <f t="shared" si="0"/>
        <v>2.97</v>
      </c>
      <c r="G54" s="7">
        <f>ROUND(+ICU!O150,0)</f>
        <v>2879</v>
      </c>
      <c r="H54" s="7">
        <f>ROUND(+ICU!F150,0)</f>
        <v>2693</v>
      </c>
      <c r="I54" s="8">
        <f t="shared" si="1"/>
        <v>1.07</v>
      </c>
      <c r="J54" s="8"/>
      <c r="K54" s="9">
        <f t="shared" si="2"/>
        <v>-0.6397</v>
      </c>
    </row>
    <row r="55" spans="1:11" ht="12">
      <c r="A55" s="7"/>
      <c r="B55" s="7">
        <f>+ICU!A50</f>
        <v>134</v>
      </c>
      <c r="C55" s="7" t="str">
        <f>+ICU!B50</f>
        <v>ISLAND HOSPITAL</v>
      </c>
      <c r="D55" s="7">
        <f>ROUND(+ICU!O50,0)</f>
        <v>187</v>
      </c>
      <c r="E55" s="7">
        <f>ROUND(+ICU!F50,0)</f>
        <v>1627</v>
      </c>
      <c r="F55" s="8">
        <f t="shared" si="0"/>
        <v>0.11</v>
      </c>
      <c r="G55" s="7">
        <f>ROUND(+ICU!O151,0)</f>
        <v>2394</v>
      </c>
      <c r="H55" s="7">
        <f>ROUND(+ICU!F151,0)</f>
        <v>1200</v>
      </c>
      <c r="I55" s="8">
        <f t="shared" si="1"/>
        <v>2</v>
      </c>
      <c r="J55" s="8"/>
      <c r="K55" s="9">
        <f t="shared" si="2"/>
        <v>17.1818</v>
      </c>
    </row>
    <row r="56" spans="1:11" ht="12">
      <c r="A56" s="7"/>
      <c r="B56" s="7">
        <f>+ICU!A51</f>
        <v>137</v>
      </c>
      <c r="C56" s="7" t="str">
        <f>+ICU!B51</f>
        <v>LINCOLN HOSPITAL</v>
      </c>
      <c r="D56" s="7">
        <f>ROUND(+ICU!O51,0)</f>
        <v>0</v>
      </c>
      <c r="E56" s="7">
        <f>ROUND(+ICU!F51,0)</f>
        <v>0</v>
      </c>
      <c r="F56" s="8">
        <f t="shared" si="0"/>
      </c>
      <c r="G56" s="7">
        <f>ROUND(+ICU!O152,0)</f>
        <v>0</v>
      </c>
      <c r="H56" s="7">
        <f>ROUND(+ICU!F152,0)</f>
        <v>0</v>
      </c>
      <c r="I56" s="8">
        <f t="shared" si="1"/>
      </c>
      <c r="J56" s="8"/>
      <c r="K56" s="9">
        <f t="shared" si="2"/>
      </c>
    </row>
    <row r="57" spans="1:11" ht="12">
      <c r="A57" s="7"/>
      <c r="B57" s="7">
        <f>+ICU!A52</f>
        <v>138</v>
      </c>
      <c r="C57" s="7" t="str">
        <f>+ICU!B52</f>
        <v>SWEDISH EDMONDS</v>
      </c>
      <c r="D57" s="7">
        <f>ROUND(+ICU!O52,0)</f>
        <v>9402</v>
      </c>
      <c r="E57" s="7">
        <f>ROUND(+ICU!F52,0)</f>
        <v>3853</v>
      </c>
      <c r="F57" s="8">
        <f t="shared" si="0"/>
        <v>2.44</v>
      </c>
      <c r="G57" s="7">
        <f>ROUND(+ICU!O153,0)</f>
        <v>13472</v>
      </c>
      <c r="H57" s="7">
        <f>ROUND(+ICU!F153,0)</f>
        <v>3419</v>
      </c>
      <c r="I57" s="8">
        <f t="shared" si="1"/>
        <v>3.94</v>
      </c>
      <c r="J57" s="8"/>
      <c r="K57" s="9">
        <f t="shared" si="2"/>
        <v>0.6148</v>
      </c>
    </row>
    <row r="58" spans="1:11" ht="12">
      <c r="A58" s="7"/>
      <c r="B58" s="7">
        <f>+ICU!A53</f>
        <v>139</v>
      </c>
      <c r="C58" s="7" t="str">
        <f>+ICU!B53</f>
        <v>PROVIDENCE HOLY FAMILY HOSPITAL</v>
      </c>
      <c r="D58" s="7">
        <f>ROUND(+ICU!O53,0)</f>
        <v>36994</v>
      </c>
      <c r="E58" s="7">
        <f>ROUND(+ICU!F53,0)</f>
        <v>3990</v>
      </c>
      <c r="F58" s="8">
        <f t="shared" si="0"/>
        <v>9.27</v>
      </c>
      <c r="G58" s="7">
        <f>ROUND(+ICU!O154,0)</f>
        <v>35204</v>
      </c>
      <c r="H58" s="7">
        <f>ROUND(+ICU!F154,0)</f>
        <v>3625</v>
      </c>
      <c r="I58" s="8">
        <f t="shared" si="1"/>
        <v>9.71</v>
      </c>
      <c r="J58" s="8"/>
      <c r="K58" s="9">
        <f t="shared" si="2"/>
        <v>0.0475</v>
      </c>
    </row>
    <row r="59" spans="1:11" ht="12">
      <c r="A59" s="7"/>
      <c r="B59" s="7">
        <f>+ICU!A54</f>
        <v>140</v>
      </c>
      <c r="C59" s="7" t="str">
        <f>+ICU!B54</f>
        <v>KITTITAS VALLEY HOSPITAL</v>
      </c>
      <c r="D59" s="7">
        <f>ROUND(+ICU!O54,0)</f>
        <v>3706</v>
      </c>
      <c r="E59" s="7">
        <f>ROUND(+ICU!F54,0)</f>
        <v>875</v>
      </c>
      <c r="F59" s="8">
        <f t="shared" si="0"/>
        <v>4.24</v>
      </c>
      <c r="G59" s="7">
        <f>ROUND(+ICU!O155,0)</f>
        <v>2719</v>
      </c>
      <c r="H59" s="7">
        <f>ROUND(+ICU!F155,0)</f>
        <v>746</v>
      </c>
      <c r="I59" s="8">
        <f t="shared" si="1"/>
        <v>3.64</v>
      </c>
      <c r="J59" s="8"/>
      <c r="K59" s="9">
        <f t="shared" si="2"/>
        <v>-0.1415</v>
      </c>
    </row>
    <row r="60" spans="1:11" ht="12">
      <c r="A60" s="7"/>
      <c r="B60" s="7">
        <f>+ICU!A55</f>
        <v>141</v>
      </c>
      <c r="C60" s="7" t="str">
        <f>+ICU!B55</f>
        <v>DAYTON GENERAL HOSPITAL</v>
      </c>
      <c r="D60" s="7">
        <f>ROUND(+ICU!O55,0)</f>
        <v>0</v>
      </c>
      <c r="E60" s="7">
        <f>ROUND(+ICU!F55,0)</f>
        <v>0</v>
      </c>
      <c r="F60" s="8">
        <f t="shared" si="0"/>
      </c>
      <c r="G60" s="7">
        <f>ROUND(+ICU!O156,0)</f>
        <v>0</v>
      </c>
      <c r="H60" s="7">
        <f>ROUND(+ICU!F156,0)</f>
        <v>0</v>
      </c>
      <c r="I60" s="8">
        <f t="shared" si="1"/>
      </c>
      <c r="J60" s="8"/>
      <c r="K60" s="9">
        <f t="shared" si="2"/>
      </c>
    </row>
    <row r="61" spans="1:11" ht="12">
      <c r="A61" s="7"/>
      <c r="B61" s="7">
        <f>+ICU!A56</f>
        <v>142</v>
      </c>
      <c r="C61" s="7" t="str">
        <f>+ICU!B56</f>
        <v>HARRISON MEDICAL CENTER</v>
      </c>
      <c r="D61" s="7">
        <f>ROUND(+ICU!O56,0)</f>
        <v>2020</v>
      </c>
      <c r="E61" s="7">
        <f>ROUND(+ICU!F56,0)</f>
        <v>5252</v>
      </c>
      <c r="F61" s="8">
        <f t="shared" si="0"/>
        <v>0.38</v>
      </c>
      <c r="G61" s="7">
        <f>ROUND(+ICU!O157,0)</f>
        <v>5314</v>
      </c>
      <c r="H61" s="7">
        <f>ROUND(+ICU!F157,0)</f>
        <v>5000</v>
      </c>
      <c r="I61" s="8">
        <f t="shared" si="1"/>
        <v>1.06</v>
      </c>
      <c r="J61" s="8"/>
      <c r="K61" s="9">
        <f t="shared" si="2"/>
        <v>1.7895</v>
      </c>
    </row>
    <row r="62" spans="1:11" ht="12">
      <c r="A62" s="7"/>
      <c r="B62" s="7">
        <f>+ICU!A57</f>
        <v>145</v>
      </c>
      <c r="C62" s="7" t="str">
        <f>+ICU!B57</f>
        <v>PEACEHEALTH SAINT JOSEPH HOSPITAL</v>
      </c>
      <c r="D62" s="7">
        <f>ROUND(+ICU!O57,0)</f>
        <v>16262</v>
      </c>
      <c r="E62" s="7">
        <f>ROUND(+ICU!F57,0)</f>
        <v>5639</v>
      </c>
      <c r="F62" s="8">
        <f t="shared" si="0"/>
        <v>2.88</v>
      </c>
      <c r="G62" s="7">
        <f>ROUND(+ICU!O158,0)</f>
        <v>7587</v>
      </c>
      <c r="H62" s="7">
        <f>ROUND(+ICU!F158,0)</f>
        <v>5836</v>
      </c>
      <c r="I62" s="8">
        <f t="shared" si="1"/>
        <v>1.3</v>
      </c>
      <c r="J62" s="8"/>
      <c r="K62" s="9">
        <f t="shared" si="2"/>
        <v>-0.5486</v>
      </c>
    </row>
    <row r="63" spans="1:11" ht="12">
      <c r="A63" s="7"/>
      <c r="B63" s="7">
        <f>+ICU!A58</f>
        <v>147</v>
      </c>
      <c r="C63" s="7" t="str">
        <f>+ICU!B58</f>
        <v>MID VALLEY HOSPITAL</v>
      </c>
      <c r="D63" s="7">
        <f>ROUND(+ICU!O58,0)</f>
        <v>900</v>
      </c>
      <c r="E63" s="7">
        <f>ROUND(+ICU!F58,0)</f>
        <v>256</v>
      </c>
      <c r="F63" s="8">
        <f t="shared" si="0"/>
        <v>3.52</v>
      </c>
      <c r="G63" s="7">
        <f>ROUND(+ICU!O159,0)</f>
        <v>340</v>
      </c>
      <c r="H63" s="7">
        <f>ROUND(+ICU!F159,0)</f>
        <v>197</v>
      </c>
      <c r="I63" s="8">
        <f t="shared" si="1"/>
        <v>1.73</v>
      </c>
      <c r="J63" s="8"/>
      <c r="K63" s="9">
        <f t="shared" si="2"/>
        <v>-0.5085</v>
      </c>
    </row>
    <row r="64" spans="1:11" ht="12">
      <c r="A64" s="7"/>
      <c r="B64" s="7">
        <f>+ICU!A59</f>
        <v>148</v>
      </c>
      <c r="C64" s="7" t="str">
        <f>+ICU!B59</f>
        <v>KINDRED HOSPITAL - SEATTLE</v>
      </c>
      <c r="D64" s="7">
        <f>ROUND(+ICU!O59,0)</f>
        <v>0</v>
      </c>
      <c r="E64" s="7">
        <f>ROUND(+ICU!F59,0)</f>
        <v>605</v>
      </c>
      <c r="F64" s="8">
        <f t="shared" si="0"/>
      </c>
      <c r="G64" s="7">
        <f>ROUND(+ICU!O160,0)</f>
        <v>190</v>
      </c>
      <c r="H64" s="7">
        <f>ROUND(+ICU!F160,0)</f>
        <v>593</v>
      </c>
      <c r="I64" s="8">
        <f t="shared" si="1"/>
        <v>0.32</v>
      </c>
      <c r="J64" s="8"/>
      <c r="K64" s="9">
        <f t="shared" si="2"/>
      </c>
    </row>
    <row r="65" spans="1:11" ht="12">
      <c r="A65" s="7"/>
      <c r="B65" s="7">
        <f>+ICU!A60</f>
        <v>150</v>
      </c>
      <c r="C65" s="7" t="str">
        <f>+ICU!B60</f>
        <v>COULEE COMMUNITY HOSPITAL</v>
      </c>
      <c r="D65" s="7">
        <f>ROUND(+ICU!O60,0)</f>
        <v>0</v>
      </c>
      <c r="E65" s="7">
        <f>ROUND(+ICU!F60,0)</f>
        <v>0</v>
      </c>
      <c r="F65" s="8">
        <f t="shared" si="0"/>
      </c>
      <c r="G65" s="7">
        <f>ROUND(+ICU!O161,0)</f>
        <v>0</v>
      </c>
      <c r="H65" s="7">
        <f>ROUND(+ICU!F161,0)</f>
        <v>0</v>
      </c>
      <c r="I65" s="8">
        <f t="shared" si="1"/>
      </c>
      <c r="J65" s="8"/>
      <c r="K65" s="9">
        <f t="shared" si="2"/>
      </c>
    </row>
    <row r="66" spans="1:11" ht="12">
      <c r="A66" s="7"/>
      <c r="B66" s="7">
        <f>+ICU!A61</f>
        <v>152</v>
      </c>
      <c r="C66" s="7" t="str">
        <f>+ICU!B61</f>
        <v>MASON GENERAL HOSPITAL</v>
      </c>
      <c r="D66" s="7">
        <f>ROUND(+ICU!O61,0)</f>
        <v>9003</v>
      </c>
      <c r="E66" s="7">
        <f>ROUND(+ICU!F61,0)</f>
        <v>1312</v>
      </c>
      <c r="F66" s="8">
        <f t="shared" si="0"/>
        <v>6.86</v>
      </c>
      <c r="G66" s="7">
        <f>ROUND(+ICU!O162,0)</f>
        <v>1417</v>
      </c>
      <c r="H66" s="7">
        <f>ROUND(+ICU!F162,0)</f>
        <v>1284</v>
      </c>
      <c r="I66" s="8">
        <f t="shared" si="1"/>
        <v>1.1</v>
      </c>
      <c r="J66" s="8"/>
      <c r="K66" s="9">
        <f t="shared" si="2"/>
        <v>-0.8397</v>
      </c>
    </row>
    <row r="67" spans="1:11" ht="12">
      <c r="A67" s="7"/>
      <c r="B67" s="7">
        <f>+ICU!A62</f>
        <v>153</v>
      </c>
      <c r="C67" s="7" t="str">
        <f>+ICU!B62</f>
        <v>WHITMAN HOSPITAL AND MEDICAL CENTER</v>
      </c>
      <c r="D67" s="7">
        <f>ROUND(+ICU!O62,0)</f>
        <v>0</v>
      </c>
      <c r="E67" s="7">
        <f>ROUND(+ICU!F62,0)</f>
        <v>0</v>
      </c>
      <c r="F67" s="8">
        <f t="shared" si="0"/>
      </c>
      <c r="G67" s="7">
        <f>ROUND(+ICU!O163,0)</f>
        <v>0</v>
      </c>
      <c r="H67" s="7">
        <f>ROUND(+ICU!F163,0)</f>
        <v>0</v>
      </c>
      <c r="I67" s="8">
        <f t="shared" si="1"/>
      </c>
      <c r="J67" s="8"/>
      <c r="K67" s="9">
        <f t="shared" si="2"/>
      </c>
    </row>
    <row r="68" spans="1:11" ht="12">
      <c r="A68" s="7"/>
      <c r="B68" s="7">
        <f>+ICU!A63</f>
        <v>155</v>
      </c>
      <c r="C68" s="7" t="str">
        <f>+ICU!B63</f>
        <v>VALLEY MEDICAL CENTER</v>
      </c>
      <c r="D68" s="7">
        <f>ROUND(+ICU!O63,0)</f>
        <v>25333</v>
      </c>
      <c r="E68" s="7">
        <f>ROUND(+ICU!F63,0)</f>
        <v>3810</v>
      </c>
      <c r="F68" s="8">
        <f t="shared" si="0"/>
        <v>6.65</v>
      </c>
      <c r="G68" s="7">
        <f>ROUND(+ICU!O164,0)</f>
        <v>27214</v>
      </c>
      <c r="H68" s="7">
        <f>ROUND(+ICU!F164,0)</f>
        <v>3602</v>
      </c>
      <c r="I68" s="8">
        <f t="shared" si="1"/>
        <v>7.56</v>
      </c>
      <c r="J68" s="8"/>
      <c r="K68" s="9">
        <f t="shared" si="2"/>
        <v>0.1368</v>
      </c>
    </row>
    <row r="69" spans="1:11" ht="12">
      <c r="A69" s="7"/>
      <c r="B69" s="7">
        <f>+ICU!A64</f>
        <v>156</v>
      </c>
      <c r="C69" s="7" t="str">
        <f>+ICU!B64</f>
        <v>WHIDBEY GENERAL HOSPITAL</v>
      </c>
      <c r="D69" s="7">
        <f>ROUND(+ICU!O64,0)</f>
        <v>8763</v>
      </c>
      <c r="E69" s="7">
        <f>ROUND(+ICU!F64,0)</f>
        <v>879</v>
      </c>
      <c r="F69" s="8">
        <f t="shared" si="0"/>
        <v>9.97</v>
      </c>
      <c r="G69" s="7">
        <f>ROUND(+ICU!O165,0)</f>
        <v>3798</v>
      </c>
      <c r="H69" s="7">
        <f>ROUND(+ICU!F165,0)</f>
        <v>673</v>
      </c>
      <c r="I69" s="8">
        <f t="shared" si="1"/>
        <v>5.64</v>
      </c>
      <c r="J69" s="8"/>
      <c r="K69" s="9">
        <f t="shared" si="2"/>
        <v>-0.4343</v>
      </c>
    </row>
    <row r="70" spans="1:11" ht="12">
      <c r="A70" s="7"/>
      <c r="B70" s="7">
        <f>+ICU!A65</f>
        <v>157</v>
      </c>
      <c r="C70" s="7" t="str">
        <f>+ICU!B65</f>
        <v>SAINT LUKES REHABILIATION INSTITUTE</v>
      </c>
      <c r="D70" s="7">
        <f>ROUND(+ICU!O65,0)</f>
        <v>0</v>
      </c>
      <c r="E70" s="7">
        <f>ROUND(+ICU!F65,0)</f>
        <v>0</v>
      </c>
      <c r="F70" s="8">
        <f t="shared" si="0"/>
      </c>
      <c r="G70" s="7">
        <f>ROUND(+ICU!O166,0)</f>
        <v>0</v>
      </c>
      <c r="H70" s="7">
        <f>ROUND(+ICU!F166,0)</f>
        <v>0</v>
      </c>
      <c r="I70" s="8">
        <f t="shared" si="1"/>
      </c>
      <c r="J70" s="8"/>
      <c r="K70" s="9">
        <f t="shared" si="2"/>
      </c>
    </row>
    <row r="71" spans="1:11" ht="12">
      <c r="A71" s="7"/>
      <c r="B71" s="7">
        <f>+ICU!A66</f>
        <v>158</v>
      </c>
      <c r="C71" s="7" t="str">
        <f>+ICU!B66</f>
        <v>CASCADE MEDICAL CENTER</v>
      </c>
      <c r="D71" s="7">
        <f>ROUND(+ICU!O66,0)</f>
        <v>0</v>
      </c>
      <c r="E71" s="7">
        <f>ROUND(+ICU!F66,0)</f>
        <v>0</v>
      </c>
      <c r="F71" s="8">
        <f t="shared" si="0"/>
      </c>
      <c r="G71" s="7">
        <f>ROUND(+ICU!O167,0)</f>
        <v>0</v>
      </c>
      <c r="H71" s="7">
        <f>ROUND(+ICU!F167,0)</f>
        <v>0</v>
      </c>
      <c r="I71" s="8">
        <f t="shared" si="1"/>
      </c>
      <c r="J71" s="8"/>
      <c r="K71" s="9">
        <f t="shared" si="2"/>
      </c>
    </row>
    <row r="72" spans="1:11" ht="12">
      <c r="A72" s="7"/>
      <c r="B72" s="7">
        <f>+ICU!A67</f>
        <v>159</v>
      </c>
      <c r="C72" s="7" t="str">
        <f>+ICU!B67</f>
        <v>PROVIDENCE SAINT PETER HOSPITAL</v>
      </c>
      <c r="D72" s="7">
        <f>ROUND(+ICU!O67,0)</f>
        <v>38181</v>
      </c>
      <c r="E72" s="7">
        <f>ROUND(+ICU!F67,0)</f>
        <v>5818</v>
      </c>
      <c r="F72" s="8">
        <f t="shared" si="0"/>
        <v>6.56</v>
      </c>
      <c r="G72" s="7">
        <f>ROUND(+ICU!O168,0)</f>
        <v>23266</v>
      </c>
      <c r="H72" s="7">
        <f>ROUND(+ICU!F168,0)</f>
        <v>6261</v>
      </c>
      <c r="I72" s="8">
        <f t="shared" si="1"/>
        <v>3.72</v>
      </c>
      <c r="J72" s="8"/>
      <c r="K72" s="9">
        <f t="shared" si="2"/>
        <v>-0.4329</v>
      </c>
    </row>
    <row r="73" spans="1:11" ht="12">
      <c r="A73" s="7"/>
      <c r="B73" s="7">
        <f>+ICU!A68</f>
        <v>161</v>
      </c>
      <c r="C73" s="7" t="str">
        <f>+ICU!B68</f>
        <v>KADLEC REGIONAL MEDICAL CENTER</v>
      </c>
      <c r="D73" s="7">
        <f>ROUND(+ICU!O68,0)</f>
        <v>58742</v>
      </c>
      <c r="E73" s="7">
        <f>ROUND(+ICU!F68,0)</f>
        <v>7489</v>
      </c>
      <c r="F73" s="8">
        <f t="shared" si="0"/>
        <v>7.84</v>
      </c>
      <c r="G73" s="7">
        <f>ROUND(+ICU!O169,0)</f>
        <v>62543</v>
      </c>
      <c r="H73" s="7">
        <f>ROUND(+ICU!F169,0)</f>
        <v>8603</v>
      </c>
      <c r="I73" s="8">
        <f t="shared" si="1"/>
        <v>7.27</v>
      </c>
      <c r="J73" s="8"/>
      <c r="K73" s="9">
        <f t="shared" si="2"/>
        <v>-0.0727</v>
      </c>
    </row>
    <row r="74" spans="1:11" ht="12">
      <c r="A74" s="7"/>
      <c r="B74" s="7">
        <f>+ICU!A69</f>
        <v>162</v>
      </c>
      <c r="C74" s="7" t="str">
        <f>+ICU!B69</f>
        <v>PROVIDENCE SACRED HEART MEDICAL CENTER</v>
      </c>
      <c r="D74" s="7">
        <f>ROUND(+ICU!O69,0)</f>
        <v>63916</v>
      </c>
      <c r="E74" s="7">
        <f>ROUND(+ICU!F69,0)</f>
        <v>37631</v>
      </c>
      <c r="F74" s="8">
        <f t="shared" si="0"/>
        <v>1.7</v>
      </c>
      <c r="G74" s="7">
        <f>ROUND(+ICU!O170,0)</f>
        <v>46922</v>
      </c>
      <c r="H74" s="7">
        <f>ROUND(+ICU!F170,0)</f>
        <v>38113</v>
      </c>
      <c r="I74" s="8">
        <f t="shared" si="1"/>
        <v>1.23</v>
      </c>
      <c r="J74" s="8"/>
      <c r="K74" s="9">
        <f t="shared" si="2"/>
        <v>-0.2765</v>
      </c>
    </row>
    <row r="75" spans="1:11" ht="12">
      <c r="A75" s="7"/>
      <c r="B75" s="7">
        <f>+ICU!A70</f>
        <v>164</v>
      </c>
      <c r="C75" s="7" t="str">
        <f>+ICU!B70</f>
        <v>EVERGREEN HOSPITAL MEDICAL CENTER</v>
      </c>
      <c r="D75" s="7">
        <f>ROUND(+ICU!O70,0)</f>
        <v>29909</v>
      </c>
      <c r="E75" s="7">
        <f>ROUND(+ICU!F70,0)</f>
        <v>5478</v>
      </c>
      <c r="F75" s="8">
        <f aca="true" t="shared" si="3" ref="F75:F106">IF(D75=0,"",IF(E75=0,"",ROUND(D75/E75,2)))</f>
        <v>5.46</v>
      </c>
      <c r="G75" s="7">
        <f>ROUND(+ICU!O171,0)</f>
        <v>28185</v>
      </c>
      <c r="H75" s="7">
        <f>ROUND(+ICU!F171,0)</f>
        <v>5521</v>
      </c>
      <c r="I75" s="8">
        <f aca="true" t="shared" si="4" ref="I75:I106">IF(G75=0,"",IF(H75=0,"",ROUND(G75/H75,2)))</f>
        <v>5.11</v>
      </c>
      <c r="J75" s="8"/>
      <c r="K75" s="9">
        <f aca="true" t="shared" si="5" ref="K75:K106">IF(D75=0,"",IF(E75=0,"",IF(G75=0,"",IF(H75=0,"",ROUND(I75/F75-1,4)))))</f>
        <v>-0.0641</v>
      </c>
    </row>
    <row r="76" spans="1:11" ht="12">
      <c r="A76" s="7"/>
      <c r="B76" s="7">
        <f>+ICU!A71</f>
        <v>165</v>
      </c>
      <c r="C76" s="7" t="str">
        <f>+ICU!B71</f>
        <v>LAKE CHELAN COMMUNITY HOSPITAL</v>
      </c>
      <c r="D76" s="7">
        <f>ROUND(+ICU!O71,0)</f>
        <v>0</v>
      </c>
      <c r="E76" s="7">
        <f>ROUND(+ICU!F71,0)</f>
        <v>0</v>
      </c>
      <c r="F76" s="8">
        <f t="shared" si="3"/>
      </c>
      <c r="G76" s="7">
        <f>ROUND(+ICU!O172,0)</f>
        <v>0</v>
      </c>
      <c r="H76" s="7">
        <f>ROUND(+ICU!F172,0)</f>
        <v>0</v>
      </c>
      <c r="I76" s="8">
        <f t="shared" si="4"/>
      </c>
      <c r="J76" s="8"/>
      <c r="K76" s="9">
        <f t="shared" si="5"/>
      </c>
    </row>
    <row r="77" spans="1:11" ht="12">
      <c r="A77" s="7"/>
      <c r="B77" s="7">
        <f>+ICU!A72</f>
        <v>167</v>
      </c>
      <c r="C77" s="7" t="str">
        <f>+ICU!B72</f>
        <v>FERRY COUNTY MEMORIAL HOSPITAL</v>
      </c>
      <c r="D77" s="7">
        <f>ROUND(+ICU!O72,0)</f>
        <v>0</v>
      </c>
      <c r="E77" s="7">
        <f>ROUND(+ICU!F72,0)</f>
        <v>5</v>
      </c>
      <c r="F77" s="8">
        <f t="shared" si="3"/>
      </c>
      <c r="G77" s="7">
        <f>ROUND(+ICU!O173,0)</f>
        <v>0</v>
      </c>
      <c r="H77" s="7">
        <f>ROUND(+ICU!F173,0)</f>
        <v>1</v>
      </c>
      <c r="I77" s="8">
        <f t="shared" si="4"/>
      </c>
      <c r="J77" s="8"/>
      <c r="K77" s="9">
        <f t="shared" si="5"/>
      </c>
    </row>
    <row r="78" spans="1:11" ht="12">
      <c r="A78" s="7"/>
      <c r="B78" s="7">
        <f>+ICU!A73</f>
        <v>168</v>
      </c>
      <c r="C78" s="7" t="str">
        <f>+ICU!B73</f>
        <v>CENTRAL WASHINGTON HOSPITAL</v>
      </c>
      <c r="D78" s="7">
        <f>ROUND(+ICU!O73,0)</f>
        <v>3987</v>
      </c>
      <c r="E78" s="7">
        <f>ROUND(+ICU!F73,0)</f>
        <v>4530</v>
      </c>
      <c r="F78" s="8">
        <f t="shared" si="3"/>
        <v>0.88</v>
      </c>
      <c r="G78" s="7">
        <f>ROUND(+ICU!O174,0)</f>
        <v>2469</v>
      </c>
      <c r="H78" s="7">
        <f>ROUND(+ICU!F174,0)</f>
        <v>4784</v>
      </c>
      <c r="I78" s="8">
        <f t="shared" si="4"/>
        <v>0.52</v>
      </c>
      <c r="J78" s="8"/>
      <c r="K78" s="9">
        <f t="shared" si="5"/>
        <v>-0.4091</v>
      </c>
    </row>
    <row r="79" spans="1:11" ht="12">
      <c r="A79" s="7"/>
      <c r="B79" s="7">
        <f>+ICU!A74</f>
        <v>169</v>
      </c>
      <c r="C79" s="7" t="str">
        <f>+ICU!B74</f>
        <v>GROUP HEALTH EASTSIDE</v>
      </c>
      <c r="D79" s="7">
        <f>ROUND(+ICU!O74,0)</f>
        <v>357374</v>
      </c>
      <c r="E79" s="7">
        <f>ROUND(+ICU!F74,0)</f>
        <v>472</v>
      </c>
      <c r="F79" s="8">
        <f t="shared" si="3"/>
        <v>757.15</v>
      </c>
      <c r="G79" s="7">
        <f>ROUND(+ICU!O175,0)</f>
        <v>0</v>
      </c>
      <c r="H79" s="7">
        <f>ROUND(+ICU!F175,0)</f>
        <v>0</v>
      </c>
      <c r="I79" s="8">
        <f t="shared" si="4"/>
      </c>
      <c r="J79" s="8"/>
      <c r="K79" s="9">
        <f t="shared" si="5"/>
      </c>
    </row>
    <row r="80" spans="1:11" ht="12">
      <c r="A80" s="7"/>
      <c r="B80" s="7">
        <f>+ICU!A75</f>
        <v>170</v>
      </c>
      <c r="C80" s="7" t="str">
        <f>+ICU!B75</f>
        <v>SOUTHWEST WASHINGTON MEDICAL CENTER</v>
      </c>
      <c r="D80" s="7">
        <f>ROUND(+ICU!O75,0)</f>
        <v>36646</v>
      </c>
      <c r="E80" s="7">
        <f>ROUND(+ICU!F75,0)</f>
        <v>12573</v>
      </c>
      <c r="F80" s="8">
        <f t="shared" si="3"/>
        <v>2.91</v>
      </c>
      <c r="G80" s="7">
        <f>ROUND(+ICU!O176,0)</f>
        <v>52048</v>
      </c>
      <c r="H80" s="7">
        <f>ROUND(+ICU!F176,0)</f>
        <v>13584</v>
      </c>
      <c r="I80" s="8">
        <f t="shared" si="4"/>
        <v>3.83</v>
      </c>
      <c r="J80" s="8"/>
      <c r="K80" s="9">
        <f t="shared" si="5"/>
        <v>0.3162</v>
      </c>
    </row>
    <row r="81" spans="1:11" ht="12">
      <c r="A81" s="7"/>
      <c r="B81" s="7">
        <f>+ICU!A76</f>
        <v>172</v>
      </c>
      <c r="C81" s="7" t="str">
        <f>+ICU!B76</f>
        <v>PULLMAN REGIONAL HOSPITAL</v>
      </c>
      <c r="D81" s="7">
        <f>ROUND(+ICU!O76,0)</f>
        <v>2246</v>
      </c>
      <c r="E81" s="7">
        <f>ROUND(+ICU!F76,0)</f>
        <v>568</v>
      </c>
      <c r="F81" s="8">
        <f t="shared" si="3"/>
        <v>3.95</v>
      </c>
      <c r="G81" s="7">
        <f>ROUND(+ICU!O177,0)</f>
        <v>4631</v>
      </c>
      <c r="H81" s="7">
        <f>ROUND(+ICU!F177,0)</f>
        <v>545</v>
      </c>
      <c r="I81" s="8">
        <f t="shared" si="4"/>
        <v>8.5</v>
      </c>
      <c r="J81" s="8"/>
      <c r="K81" s="9">
        <f t="shared" si="5"/>
        <v>1.1519</v>
      </c>
    </row>
    <row r="82" spans="1:11" ht="12">
      <c r="A82" s="7"/>
      <c r="B82" s="7">
        <f>+ICU!A77</f>
        <v>173</v>
      </c>
      <c r="C82" s="7" t="str">
        <f>+ICU!B77</f>
        <v>MORTON GENERAL HOSPITAL</v>
      </c>
      <c r="D82" s="7">
        <f>ROUND(+ICU!O77,0)</f>
        <v>0</v>
      </c>
      <c r="E82" s="7">
        <f>ROUND(+ICU!F77,0)</f>
        <v>0</v>
      </c>
      <c r="F82" s="8">
        <f t="shared" si="3"/>
      </c>
      <c r="G82" s="7">
        <f>ROUND(+ICU!O178,0)</f>
        <v>0</v>
      </c>
      <c r="H82" s="7">
        <f>ROUND(+ICU!F178,0)</f>
        <v>0</v>
      </c>
      <c r="I82" s="8">
        <f t="shared" si="4"/>
      </c>
      <c r="J82" s="8"/>
      <c r="K82" s="9">
        <f t="shared" si="5"/>
      </c>
    </row>
    <row r="83" spans="1:11" ht="12">
      <c r="A83" s="7"/>
      <c r="B83" s="7">
        <f>+ICU!A78</f>
        <v>175</v>
      </c>
      <c r="C83" s="7" t="str">
        <f>+ICU!B78</f>
        <v>MARY BRIDGE CHILDRENS HEALTH CENTER</v>
      </c>
      <c r="D83" s="7">
        <f>ROUND(+ICU!O78,0)</f>
        <v>4867</v>
      </c>
      <c r="E83" s="7">
        <f>ROUND(+ICU!F78,0)</f>
        <v>3056</v>
      </c>
      <c r="F83" s="8">
        <f t="shared" si="3"/>
        <v>1.59</v>
      </c>
      <c r="G83" s="7">
        <f>ROUND(+ICU!O179,0)</f>
        <v>21026</v>
      </c>
      <c r="H83" s="7">
        <f>ROUND(+ICU!F179,0)</f>
        <v>3071</v>
      </c>
      <c r="I83" s="8">
        <f t="shared" si="4"/>
        <v>6.85</v>
      </c>
      <c r="J83" s="8"/>
      <c r="K83" s="9">
        <f t="shared" si="5"/>
        <v>3.3082</v>
      </c>
    </row>
    <row r="84" spans="1:11" ht="12">
      <c r="A84" s="7"/>
      <c r="B84" s="7">
        <f>+ICU!A79</f>
        <v>176</v>
      </c>
      <c r="C84" s="7" t="str">
        <f>+ICU!B79</f>
        <v>TACOMA GENERAL ALLENMORE HOSPITAL</v>
      </c>
      <c r="D84" s="7">
        <f>ROUND(+ICU!O79,0)</f>
        <v>89452</v>
      </c>
      <c r="E84" s="7">
        <f>ROUND(+ICU!F79,0)</f>
        <v>37459</v>
      </c>
      <c r="F84" s="8">
        <f t="shared" si="3"/>
        <v>2.39</v>
      </c>
      <c r="G84" s="7">
        <f>ROUND(+ICU!O180,0)</f>
        <v>58551</v>
      </c>
      <c r="H84" s="7">
        <f>ROUND(+ICU!F180,0)</f>
        <v>39577</v>
      </c>
      <c r="I84" s="8">
        <f t="shared" si="4"/>
        <v>1.48</v>
      </c>
      <c r="J84" s="8"/>
      <c r="K84" s="9">
        <f t="shared" si="5"/>
        <v>-0.3808</v>
      </c>
    </row>
    <row r="85" spans="1:11" ht="12">
      <c r="A85" s="7"/>
      <c r="B85" s="7">
        <f>+ICU!A80</f>
        <v>178</v>
      </c>
      <c r="C85" s="7" t="str">
        <f>+ICU!B80</f>
        <v>DEER PARK HOSPITAL</v>
      </c>
      <c r="D85" s="7">
        <f>ROUND(+ICU!O80,0)</f>
        <v>0</v>
      </c>
      <c r="E85" s="7">
        <f>ROUND(+ICU!F80,0)</f>
        <v>0</v>
      </c>
      <c r="F85" s="8">
        <f t="shared" si="3"/>
      </c>
      <c r="G85" s="7">
        <f>ROUND(+ICU!O181,0)</f>
        <v>0</v>
      </c>
      <c r="H85" s="7">
        <f>ROUND(+ICU!F181,0)</f>
        <v>0</v>
      </c>
      <c r="I85" s="8">
        <f t="shared" si="4"/>
      </c>
      <c r="J85" s="8"/>
      <c r="K85" s="9">
        <f t="shared" si="5"/>
      </c>
    </row>
    <row r="86" spans="1:11" ht="12">
      <c r="A86" s="7"/>
      <c r="B86" s="7">
        <f>+ICU!A81</f>
        <v>180</v>
      </c>
      <c r="C86" s="7" t="str">
        <f>+ICU!B81</f>
        <v>VALLEY HOSPITAL AND MEDICAL CENTER</v>
      </c>
      <c r="D86" s="7">
        <f>ROUND(+ICU!O81,0)</f>
        <v>1799</v>
      </c>
      <c r="E86" s="7">
        <f>ROUND(+ICU!F81,0)</f>
        <v>1262</v>
      </c>
      <c r="F86" s="8">
        <f t="shared" si="3"/>
        <v>1.43</v>
      </c>
      <c r="G86" s="7">
        <f>ROUND(+ICU!O182,0)</f>
        <v>4703</v>
      </c>
      <c r="H86" s="7">
        <f>ROUND(+ICU!F182,0)</f>
        <v>2093</v>
      </c>
      <c r="I86" s="8">
        <f t="shared" si="4"/>
        <v>2.25</v>
      </c>
      <c r="J86" s="8"/>
      <c r="K86" s="9">
        <f t="shared" si="5"/>
        <v>0.5734</v>
      </c>
    </row>
    <row r="87" spans="1:11" ht="12">
      <c r="A87" s="7"/>
      <c r="B87" s="7">
        <f>+ICU!A82</f>
        <v>183</v>
      </c>
      <c r="C87" s="7" t="str">
        <f>+ICU!B82</f>
        <v>AUBURN REGIONAL MEDICAL CENTER</v>
      </c>
      <c r="D87" s="7">
        <f>ROUND(+ICU!O82,0)</f>
        <v>19352</v>
      </c>
      <c r="E87" s="7">
        <f>ROUND(+ICU!F82,0)</f>
        <v>2357</v>
      </c>
      <c r="F87" s="8">
        <f t="shared" si="3"/>
        <v>8.21</v>
      </c>
      <c r="G87" s="7">
        <f>ROUND(+ICU!O183,0)</f>
        <v>7242</v>
      </c>
      <c r="H87" s="7">
        <f>ROUND(+ICU!F183,0)</f>
        <v>3224</v>
      </c>
      <c r="I87" s="8">
        <f t="shared" si="4"/>
        <v>2.25</v>
      </c>
      <c r="J87" s="8"/>
      <c r="K87" s="9">
        <f t="shared" si="5"/>
        <v>-0.7259</v>
      </c>
    </row>
    <row r="88" spans="1:11" ht="12">
      <c r="A88" s="7"/>
      <c r="B88" s="7">
        <f>+ICU!A83</f>
        <v>186</v>
      </c>
      <c r="C88" s="7" t="str">
        <f>+ICU!B83</f>
        <v>MARK REED HOSPITAL</v>
      </c>
      <c r="D88" s="7">
        <f>ROUND(+ICU!O83,0)</f>
        <v>0</v>
      </c>
      <c r="E88" s="7">
        <f>ROUND(+ICU!F83,0)</f>
        <v>0</v>
      </c>
      <c r="F88" s="8">
        <f t="shared" si="3"/>
      </c>
      <c r="G88" s="7">
        <f>ROUND(+ICU!O184,0)</f>
        <v>0</v>
      </c>
      <c r="H88" s="7">
        <f>ROUND(+ICU!F184,0)</f>
        <v>0</v>
      </c>
      <c r="I88" s="8">
        <f t="shared" si="4"/>
      </c>
      <c r="J88" s="8"/>
      <c r="K88" s="9">
        <f t="shared" si="5"/>
      </c>
    </row>
    <row r="89" spans="1:11" ht="12">
      <c r="A89" s="7"/>
      <c r="B89" s="7">
        <f>+ICU!A84</f>
        <v>191</v>
      </c>
      <c r="C89" s="7" t="str">
        <f>+ICU!B84</f>
        <v>PROVIDENCE CENTRALIA HOSPITAL</v>
      </c>
      <c r="D89" s="7">
        <f>ROUND(+ICU!O84,0)</f>
        <v>6379</v>
      </c>
      <c r="E89" s="7">
        <f>ROUND(+ICU!F84,0)</f>
        <v>3492</v>
      </c>
      <c r="F89" s="8">
        <f t="shared" si="3"/>
        <v>1.83</v>
      </c>
      <c r="G89" s="7">
        <f>ROUND(+ICU!O185,0)</f>
        <v>11209</v>
      </c>
      <c r="H89" s="7">
        <f>ROUND(+ICU!F185,0)</f>
        <v>3772</v>
      </c>
      <c r="I89" s="8">
        <f t="shared" si="4"/>
        <v>2.97</v>
      </c>
      <c r="J89" s="8"/>
      <c r="K89" s="9">
        <f t="shared" si="5"/>
        <v>0.623</v>
      </c>
    </row>
    <row r="90" spans="1:11" ht="12">
      <c r="A90" s="7"/>
      <c r="B90" s="7">
        <f>+ICU!A85</f>
        <v>193</v>
      </c>
      <c r="C90" s="7" t="str">
        <f>+ICU!B85</f>
        <v>PROVIDENCE MOUNT CARMEL HOSPITAL</v>
      </c>
      <c r="D90" s="7">
        <f>ROUND(+ICU!O85,0)</f>
        <v>6079</v>
      </c>
      <c r="E90" s="7">
        <f>ROUND(+ICU!F85,0)</f>
        <v>413</v>
      </c>
      <c r="F90" s="8">
        <f t="shared" si="3"/>
        <v>14.72</v>
      </c>
      <c r="G90" s="7">
        <f>ROUND(+ICU!O186,0)</f>
        <v>5128</v>
      </c>
      <c r="H90" s="7">
        <f>ROUND(+ICU!F186,0)</f>
        <v>464</v>
      </c>
      <c r="I90" s="8">
        <f t="shared" si="4"/>
        <v>11.05</v>
      </c>
      <c r="J90" s="8"/>
      <c r="K90" s="9">
        <f t="shared" si="5"/>
        <v>-0.2493</v>
      </c>
    </row>
    <row r="91" spans="1:11" ht="12">
      <c r="A91" s="7"/>
      <c r="B91" s="7">
        <f>+ICU!A86</f>
        <v>194</v>
      </c>
      <c r="C91" s="7" t="str">
        <f>+ICU!B86</f>
        <v>PROVIDENCE SAINT JOSEPHS HOSPITAL</v>
      </c>
      <c r="D91" s="7">
        <f>ROUND(+ICU!O86,0)</f>
        <v>0</v>
      </c>
      <c r="E91" s="7">
        <f>ROUND(+ICU!F86,0)</f>
        <v>0</v>
      </c>
      <c r="F91" s="8">
        <f t="shared" si="3"/>
      </c>
      <c r="G91" s="7">
        <f>ROUND(+ICU!O187,0)</f>
        <v>0</v>
      </c>
      <c r="H91" s="7">
        <f>ROUND(+ICU!F187,0)</f>
        <v>0</v>
      </c>
      <c r="I91" s="8">
        <f t="shared" si="4"/>
      </c>
      <c r="J91" s="8"/>
      <c r="K91" s="9">
        <f t="shared" si="5"/>
      </c>
    </row>
    <row r="92" spans="1:11" ht="12">
      <c r="A92" s="7"/>
      <c r="B92" s="7">
        <f>+ICU!A87</f>
        <v>195</v>
      </c>
      <c r="C92" s="7" t="str">
        <f>+ICU!B87</f>
        <v>SNOQUALMIE VALLEY HOSPITAL</v>
      </c>
      <c r="D92" s="7">
        <f>ROUND(+ICU!O87,0)</f>
        <v>0</v>
      </c>
      <c r="E92" s="7">
        <f>ROUND(+ICU!F87,0)</f>
        <v>0</v>
      </c>
      <c r="F92" s="8">
        <f t="shared" si="3"/>
      </c>
      <c r="G92" s="7">
        <f>ROUND(+ICU!O188,0)</f>
        <v>0</v>
      </c>
      <c r="H92" s="7">
        <f>ROUND(+ICU!F188,0)</f>
        <v>0</v>
      </c>
      <c r="I92" s="8">
        <f t="shared" si="4"/>
      </c>
      <c r="J92" s="8"/>
      <c r="K92" s="9">
        <f t="shared" si="5"/>
      </c>
    </row>
    <row r="93" spans="1:11" ht="12">
      <c r="A93" s="7"/>
      <c r="B93" s="7">
        <f>+ICU!A88</f>
        <v>197</v>
      </c>
      <c r="C93" s="7" t="str">
        <f>+ICU!B88</f>
        <v>CAPITAL MEDICAL CENTER</v>
      </c>
      <c r="D93" s="7">
        <f>ROUND(+ICU!O88,0)</f>
        <v>37620</v>
      </c>
      <c r="E93" s="7">
        <f>ROUND(+ICU!F88,0)</f>
        <v>4095</v>
      </c>
      <c r="F93" s="8">
        <f t="shared" si="3"/>
        <v>9.19</v>
      </c>
      <c r="G93" s="7">
        <f>ROUND(+ICU!O189,0)</f>
        <v>36501</v>
      </c>
      <c r="H93" s="7">
        <f>ROUND(+ICU!F189,0)</f>
        <v>3759</v>
      </c>
      <c r="I93" s="8">
        <f t="shared" si="4"/>
        <v>9.71</v>
      </c>
      <c r="J93" s="8"/>
      <c r="K93" s="9">
        <f t="shared" si="5"/>
        <v>0.0566</v>
      </c>
    </row>
    <row r="94" spans="1:11" ht="12">
      <c r="A94" s="7"/>
      <c r="B94" s="7">
        <f>+ICU!A89</f>
        <v>198</v>
      </c>
      <c r="C94" s="7" t="str">
        <f>+ICU!B89</f>
        <v>SUNNYSIDE COMMUNITY HOSPITAL</v>
      </c>
      <c r="D94" s="7">
        <f>ROUND(+ICU!O89,0)</f>
        <v>13917</v>
      </c>
      <c r="E94" s="7">
        <f>ROUND(+ICU!F89,0)</f>
        <v>671</v>
      </c>
      <c r="F94" s="8">
        <f t="shared" si="3"/>
        <v>20.74</v>
      </c>
      <c r="G94" s="7">
        <f>ROUND(+ICU!O190,0)</f>
        <v>7539</v>
      </c>
      <c r="H94" s="7">
        <f>ROUND(+ICU!F190,0)</f>
        <v>630</v>
      </c>
      <c r="I94" s="8">
        <f t="shared" si="4"/>
        <v>11.97</v>
      </c>
      <c r="J94" s="8"/>
      <c r="K94" s="9">
        <f t="shared" si="5"/>
        <v>-0.4229</v>
      </c>
    </row>
    <row r="95" spans="1:11" ht="12">
      <c r="A95" s="7"/>
      <c r="B95" s="7">
        <f>+ICU!A90</f>
        <v>199</v>
      </c>
      <c r="C95" s="7" t="str">
        <f>+ICU!B90</f>
        <v>TOPPENISH COMMUNITY HOSPITAL</v>
      </c>
      <c r="D95" s="7">
        <f>ROUND(+ICU!O90,0)</f>
        <v>4427</v>
      </c>
      <c r="E95" s="7">
        <f>ROUND(+ICU!F90,0)</f>
        <v>1148</v>
      </c>
      <c r="F95" s="8">
        <f t="shared" si="3"/>
        <v>3.86</v>
      </c>
      <c r="G95" s="7">
        <f>ROUND(+ICU!O191,0)</f>
        <v>4197</v>
      </c>
      <c r="H95" s="7">
        <f>ROUND(+ICU!F191,0)</f>
        <v>1127</v>
      </c>
      <c r="I95" s="8">
        <f t="shared" si="4"/>
        <v>3.72</v>
      </c>
      <c r="J95" s="8"/>
      <c r="K95" s="9">
        <f t="shared" si="5"/>
        <v>-0.0363</v>
      </c>
    </row>
    <row r="96" spans="1:11" ht="12">
      <c r="A96" s="7"/>
      <c r="B96" s="7">
        <f>+ICU!A91</f>
        <v>201</v>
      </c>
      <c r="C96" s="7" t="str">
        <f>+ICU!B91</f>
        <v>SAINT FRANCIS COMMUNITY HOSPITAL</v>
      </c>
      <c r="D96" s="7">
        <f>ROUND(+ICU!O91,0)</f>
        <v>25371</v>
      </c>
      <c r="E96" s="7">
        <f>ROUND(+ICU!F91,0)</f>
        <v>3273</v>
      </c>
      <c r="F96" s="8">
        <f t="shared" si="3"/>
        <v>7.75</v>
      </c>
      <c r="G96" s="7">
        <f>ROUND(+ICU!O192,0)</f>
        <v>12472</v>
      </c>
      <c r="H96" s="7">
        <f>ROUND(+ICU!F192,0)</f>
        <v>3618</v>
      </c>
      <c r="I96" s="8">
        <f t="shared" si="4"/>
        <v>3.45</v>
      </c>
      <c r="J96" s="8"/>
      <c r="K96" s="9">
        <f t="shared" si="5"/>
        <v>-0.5548</v>
      </c>
    </row>
    <row r="97" spans="1:11" ht="12">
      <c r="A97" s="7"/>
      <c r="B97" s="7">
        <f>+ICU!A92</f>
        <v>202</v>
      </c>
      <c r="C97" s="7" t="str">
        <f>+ICU!B92</f>
        <v>REGIONAL HOSP. FOR RESP. &amp; COMPLEX CARE</v>
      </c>
      <c r="D97" s="7">
        <f>ROUND(+ICU!O92,0)</f>
        <v>0</v>
      </c>
      <c r="E97" s="7">
        <f>ROUND(+ICU!F92,0)</f>
        <v>0</v>
      </c>
      <c r="F97" s="8">
        <f t="shared" si="3"/>
      </c>
      <c r="G97" s="7">
        <f>ROUND(+ICU!O193,0)</f>
        <v>0</v>
      </c>
      <c r="H97" s="7">
        <f>ROUND(+ICU!F193,0)</f>
        <v>0</v>
      </c>
      <c r="I97" s="8">
        <f t="shared" si="4"/>
      </c>
      <c r="J97" s="8"/>
      <c r="K97" s="9">
        <f t="shared" si="5"/>
      </c>
    </row>
    <row r="98" spans="1:11" ht="12">
      <c r="A98" s="7"/>
      <c r="B98" s="7">
        <f>+ICU!A93</f>
        <v>204</v>
      </c>
      <c r="C98" s="7" t="str">
        <f>+ICU!B93</f>
        <v>SEATTLE CANCER CARE ALLIANCE</v>
      </c>
      <c r="D98" s="7">
        <f>ROUND(+ICU!O93,0)</f>
        <v>0</v>
      </c>
      <c r="E98" s="7">
        <f>ROUND(+ICU!F93,0)</f>
        <v>5570</v>
      </c>
      <c r="F98" s="8">
        <f t="shared" si="3"/>
      </c>
      <c r="G98" s="7">
        <f>ROUND(+ICU!O194,0)</f>
        <v>119</v>
      </c>
      <c r="H98" s="7">
        <f>ROUND(+ICU!F194,0)</f>
        <v>5997</v>
      </c>
      <c r="I98" s="8">
        <f t="shared" si="4"/>
        <v>0.02</v>
      </c>
      <c r="J98" s="8"/>
      <c r="K98" s="9">
        <f t="shared" si="5"/>
      </c>
    </row>
    <row r="99" spans="1:11" ht="12">
      <c r="A99" s="7"/>
      <c r="B99" s="7">
        <f>+ICU!A94</f>
        <v>205</v>
      </c>
      <c r="C99" s="7" t="str">
        <f>+ICU!B94</f>
        <v>WENATCHEE VALLEY MEDICAL CENTER</v>
      </c>
      <c r="D99" s="7">
        <f>ROUND(+ICU!O94,0)</f>
        <v>0</v>
      </c>
      <c r="E99" s="7">
        <f>ROUND(+ICU!F94,0)</f>
        <v>0</v>
      </c>
      <c r="F99" s="8">
        <f t="shared" si="3"/>
      </c>
      <c r="G99" s="7">
        <f>ROUND(+ICU!O195,0)</f>
        <v>0</v>
      </c>
      <c r="H99" s="7">
        <f>ROUND(+ICU!F195,0)</f>
        <v>0</v>
      </c>
      <c r="I99" s="8">
        <f t="shared" si="4"/>
      </c>
      <c r="J99" s="8"/>
      <c r="K99" s="9">
        <f t="shared" si="5"/>
      </c>
    </row>
    <row r="100" spans="1:11" ht="12">
      <c r="A100" s="7"/>
      <c r="B100" s="7">
        <f>+ICU!A95</f>
        <v>206</v>
      </c>
      <c r="C100" s="7" t="str">
        <f>+ICU!B95</f>
        <v>UNITED GENERAL HOSPITAL</v>
      </c>
      <c r="D100" s="7">
        <f>ROUND(+ICU!O95,0)</f>
        <v>1854</v>
      </c>
      <c r="E100" s="7">
        <f>ROUND(+ICU!F95,0)</f>
        <v>497</v>
      </c>
      <c r="F100" s="8">
        <f t="shared" si="3"/>
        <v>3.73</v>
      </c>
      <c r="G100" s="7">
        <f>ROUND(+ICU!O196,0)</f>
        <v>13506</v>
      </c>
      <c r="H100" s="7">
        <f>ROUND(+ICU!F196,0)</f>
        <v>477</v>
      </c>
      <c r="I100" s="8">
        <f t="shared" si="4"/>
        <v>28.31</v>
      </c>
      <c r="J100" s="8"/>
      <c r="K100" s="9">
        <f t="shared" si="5"/>
        <v>6.5898</v>
      </c>
    </row>
    <row r="101" spans="1:11" ht="12">
      <c r="A101" s="7"/>
      <c r="B101" s="7">
        <f>+ICU!A96</f>
        <v>207</v>
      </c>
      <c r="C101" s="7" t="str">
        <f>+ICU!B96</f>
        <v>SKAGIT VALLEY HOSPITAL</v>
      </c>
      <c r="D101" s="7">
        <f>ROUND(+ICU!O96,0)</f>
        <v>8870</v>
      </c>
      <c r="E101" s="7">
        <f>ROUND(+ICU!F96,0)</f>
        <v>2767</v>
      </c>
      <c r="F101" s="8">
        <f t="shared" si="3"/>
        <v>3.21</v>
      </c>
      <c r="G101" s="7">
        <f>ROUND(+ICU!O197,0)</f>
        <v>9505</v>
      </c>
      <c r="H101" s="7">
        <f>ROUND(+ICU!F197,0)</f>
        <v>2482</v>
      </c>
      <c r="I101" s="8">
        <f t="shared" si="4"/>
        <v>3.83</v>
      </c>
      <c r="J101" s="8"/>
      <c r="K101" s="9">
        <f t="shared" si="5"/>
        <v>0.1931</v>
      </c>
    </row>
    <row r="102" spans="1:11" ht="12">
      <c r="A102" s="7"/>
      <c r="B102" s="7">
        <f>+ICU!A97</f>
        <v>208</v>
      </c>
      <c r="C102" s="7" t="str">
        <f>+ICU!B97</f>
        <v>LEGACY SALMON CREEK HOSPITAL</v>
      </c>
      <c r="D102" s="7">
        <f>ROUND(+ICU!O97,0)</f>
        <v>4575</v>
      </c>
      <c r="E102" s="7">
        <f>ROUND(+ICU!F97,0)</f>
        <v>6842</v>
      </c>
      <c r="F102" s="8">
        <f t="shared" si="3"/>
        <v>0.67</v>
      </c>
      <c r="G102" s="7">
        <f>ROUND(+ICU!O198,0)</f>
        <v>151376</v>
      </c>
      <c r="H102" s="7">
        <f>ROUND(+ICU!F198,0)</f>
        <v>8219</v>
      </c>
      <c r="I102" s="8">
        <f t="shared" si="4"/>
        <v>18.42</v>
      </c>
      <c r="J102" s="8"/>
      <c r="K102" s="9">
        <f t="shared" si="5"/>
        <v>26.4925</v>
      </c>
    </row>
    <row r="103" spans="1:11" ht="12">
      <c r="A103" s="7"/>
      <c r="B103" s="7">
        <f>+ICU!A98</f>
        <v>209</v>
      </c>
      <c r="C103" s="7" t="str">
        <f>+ICU!B98</f>
        <v>SAINT ANTHONY HOSPITAL</v>
      </c>
      <c r="D103" s="7">
        <f>ROUND(+ICU!O98,0)</f>
        <v>0</v>
      </c>
      <c r="E103" s="7">
        <f>ROUND(+ICU!F98,0)</f>
        <v>0</v>
      </c>
      <c r="F103" s="8">
        <f t="shared" si="3"/>
      </c>
      <c r="G103" s="7">
        <f>ROUND(+ICU!O199,0)</f>
        <v>2957</v>
      </c>
      <c r="H103" s="7">
        <f>ROUND(+ICU!F199,0)</f>
        <v>1145</v>
      </c>
      <c r="I103" s="8">
        <f t="shared" si="4"/>
        <v>2.58</v>
      </c>
      <c r="J103" s="8"/>
      <c r="K103" s="9">
        <f t="shared" si="5"/>
      </c>
    </row>
    <row r="104" spans="1:11" ht="12">
      <c r="A104" s="7"/>
      <c r="B104" s="7">
        <f>+ICU!A99</f>
        <v>904</v>
      </c>
      <c r="C104" s="7" t="str">
        <f>+ICU!B99</f>
        <v>BHC FAIRFAX HOSPITAL</v>
      </c>
      <c r="D104" s="7">
        <f>ROUND(+ICU!O99,0)</f>
        <v>0</v>
      </c>
      <c r="E104" s="7">
        <f>ROUND(+ICU!F99,0)</f>
        <v>0</v>
      </c>
      <c r="F104" s="8">
        <f t="shared" si="3"/>
      </c>
      <c r="G104" s="7">
        <f>ROUND(+ICU!O200,0)</f>
        <v>0</v>
      </c>
      <c r="H104" s="7">
        <f>ROUND(+ICU!F200,0)</f>
        <v>0</v>
      </c>
      <c r="I104" s="8">
        <f t="shared" si="4"/>
      </c>
      <c r="J104" s="8"/>
      <c r="K104" s="9">
        <f t="shared" si="5"/>
      </c>
    </row>
    <row r="105" spans="1:11" ht="12">
      <c r="A105" s="7"/>
      <c r="B105" s="7">
        <f>+ICU!A100</f>
        <v>915</v>
      </c>
      <c r="C105" s="7" t="str">
        <f>+ICU!B100</f>
        <v>LOURDES COUNSELING CENTER</v>
      </c>
      <c r="D105" s="7">
        <f>ROUND(+ICU!O100,0)</f>
        <v>0</v>
      </c>
      <c r="E105" s="7">
        <f>ROUND(+ICU!F100,0)</f>
        <v>7706</v>
      </c>
      <c r="F105" s="8">
        <f t="shared" si="3"/>
      </c>
      <c r="G105" s="7">
        <f>ROUND(+ICU!O201,0)</f>
        <v>0</v>
      </c>
      <c r="H105" s="7">
        <f>ROUND(+ICU!F201,0)</f>
        <v>0</v>
      </c>
      <c r="I105" s="8">
        <f t="shared" si="4"/>
      </c>
      <c r="J105" s="8"/>
      <c r="K105" s="9">
        <f t="shared" si="5"/>
      </c>
    </row>
    <row r="106" spans="2:11" ht="12">
      <c r="B106" s="7">
        <f>+ICU!A101</f>
        <v>919</v>
      </c>
      <c r="C106" s="7" t="str">
        <f>+ICU!B101</f>
        <v>NAVOS</v>
      </c>
      <c r="D106" s="7">
        <f>ROUND(+ICU!O101,0)</f>
        <v>0</v>
      </c>
      <c r="E106" s="7">
        <f>ROUND(+ICU!F101,0)</f>
        <v>0</v>
      </c>
      <c r="F106" s="8">
        <f t="shared" si="3"/>
      </c>
      <c r="G106" s="7">
        <f>ROUND(+ICU!O202,0)</f>
        <v>0</v>
      </c>
      <c r="H106" s="7">
        <f>ROUND(+ICU!F202,0)</f>
        <v>0</v>
      </c>
      <c r="I106" s="8">
        <f t="shared" si="4"/>
      </c>
      <c r="J106" s="8"/>
      <c r="K106" s="9">
        <f t="shared" si="5"/>
      </c>
    </row>
  </sheetData>
  <sheetProtection/>
  <printOptions gridLines="1" horizontalCentered="1" verticalCentered="1"/>
  <pageMargins left="0" right="0" top="0" bottom="0" header="0" footer="0"/>
  <pageSetup fitToHeight="1" fitToWidth="1" horizontalDpi="600" verticalDpi="600" orientation="portrait" paperSize="5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Intensive Care Cost Center Screens</dc:title>
  <dc:subject>comparative screens - intensive care</dc:subject>
  <dc:creator>Washington State Dept of Health - EHSPHL - Hospital and Patient Data Systems</dc:creator>
  <cp:keywords/>
  <dc:description/>
  <cp:lastModifiedBy>Randy Huyck</cp:lastModifiedBy>
  <cp:lastPrinted>2003-09-23T17:47:34Z</cp:lastPrinted>
  <dcterms:created xsi:type="dcterms:W3CDTF">2000-10-11T13:50:47Z</dcterms:created>
  <dcterms:modified xsi:type="dcterms:W3CDTF">2011-09-13T14:54:50Z</dcterms:modified>
  <cp:category/>
  <cp:version/>
  <cp:contentType/>
  <cp:contentStatus/>
</cp:coreProperties>
</file>