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55" tabRatio="930" activeTab="0"/>
  </bookViews>
  <sheets>
    <sheet name="TR_M" sheetId="1" r:id="rId1"/>
    <sheet name="OE_M" sheetId="2" r:id="rId2"/>
    <sheet name="SW_M" sheetId="3" r:id="rId3"/>
    <sheet name="EB_M" sheetId="4" r:id="rId4"/>
    <sheet name="PF_M" sheetId="5" r:id="rId5"/>
    <sheet name="SE_M" sheetId="6" r:id="rId6"/>
    <sheet name="PS_M" sheetId="7" r:id="rId7"/>
    <sheet name="DRL_M" sheetId="8" r:id="rId8"/>
    <sheet name="ODE_M" sheetId="9" r:id="rId9"/>
    <sheet name="SW_FTE" sheetId="10" r:id="rId10"/>
    <sheet name="EB_FTE" sheetId="11" r:id="rId11"/>
    <sheet name="PH_M" sheetId="12" r:id="rId12"/>
    <sheet name="Surgery" sheetId="13" r:id="rId13"/>
  </sheets>
  <definedNames>
    <definedName name="\a">#REF!</definedName>
    <definedName name="\q">#REF!</definedName>
    <definedName name="BK3.025">#REF!</definedName>
    <definedName name="BK3.026">#REF!</definedName>
    <definedName name="BK3.027">#REF!</definedName>
    <definedName name="BK3.028">#REF!</definedName>
    <definedName name="BK3.029">#REF!</definedName>
    <definedName name="BK3.030">#REF!</definedName>
    <definedName name="BK3.031">#REF!</definedName>
    <definedName name="BK3.032">#REF!</definedName>
    <definedName name="BK3.033">#REF!</definedName>
    <definedName name="BK3.034">#REF!</definedName>
    <definedName name="BK3.035">#REF!</definedName>
    <definedName name="BK3.036">#REF!</definedName>
    <definedName name="BK3.037">#REF!</definedName>
    <definedName name="BK3.038">#REF!</definedName>
    <definedName name="BK3.039">#REF!</definedName>
    <definedName name="BK3.040">#REF!</definedName>
    <definedName name="BK3.041">#REF!</definedName>
    <definedName name="BK3.042">#REF!</definedName>
    <definedName name="BK3.043">#REF!</definedName>
    <definedName name="BK3.044">#REF!</definedName>
    <definedName name="BK3.045">#REF!</definedName>
    <definedName name="BK3.046">#REF!</definedName>
    <definedName name="BK3.047">#REF!</definedName>
    <definedName name="BK3.048">#REF!</definedName>
    <definedName name="CCHEADING">#REF!</definedName>
    <definedName name="_xlnm.Print_Area" localSheetId="7">'DRL_M'!$A$10:$K$89</definedName>
    <definedName name="_xlnm.Print_Area" localSheetId="10">'EB_FTE'!$A$10:$K$89</definedName>
    <definedName name="_xlnm.Print_Area" localSheetId="3">'EB_M'!$A$10:$K$89</definedName>
    <definedName name="_xlnm.Print_Area" localSheetId="8">'ODE_M'!$A$10:$K$89</definedName>
    <definedName name="_xlnm.Print_Area" localSheetId="1">'OE_M'!$A$10:$K$89</definedName>
    <definedName name="_xlnm.Print_Area" localSheetId="4">'PF_M'!$A$10:$K$89</definedName>
    <definedName name="_xlnm.Print_Area" localSheetId="11">'PH_M'!$A$10:$K$89</definedName>
    <definedName name="_xlnm.Print_Area" localSheetId="6">'PS_M'!$A$10:$K$89</definedName>
    <definedName name="_xlnm.Print_Area" localSheetId="5">'SE_M'!$A$10:$K$89</definedName>
    <definedName name="_xlnm.Print_Area" localSheetId="9">'SW_FTE'!$A$10:$K$89</definedName>
    <definedName name="_xlnm.Print_Area" localSheetId="2">'SW_M'!$A$10:$K$89</definedName>
    <definedName name="_xlnm.Print_Area" localSheetId="0">'TR_M'!$A$10:$K$88</definedName>
    <definedName name="_xlnm.Print_Titles" localSheetId="7">'DRL_M'!$1:$9</definedName>
    <definedName name="_xlnm.Print_Titles" localSheetId="10">'EB_FTE'!$1:$9</definedName>
    <definedName name="_xlnm.Print_Titles" localSheetId="3">'EB_M'!$1:$9</definedName>
    <definedName name="_xlnm.Print_Titles" localSheetId="8">'ODE_M'!$1:$9</definedName>
    <definedName name="_xlnm.Print_Titles" localSheetId="1">'OE_M'!$1:$9</definedName>
    <definedName name="_xlnm.Print_Titles" localSheetId="4">'PF_M'!$1:$9</definedName>
    <definedName name="_xlnm.Print_Titles" localSheetId="11">'PH_M'!$1:$9</definedName>
    <definedName name="_xlnm.Print_Titles" localSheetId="6">'PS_M'!$1:$9</definedName>
    <definedName name="_xlnm.Print_Titles" localSheetId="5">'SE_M'!$1:$9</definedName>
    <definedName name="_xlnm.Print_Titles" localSheetId="9">'SW_FTE'!$1:$9</definedName>
    <definedName name="_xlnm.Print_Titles" localSheetId="2">'SW_M'!$1:$9</definedName>
    <definedName name="_xlnm.Print_Titles" localSheetId="0">'TR_M'!$1:$9</definedName>
  </definedNames>
  <calcPr fullCalcOnLoad="1"/>
</workbook>
</file>

<file path=xl/sharedStrings.xml><?xml version="1.0" encoding="utf-8"?>
<sst xmlns="http://schemas.openxmlformats.org/spreadsheetml/2006/main" count="440" uniqueCount="167">
  <si>
    <t>BK3.025</t>
  </si>
  <si>
    <t>GROSS</t>
  </si>
  <si>
    <t>PER</t>
  </si>
  <si>
    <t>REVENUE</t>
  </si>
  <si>
    <t>U O M</t>
  </si>
  <si>
    <t>BK3.027</t>
  </si>
  <si>
    <t>OPERATING</t>
  </si>
  <si>
    <t>EXPENSE</t>
  </si>
  <si>
    <t>BK3.029</t>
  </si>
  <si>
    <t>SALARIES</t>
  </si>
  <si>
    <t>BK3.031</t>
  </si>
  <si>
    <t>EMPLOYEE</t>
  </si>
  <si>
    <t>BENEFITS</t>
  </si>
  <si>
    <t>BK3.033</t>
  </si>
  <si>
    <t>PRO</t>
  </si>
  <si>
    <t>FEES</t>
  </si>
  <si>
    <t>BK3.035</t>
  </si>
  <si>
    <t>SUPPLIES</t>
  </si>
  <si>
    <t>BK3.037</t>
  </si>
  <si>
    <t>PURCHASED</t>
  </si>
  <si>
    <t>SERVICES</t>
  </si>
  <si>
    <t>BK3.039</t>
  </si>
  <si>
    <t>DEPRE/RENT</t>
  </si>
  <si>
    <t>LEASE</t>
  </si>
  <si>
    <t>BK3.041</t>
  </si>
  <si>
    <t>OTHER DIR.</t>
  </si>
  <si>
    <t>BK3.043</t>
  </si>
  <si>
    <t>F T E's</t>
  </si>
  <si>
    <t>F T E</t>
  </si>
  <si>
    <t>BK3.045</t>
  </si>
  <si>
    <t>BK3.047</t>
  </si>
  <si>
    <t>PAID</t>
  </si>
  <si>
    <t>HOURS</t>
  </si>
  <si>
    <t>LICNO</t>
  </si>
  <si>
    <t>HOSPITAL</t>
  </si>
  <si>
    <t>Page</t>
  </si>
  <si>
    <t>SURGICAL SERVICES (ACCOUNT # 7020)</t>
  </si>
  <si>
    <t>SALARIES &amp; WAGES / FTE</t>
  </si>
  <si>
    <t>EMPLOYEE BENEFITS / FTE</t>
  </si>
  <si>
    <t>TOTAL REVENUE /  OP MIN.</t>
  </si>
  <si>
    <t>TOTAL OPERATING EXP / OP MIN.</t>
  </si>
  <si>
    <t>SALARIES AND WAGES / OP MIN.</t>
  </si>
  <si>
    <t>EMPLOYEE BENEFITS / OP MIN.</t>
  </si>
  <si>
    <t>PROFESSIONAL FEES / OP MIN.</t>
  </si>
  <si>
    <t>SUPPLIES EXPENSE / OP MIN.</t>
  </si>
  <si>
    <t>PURCHASED SERVICES / OP MIN.</t>
  </si>
  <si>
    <t>DEPRECIATION/RENTAL/LEASE / OP MIN.</t>
  </si>
  <si>
    <t>OTHER DIRECT EXPENSES / OP MIN.</t>
  </si>
  <si>
    <t>PAID HOURS /  OP MIN.</t>
  </si>
  <si>
    <t>YIRV</t>
  </si>
  <si>
    <t>YREV</t>
  </si>
  <si>
    <t>YCAS</t>
  </si>
  <si>
    <t>TYADE</t>
  </si>
  <si>
    <t>YREC</t>
  </si>
  <si>
    <t>YODE</t>
  </si>
  <si>
    <t>YDRL</t>
  </si>
  <si>
    <t>YRL</t>
  </si>
  <si>
    <t>YPSO</t>
  </si>
  <si>
    <t>YPSU</t>
  </si>
  <si>
    <t>YSUP</t>
  </si>
  <si>
    <t>YPFS</t>
  </si>
  <si>
    <t>YEBS</t>
  </si>
  <si>
    <t>YSLS</t>
  </si>
  <si>
    <t>YUTS</t>
  </si>
  <si>
    <t>YFTE</t>
  </si>
  <si>
    <t>YEAR</t>
  </si>
  <si>
    <t>ACCTNO</t>
  </si>
  <si>
    <t>DPLHOSPNAME</t>
  </si>
  <si>
    <t>%</t>
  </si>
  <si>
    <t>CHANGE</t>
  </si>
  <si>
    <t>AUBURN REGIONAL MEDICAL CENTER</t>
  </si>
  <si>
    <t>CAPITAL MEDICAL CENTER</t>
  </si>
  <si>
    <t>CASCADE VALLEY HOSPITAL</t>
  </si>
  <si>
    <t>CENTRAL WASHINGTON HOSPITAL</t>
  </si>
  <si>
    <t>COULEE COMMUNITY HOSPITAL</t>
  </si>
  <si>
    <t>DEACONESS MEDICAL CENTER</t>
  </si>
  <si>
    <t>EVERGREEN HOSPITAL MEDICAL CENTER</t>
  </si>
  <si>
    <t>FORKS COMMUNITY HOSPITAL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</si>
  <si>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</si>
  <si>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</si>
  <si>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</si>
  <si>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</si>
  <si>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</si>
  <si>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</si>
  <si>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</si>
  <si>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</si>
  <si>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</si>
  <si>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</si>
  <si>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</si>
  <si>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</si>
  <si>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</si>
  <si>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</si>
  <si>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</si>
  <si>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</si>
  <si>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</si>
  <si>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</si>
  <si>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</si>
  <si>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</si>
  <si>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</si>
  <si>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</si>
  <si>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</si>
  <si>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</si>
  <si>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</si>
  <si>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</si>
  <si>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</si>
  <si>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</si>
  <si>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</si>
  <si>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</si>
  <si>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</si>
  <si>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</si>
  <si>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</si>
  <si>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</si>
  <si>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</si>
  <si>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</si>
  <si>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</si>
  <si>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</si>
  <si>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</si>
  <si>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</si>
  <si>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</si>
  <si>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</si>
  <si>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</si>
  <si>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UNITED GENERAL HOSPITAL</t>
  </si>
  <si>
    <t>SNOQUALMIE VALLEY HOSPITAL</t>
  </si>
  <si>
    <t>DEER PARK HOSPITAL</t>
  </si>
  <si>
    <t>HARRISON MEDICAL CENTER</t>
  </si>
  <si>
    <t>HIGHLINE MEDICAL CENTER</t>
  </si>
  <si>
    <t>KINDRED HOSPITAL - SEATTLE</t>
  </si>
  <si>
    <t>LEGACY SALMON CREEK HOSPITAL</t>
  </si>
  <si>
    <t>MID VALLEY HOSPITAL</t>
  </si>
  <si>
    <t>NORTHWEST HOSPITAL &amp; MEDICAL CENTER</t>
  </si>
  <si>
    <t>OLYMPIC MEDICAL CENTER</t>
  </si>
  <si>
    <t>PULLMAN REGIONAL HOSPITAL</t>
  </si>
  <si>
    <t>UNIVERSITY OF WASHINGTON MEDICAL CENTER</t>
  </si>
  <si>
    <t>JEFFERSON HEALTHCARE HOSPITAL</t>
  </si>
  <si>
    <t>OKANOGAN-DOUGLAS DISTRICT HOSPITAL</t>
  </si>
  <si>
    <t>SWEDISH HEALTH SERVICES</t>
  </si>
  <si>
    <t>BHC FAIRFAX HOSPITAL</t>
  </si>
  <si>
    <t>CASCADE MEDICAL CENTER</t>
  </si>
  <si>
    <t>COLUMBIA BASIN HOSPITAL</t>
  </si>
  <si>
    <t>DAYTON GENERAL HOSPITAL</t>
  </si>
  <si>
    <t>EAST ADAMS RURAL HOSPITAL</t>
  </si>
  <si>
    <t>ENUMCLAW REGIONAL HOSPITAL</t>
  </si>
  <si>
    <t>FERRY COUNTY MEMORIAL HOSPITAL</t>
  </si>
  <si>
    <t>GARFIELD COUNTY MEMORIAL HOSPITAL</t>
  </si>
  <si>
    <t>LOURDES COUNSELING CENTER</t>
  </si>
  <si>
    <t>MARK REED HOSPITAL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</si>
  <si>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</si>
  <si>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</si>
  <si>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</si>
  <si>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</si>
  <si>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</si>
  <si>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</si>
  <si>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</si>
  <si>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</si>
  <si>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</si>
  <si>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</si>
  <si>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</si>
  <si>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SAINT LUKES REHABILIATION INSTITUTE</t>
  </si>
  <si>
    <t>SEATTLE CANCER CARE ALLIANCE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</si>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</sst>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 quotePrefix="1">
      <alignment horizontal="centerContinuous"/>
      <protection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7" fontId="2" fillId="0" borderId="0" xfId="55" applyNumberFormat="1">
      <alignment/>
      <protection/>
    </xf>
    <xf numFmtId="39" fontId="2" fillId="0" borderId="0" xfId="55" applyNumberFormat="1">
      <alignment/>
      <protection/>
    </xf>
    <xf numFmtId="0" fontId="2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="75" zoomScaleNormal="75" zoomScalePageLayoutView="0" workbookViewId="0" topLeftCell="A1">
      <selection activeCell="E7" sqref="E7:I7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39.375" style="0" customWidth="1"/>
    <col min="4" max="4" width="11.875" style="0" bestFit="1" customWidth="1"/>
    <col min="5" max="5" width="9.875" style="0" bestFit="1" customWidth="1"/>
    <col min="6" max="6" width="8.875" style="0" bestFit="1" customWidth="1"/>
    <col min="7" max="7" width="11.875" style="0" bestFit="1" customWidth="1"/>
    <col min="8" max="8" width="9.875" style="0" bestFit="1" customWidth="1"/>
    <col min="9" max="9" width="8.875" style="0" bestFit="1" customWidth="1"/>
    <col min="10" max="10" width="2.625" style="0" customWidth="1"/>
  </cols>
  <sheetData>
    <row r="1" spans="1:10" ht="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160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39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ROUND(+Surgery!S5,0)</f>
        <v>211266158</v>
      </c>
      <c r="E10" s="3">
        <f>ROUND(+Surgery!F5,0)</f>
        <v>2950854</v>
      </c>
      <c r="F10" s="9">
        <f>IF(D10=0,"",IF(E10=0,"",ROUND(D10/E10,2)))</f>
        <v>71.59</v>
      </c>
      <c r="G10" s="3">
        <f>ROUND(+Surgery!S105,0)</f>
        <v>239374711</v>
      </c>
      <c r="H10" s="3">
        <f>ROUND(+Surgery!F105,0)</f>
        <v>3081012</v>
      </c>
      <c r="I10" s="9">
        <f>IF(G10=0,"",IF(H10=0,"",ROUND(G10/H10,2)))</f>
        <v>77.69</v>
      </c>
      <c r="J10" s="9"/>
      <c r="K10" s="10">
        <f>IF(D10=0,"",IF(E10=0,"",IF(G10=0,"",IF(H10=0,"",ROUND(I10/F10-1,4)))))</f>
        <v>0.0852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ROUND(+Surgery!S6,0)</f>
        <v>62461304</v>
      </c>
      <c r="E11" s="3">
        <f>ROUND(+Surgery!F6,0)</f>
        <v>605221</v>
      </c>
      <c r="F11" s="9">
        <f aca="true" t="shared" si="0" ref="F11:F74">IF(D11=0,"",IF(E11=0,"",ROUND(D11/E11,2)))</f>
        <v>103.2</v>
      </c>
      <c r="G11" s="3">
        <f>ROUND(+Surgery!S106,0)</f>
        <v>71451499</v>
      </c>
      <c r="H11" s="3">
        <f>ROUND(+Surgery!F106,0)</f>
        <v>636605</v>
      </c>
      <c r="I11" s="9">
        <f aca="true" t="shared" si="1" ref="I11:I74">IF(G11=0,"",IF(H11=0,"",ROUND(G11/H11,2)))</f>
        <v>112.24</v>
      </c>
      <c r="J11" s="9"/>
      <c r="K11" s="10">
        <f aca="true" t="shared" si="2" ref="K11:K74">IF(D11=0,"",IF(E11=0,"",IF(G11=0,"",IF(H11=0,"",ROUND(I11/F11-1,4)))))</f>
        <v>0.0876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ROUND(+Surgery!S7,0)</f>
        <v>324007</v>
      </c>
      <c r="E12" s="3">
        <f>ROUND(+Surgery!F7,0)</f>
        <v>52</v>
      </c>
      <c r="F12" s="9">
        <f t="shared" si="0"/>
        <v>6230.9</v>
      </c>
      <c r="G12" s="3">
        <f>ROUND(+Surgery!S107,0)</f>
        <v>729329</v>
      </c>
      <c r="H12" s="3">
        <f>ROUND(+Surgery!F107,0)</f>
        <v>876</v>
      </c>
      <c r="I12" s="9">
        <f t="shared" si="1"/>
        <v>832.57</v>
      </c>
      <c r="J12" s="9"/>
      <c r="K12" s="10">
        <f t="shared" si="2"/>
        <v>-0.8664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ROUND(+Surgery!S8,0)</f>
        <v>156301193</v>
      </c>
      <c r="E13" s="3">
        <f>ROUND(+Surgery!F8,0)</f>
        <v>2221710</v>
      </c>
      <c r="F13" s="9">
        <f t="shared" si="0"/>
        <v>70.35</v>
      </c>
      <c r="G13" s="3">
        <f>ROUND(+Surgery!S108,0)</f>
        <v>190056052</v>
      </c>
      <c r="H13" s="3">
        <f>ROUND(+Surgery!F108,0)</f>
        <v>2377090</v>
      </c>
      <c r="I13" s="9">
        <f t="shared" si="1"/>
        <v>79.95</v>
      </c>
      <c r="J13" s="9"/>
      <c r="K13" s="10">
        <f t="shared" si="2"/>
        <v>0.1365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ROUND(+Surgery!S9,0)</f>
        <v>94059285</v>
      </c>
      <c r="E14" s="3">
        <f>ROUND(+Surgery!F9,0)</f>
        <v>1326100</v>
      </c>
      <c r="F14" s="9">
        <f t="shared" si="0"/>
        <v>70.93</v>
      </c>
      <c r="G14" s="3">
        <f>ROUND(+Surgery!S109,0)</f>
        <v>125400071</v>
      </c>
      <c r="H14" s="3">
        <f>ROUND(+Surgery!F109,0)</f>
        <v>1421700</v>
      </c>
      <c r="I14" s="9">
        <f t="shared" si="1"/>
        <v>88.2</v>
      </c>
      <c r="J14" s="9"/>
      <c r="K14" s="10">
        <f t="shared" si="2"/>
        <v>0.2435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ROUND(+Surgery!S10,0)</f>
        <v>10660384</v>
      </c>
      <c r="E15" s="3">
        <f>ROUND(+Surgery!F10,0)</f>
        <v>222761</v>
      </c>
      <c r="F15" s="9">
        <f t="shared" si="0"/>
        <v>47.86</v>
      </c>
      <c r="G15" s="3">
        <f>ROUND(+Surgery!S110,0)</f>
        <v>6383961</v>
      </c>
      <c r="H15" s="3">
        <f>ROUND(+Surgery!F110,0)</f>
        <v>183562</v>
      </c>
      <c r="I15" s="9">
        <f t="shared" si="1"/>
        <v>34.78</v>
      </c>
      <c r="J15" s="9"/>
      <c r="K15" s="10">
        <f t="shared" si="2"/>
        <v>-0.2733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ROUND(+Surgery!S11,0)</f>
        <v>1445645</v>
      </c>
      <c r="E16" s="3">
        <f>ROUND(+Surgery!F11,0)</f>
        <v>9543</v>
      </c>
      <c r="F16" s="9">
        <f t="shared" si="0"/>
        <v>151.49</v>
      </c>
      <c r="G16" s="3">
        <f>ROUND(+Surgery!S111,0)</f>
        <v>1583683</v>
      </c>
      <c r="H16" s="3">
        <f>ROUND(+Surgery!F111,0)</f>
        <v>35023</v>
      </c>
      <c r="I16" s="9">
        <f t="shared" si="1"/>
        <v>45.22</v>
      </c>
      <c r="J16" s="9"/>
      <c r="K16" s="10">
        <f t="shared" si="2"/>
        <v>-0.7015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ROUND(+Surgery!S12,0)</f>
        <v>52959441</v>
      </c>
      <c r="E17" s="3">
        <f>ROUND(+Surgery!F12,0)</f>
        <v>261318</v>
      </c>
      <c r="F17" s="9">
        <f t="shared" si="0"/>
        <v>202.66</v>
      </c>
      <c r="G17" s="3">
        <f>ROUND(+Surgery!S112,0)</f>
        <v>63722233</v>
      </c>
      <c r="H17" s="3">
        <f>ROUND(+Surgery!F112,0)</f>
        <v>262322</v>
      </c>
      <c r="I17" s="9">
        <f t="shared" si="1"/>
        <v>242.92</v>
      </c>
      <c r="J17" s="9"/>
      <c r="K17" s="10">
        <f t="shared" si="2"/>
        <v>0.1987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ROUND(+Surgery!S13,0)</f>
        <v>3698573</v>
      </c>
      <c r="E18" s="3">
        <f>ROUND(+Surgery!F13,0)</f>
        <v>56536</v>
      </c>
      <c r="F18" s="9">
        <f t="shared" si="0"/>
        <v>65.42</v>
      </c>
      <c r="G18" s="3">
        <f>ROUND(+Surgery!S113,0)</f>
        <v>4100140</v>
      </c>
      <c r="H18" s="3">
        <f>ROUND(+Surgery!F113,0)</f>
        <v>57986</v>
      </c>
      <c r="I18" s="9">
        <f t="shared" si="1"/>
        <v>70.71</v>
      </c>
      <c r="J18" s="9"/>
      <c r="K18" s="10">
        <f t="shared" si="2"/>
        <v>0.0809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ROUND(+Surgery!S14,0)</f>
        <v>45406849</v>
      </c>
      <c r="E19" s="3">
        <f>ROUND(+Surgery!F14,0)</f>
        <v>615663</v>
      </c>
      <c r="F19" s="9">
        <f t="shared" si="0"/>
        <v>73.75</v>
      </c>
      <c r="G19" s="3">
        <f>ROUND(+Surgery!S114,0)</f>
        <v>47861457</v>
      </c>
      <c r="H19" s="3">
        <f>ROUND(+Surgery!F114,0)</f>
        <v>568132</v>
      </c>
      <c r="I19" s="9">
        <f t="shared" si="1"/>
        <v>84.24</v>
      </c>
      <c r="J19" s="9"/>
      <c r="K19" s="10">
        <f t="shared" si="2"/>
        <v>0.1422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ROUND(+Surgery!S15,0)</f>
        <v>220246215</v>
      </c>
      <c r="E20" s="3">
        <f>ROUND(+Surgery!F15,0)</f>
        <v>2388647</v>
      </c>
      <c r="F20" s="9">
        <f t="shared" si="0"/>
        <v>92.21</v>
      </c>
      <c r="G20" s="3">
        <f>ROUND(+Surgery!S115,0)</f>
        <v>251955249</v>
      </c>
      <c r="H20" s="3">
        <f>ROUND(+Surgery!F115,0)</f>
        <v>2528724</v>
      </c>
      <c r="I20" s="9">
        <f t="shared" si="1"/>
        <v>99.64</v>
      </c>
      <c r="J20" s="9"/>
      <c r="K20" s="10">
        <f t="shared" si="2"/>
        <v>0.0806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ROUND(+Surgery!S16,0)</f>
        <v>413862047</v>
      </c>
      <c r="E21" s="3">
        <f>ROUND(+Surgery!F16,0)</f>
        <v>2316359</v>
      </c>
      <c r="F21" s="9">
        <f t="shared" si="0"/>
        <v>178.67</v>
      </c>
      <c r="G21" s="3">
        <f>ROUND(+Surgery!S116,0)</f>
        <v>530811152</v>
      </c>
      <c r="H21" s="3">
        <f>ROUND(+Surgery!F116,0)</f>
        <v>2462465</v>
      </c>
      <c r="I21" s="9">
        <f t="shared" si="1"/>
        <v>215.56</v>
      </c>
      <c r="J21" s="9"/>
      <c r="K21" s="10">
        <f t="shared" si="2"/>
        <v>0.2065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ROUND(+Surgery!S17,0)</f>
        <v>10824900</v>
      </c>
      <c r="E22" s="3">
        <f>ROUND(+Surgery!F17,0)</f>
        <v>104500</v>
      </c>
      <c r="F22" s="9">
        <f t="shared" si="0"/>
        <v>103.59</v>
      </c>
      <c r="G22" s="3">
        <f>ROUND(+Surgery!S117,0)</f>
        <v>17569102</v>
      </c>
      <c r="H22" s="3">
        <f>ROUND(+Surgery!F117,0)</f>
        <v>111923</v>
      </c>
      <c r="I22" s="9">
        <f t="shared" si="1"/>
        <v>156.97</v>
      </c>
      <c r="J22" s="9"/>
      <c r="K22" s="10">
        <f t="shared" si="2"/>
        <v>0.5153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ROUND(+Surgery!S18,0)</f>
        <v>108352268</v>
      </c>
      <c r="E23" s="3">
        <f>ROUND(+Surgery!F18,0)</f>
        <v>15851</v>
      </c>
      <c r="F23" s="9">
        <f t="shared" si="0"/>
        <v>6835.67</v>
      </c>
      <c r="G23" s="3">
        <f>ROUND(+Surgery!S118,0)</f>
        <v>163856247</v>
      </c>
      <c r="H23" s="3">
        <f>ROUND(+Surgery!F118,0)</f>
        <v>10058</v>
      </c>
      <c r="I23" s="9">
        <f t="shared" si="1"/>
        <v>16291.14</v>
      </c>
      <c r="J23" s="9"/>
      <c r="K23" s="10">
        <f t="shared" si="2"/>
        <v>1.3833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ROUND(+Surgery!S19,0)</f>
        <v>20956335</v>
      </c>
      <c r="E24" s="3">
        <f>ROUND(+Surgery!F19,0)</f>
        <v>424618</v>
      </c>
      <c r="F24" s="9">
        <f t="shared" si="0"/>
        <v>49.35</v>
      </c>
      <c r="G24" s="3">
        <f>ROUND(+Surgery!S119,0)</f>
        <v>21476346</v>
      </c>
      <c r="H24" s="3">
        <f>ROUND(+Surgery!F119,0)</f>
        <v>399594</v>
      </c>
      <c r="I24" s="9">
        <f t="shared" si="1"/>
        <v>53.75</v>
      </c>
      <c r="J24" s="9"/>
      <c r="K24" s="10">
        <f t="shared" si="2"/>
        <v>0.0892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ROUND(+Surgery!S20,0)</f>
        <v>19781845</v>
      </c>
      <c r="E25" s="3">
        <f>ROUND(+Surgery!F20,0)</f>
        <v>318647</v>
      </c>
      <c r="F25" s="9">
        <f t="shared" si="0"/>
        <v>62.08</v>
      </c>
      <c r="G25" s="3">
        <f>ROUND(+Surgery!S120,0)</f>
        <v>21221616</v>
      </c>
      <c r="H25" s="3">
        <f>ROUND(+Surgery!F120,0)</f>
        <v>300883</v>
      </c>
      <c r="I25" s="9">
        <f t="shared" si="1"/>
        <v>70.53</v>
      </c>
      <c r="J25" s="9"/>
      <c r="K25" s="10">
        <f t="shared" si="2"/>
        <v>0.1361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ROUND(+Surgery!S21,0)</f>
        <v>15452223</v>
      </c>
      <c r="E26" s="3">
        <f>ROUND(+Surgery!F21,0)</f>
        <v>176195</v>
      </c>
      <c r="F26" s="9">
        <f t="shared" si="0"/>
        <v>87.7</v>
      </c>
      <c r="G26" s="3">
        <f>ROUND(+Surgery!S121,0)</f>
        <v>16932072</v>
      </c>
      <c r="H26" s="3">
        <f>ROUND(+Surgery!F121,0)</f>
        <v>180696</v>
      </c>
      <c r="I26" s="9">
        <f t="shared" si="1"/>
        <v>93.7</v>
      </c>
      <c r="J26" s="9"/>
      <c r="K26" s="10">
        <f t="shared" si="2"/>
        <v>0.0684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ROUND(+Surgery!S22,0)</f>
        <v>0</v>
      </c>
      <c r="E27" s="3">
        <f>ROUND(+Surgery!F22,0)</f>
        <v>0</v>
      </c>
      <c r="F27" s="9">
        <f t="shared" si="0"/>
      </c>
      <c r="G27" s="3">
        <f>ROUND(+Surgery!S122,0)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ROUND(+Surgery!S23,0)</f>
        <v>5734128</v>
      </c>
      <c r="E28" s="3">
        <f>ROUND(+Surgery!F23,0)</f>
        <v>80862</v>
      </c>
      <c r="F28" s="9">
        <f t="shared" si="0"/>
        <v>70.91</v>
      </c>
      <c r="G28" s="3">
        <f>ROUND(+Surgery!S123,0)</f>
        <v>5251941</v>
      </c>
      <c r="H28" s="3">
        <f>ROUND(+Surgery!F123,0)</f>
        <v>66860</v>
      </c>
      <c r="I28" s="9">
        <f t="shared" si="1"/>
        <v>78.55</v>
      </c>
      <c r="J28" s="9"/>
      <c r="K28" s="10">
        <f t="shared" si="2"/>
        <v>0.1077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ROUND(+Surgery!S24,0)</f>
        <v>33434287</v>
      </c>
      <c r="E29" s="3">
        <f>ROUND(+Surgery!F24,0)</f>
        <v>357840</v>
      </c>
      <c r="F29" s="9">
        <f t="shared" si="0"/>
        <v>93.43</v>
      </c>
      <c r="G29" s="3">
        <f>ROUND(+Surgery!S124,0)</f>
        <v>42699244</v>
      </c>
      <c r="H29" s="3">
        <f>ROUND(+Surgery!F124,0)</f>
        <v>395520</v>
      </c>
      <c r="I29" s="9">
        <f t="shared" si="1"/>
        <v>107.96</v>
      </c>
      <c r="J29" s="9"/>
      <c r="K29" s="10">
        <f t="shared" si="2"/>
        <v>0.1555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ROUND(+Surgery!S25,0)</f>
        <v>1690191</v>
      </c>
      <c r="E30" s="3">
        <f>ROUND(+Surgery!F25,0)</f>
        <v>24430</v>
      </c>
      <c r="F30" s="9">
        <f t="shared" si="0"/>
        <v>69.19</v>
      </c>
      <c r="G30" s="3">
        <f>ROUND(+Surgery!S125,0)</f>
        <v>1540813</v>
      </c>
      <c r="H30" s="3">
        <f>ROUND(+Surgery!F125,0)</f>
        <v>16643</v>
      </c>
      <c r="I30" s="9">
        <f t="shared" si="1"/>
        <v>92.58</v>
      </c>
      <c r="J30" s="9"/>
      <c r="K30" s="10">
        <f t="shared" si="2"/>
        <v>0.3381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ROUND(+Surgery!S26,0)</f>
        <v>1183345</v>
      </c>
      <c r="E31" s="3">
        <f>ROUND(+Surgery!F26,0)</f>
        <v>19033</v>
      </c>
      <c r="F31" s="9">
        <f t="shared" si="0"/>
        <v>62.17</v>
      </c>
      <c r="G31" s="3">
        <f>ROUND(+Surgery!S126,0)</f>
        <v>1331670</v>
      </c>
      <c r="H31" s="3">
        <f>ROUND(+Surgery!F126,0)</f>
        <v>20310</v>
      </c>
      <c r="I31" s="9">
        <f t="shared" si="1"/>
        <v>65.57</v>
      </c>
      <c r="J31" s="9"/>
      <c r="K31" s="10">
        <f t="shared" si="2"/>
        <v>0.0547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ROUND(+Surgery!S27,0)</f>
        <v>28848070</v>
      </c>
      <c r="E32" s="3">
        <f>ROUND(+Surgery!F27,0)</f>
        <v>565410</v>
      </c>
      <c r="F32" s="9">
        <f t="shared" si="0"/>
        <v>51.02</v>
      </c>
      <c r="G32" s="3">
        <f>ROUND(+Surgery!S127,0)</f>
        <v>27486458</v>
      </c>
      <c r="H32" s="3">
        <f>ROUND(+Surgery!F127,0)</f>
        <v>590440</v>
      </c>
      <c r="I32" s="9">
        <f t="shared" si="1"/>
        <v>46.55</v>
      </c>
      <c r="J32" s="9"/>
      <c r="K32" s="10">
        <f t="shared" si="2"/>
        <v>-0.0876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ROUND(+Surgery!S28,0)</f>
        <v>42827045</v>
      </c>
      <c r="E33" s="3">
        <f>ROUND(+Surgery!F28,0)</f>
        <v>392755</v>
      </c>
      <c r="F33" s="9">
        <f t="shared" si="0"/>
        <v>109.04</v>
      </c>
      <c r="G33" s="3">
        <f>ROUND(+Surgery!S128,0)</f>
        <v>41772943</v>
      </c>
      <c r="H33" s="3">
        <f>ROUND(+Surgery!F128,0)</f>
        <v>349837</v>
      </c>
      <c r="I33" s="9">
        <f t="shared" si="1"/>
        <v>119.41</v>
      </c>
      <c r="J33" s="9"/>
      <c r="K33" s="10">
        <f t="shared" si="2"/>
        <v>0.0951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ROUND(+Surgery!S29,0)</f>
        <v>18192155</v>
      </c>
      <c r="E34" s="3">
        <f>ROUND(+Surgery!F29,0)</f>
        <v>307590</v>
      </c>
      <c r="F34" s="9">
        <f t="shared" si="0"/>
        <v>59.14</v>
      </c>
      <c r="G34" s="3">
        <f>ROUND(+Surgery!S129,0)</f>
        <v>17751433</v>
      </c>
      <c r="H34" s="3">
        <f>ROUND(+Surgery!F129,0)</f>
        <v>311042</v>
      </c>
      <c r="I34" s="9">
        <f t="shared" si="1"/>
        <v>57.07</v>
      </c>
      <c r="J34" s="9"/>
      <c r="K34" s="10">
        <f t="shared" si="2"/>
        <v>-0.035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ROUND(+Surgery!S30,0)</f>
        <v>4913486</v>
      </c>
      <c r="E35" s="3">
        <f>ROUND(+Surgery!F30,0)</f>
        <v>0</v>
      </c>
      <c r="F35" s="9">
        <f t="shared" si="0"/>
      </c>
      <c r="G35" s="3">
        <f>ROUND(+Surgery!S130,0)</f>
        <v>2775578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ROUND(+Surgery!S31,0)</f>
        <v>73152</v>
      </c>
      <c r="E36" s="3">
        <f>ROUND(+Surgery!F31,0)</f>
        <v>1485</v>
      </c>
      <c r="F36" s="9">
        <f t="shared" si="0"/>
        <v>49.26</v>
      </c>
      <c r="G36" s="3">
        <f>ROUND(+Surgery!S131,0)</f>
        <v>72418</v>
      </c>
      <c r="H36" s="3">
        <f>ROUND(+Surgery!F131,0)</f>
        <v>1530</v>
      </c>
      <c r="I36" s="9">
        <f t="shared" si="1"/>
        <v>47.33</v>
      </c>
      <c r="J36" s="9"/>
      <c r="K36" s="10">
        <f t="shared" si="2"/>
        <v>-0.0392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ROUND(+Surgery!S32,0)</f>
        <v>98534573</v>
      </c>
      <c r="E37" s="3">
        <f>ROUND(+Surgery!F32,0)</f>
        <v>509556</v>
      </c>
      <c r="F37" s="9">
        <f t="shared" si="0"/>
        <v>193.37</v>
      </c>
      <c r="G37" s="3">
        <f>ROUND(+Surgery!S132,0)</f>
        <v>90054071</v>
      </c>
      <c r="H37" s="3">
        <f>ROUND(+Surgery!F132,0)</f>
        <v>521268</v>
      </c>
      <c r="I37" s="9">
        <f t="shared" si="1"/>
        <v>172.76</v>
      </c>
      <c r="J37" s="9"/>
      <c r="K37" s="10">
        <f t="shared" si="2"/>
        <v>-0.1066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ROUND(+Surgery!S33,0)</f>
        <v>0</v>
      </c>
      <c r="E38" s="3">
        <f>ROUND(+Surgery!F33,0)</f>
        <v>0</v>
      </c>
      <c r="F38" s="9">
        <f t="shared" si="0"/>
      </c>
      <c r="G38" s="3">
        <f>ROUND(+Surgery!S133,0)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ROUND(+Surgery!S34,0)</f>
        <v>272779095</v>
      </c>
      <c r="E39" s="3">
        <f>ROUND(+Surgery!F34,0)</f>
        <v>2272194</v>
      </c>
      <c r="F39" s="9">
        <f t="shared" si="0"/>
        <v>120.05</v>
      </c>
      <c r="G39" s="3">
        <f>ROUND(+Surgery!S134,0)</f>
        <v>193560821</v>
      </c>
      <c r="H39" s="3">
        <f>ROUND(+Surgery!F134,0)</f>
        <v>1535461</v>
      </c>
      <c r="I39" s="9">
        <f t="shared" si="1"/>
        <v>126.06</v>
      </c>
      <c r="J39" s="9"/>
      <c r="K39" s="10">
        <f t="shared" si="2"/>
        <v>0.0501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ROUND(+Surgery!S35,0)</f>
        <v>3832015</v>
      </c>
      <c r="E40" s="3">
        <f>ROUND(+Surgery!F35,0)</f>
        <v>155874</v>
      </c>
      <c r="F40" s="9">
        <f t="shared" si="0"/>
        <v>24.58</v>
      </c>
      <c r="G40" s="3">
        <f>ROUND(+Surgery!S135,0)</f>
        <v>5037162</v>
      </c>
      <c r="H40" s="3">
        <f>ROUND(+Surgery!F135,0)</f>
        <v>163587</v>
      </c>
      <c r="I40" s="9">
        <f t="shared" si="1"/>
        <v>30.79</v>
      </c>
      <c r="J40" s="9"/>
      <c r="K40" s="10">
        <f t="shared" si="2"/>
        <v>0.2526</v>
      </c>
    </row>
    <row r="41" spans="2:11" ht="12">
      <c r="B41">
        <f>+Surgery!A36</f>
        <v>96</v>
      </c>
      <c r="C41" t="str">
        <f>+Surgery!B36</f>
        <v>SKYLINE HOSPITAL</v>
      </c>
      <c r="D41" s="3">
        <f>ROUND(+Surgery!S36,0)</f>
        <v>2676349</v>
      </c>
      <c r="E41" s="3">
        <f>ROUND(+Surgery!F36,0)</f>
        <v>34813</v>
      </c>
      <c r="F41" s="9">
        <f t="shared" si="0"/>
        <v>76.88</v>
      </c>
      <c r="G41" s="3">
        <f>ROUND(+Surgery!S136,0)</f>
        <v>3061866</v>
      </c>
      <c r="H41" s="3">
        <f>ROUND(+Surgery!F136,0)</f>
        <v>38326</v>
      </c>
      <c r="I41" s="9">
        <f t="shared" si="1"/>
        <v>79.89</v>
      </c>
      <c r="J41" s="9"/>
      <c r="K41" s="10">
        <f t="shared" si="2"/>
        <v>0.0392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ROUND(+Surgery!S37,0)</f>
        <v>72816390</v>
      </c>
      <c r="E42" s="3">
        <f>ROUND(+Surgery!F37,0)</f>
        <v>24850</v>
      </c>
      <c r="F42" s="9">
        <f t="shared" si="0"/>
        <v>2930.24</v>
      </c>
      <c r="G42" s="3">
        <f>ROUND(+Surgery!S137,0)</f>
        <v>76016233</v>
      </c>
      <c r="H42" s="3">
        <f>ROUND(+Surgery!F137,0)</f>
        <v>24314</v>
      </c>
      <c r="I42" s="9">
        <f t="shared" si="1"/>
        <v>3126.44</v>
      </c>
      <c r="J42" s="9"/>
      <c r="K42" s="10">
        <f t="shared" si="2"/>
        <v>0.067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ROUND(+Surgery!S38,0)</f>
        <v>10170180</v>
      </c>
      <c r="E43" s="3">
        <f>ROUND(+Surgery!F38,0)</f>
        <v>166031</v>
      </c>
      <c r="F43" s="9">
        <f t="shared" si="0"/>
        <v>61.25</v>
      </c>
      <c r="G43" s="3">
        <f>ROUND(+Surgery!S138,0)</f>
        <v>11566008</v>
      </c>
      <c r="H43" s="3">
        <f>ROUND(+Surgery!F138,0)</f>
        <v>169824</v>
      </c>
      <c r="I43" s="9">
        <f t="shared" si="1"/>
        <v>68.11</v>
      </c>
      <c r="J43" s="9"/>
      <c r="K43" s="10">
        <f t="shared" si="2"/>
        <v>0.112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ROUND(+Surgery!S39,0)</f>
        <v>9439877</v>
      </c>
      <c r="E44" s="3">
        <f>ROUND(+Surgery!F39,0)</f>
        <v>181255</v>
      </c>
      <c r="F44" s="9">
        <f t="shared" si="0"/>
        <v>52.08</v>
      </c>
      <c r="G44" s="3">
        <f>ROUND(+Surgery!S139,0)</f>
        <v>12336357</v>
      </c>
      <c r="H44" s="3">
        <f>ROUND(+Surgery!F139,0)</f>
        <v>190750</v>
      </c>
      <c r="I44" s="9">
        <f t="shared" si="1"/>
        <v>64.67</v>
      </c>
      <c r="J44" s="9"/>
      <c r="K44" s="10">
        <f t="shared" si="2"/>
        <v>0.2417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ROUND(+Surgery!S40,0)</f>
        <v>999401</v>
      </c>
      <c r="E45" s="3">
        <f>ROUND(+Surgery!F40,0)</f>
        <v>16860</v>
      </c>
      <c r="F45" s="9">
        <f t="shared" si="0"/>
        <v>59.28</v>
      </c>
      <c r="G45" s="3">
        <f>ROUND(+Surgery!S140,0)</f>
        <v>978263</v>
      </c>
      <c r="H45" s="3">
        <f>ROUND(+Surgery!F140,0)</f>
        <v>19529</v>
      </c>
      <c r="I45" s="9">
        <f t="shared" si="1"/>
        <v>50.09</v>
      </c>
      <c r="J45" s="9"/>
      <c r="K45" s="10">
        <f t="shared" si="2"/>
        <v>-0.155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ROUND(+Surgery!S41,0)</f>
        <v>5893230</v>
      </c>
      <c r="E46" s="3">
        <f>ROUND(+Surgery!F41,0)</f>
        <v>461828</v>
      </c>
      <c r="F46" s="9">
        <f t="shared" si="0"/>
        <v>12.76</v>
      </c>
      <c r="G46" s="3">
        <f>ROUND(+Surgery!S141,0)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ROUND(+Surgery!S42,0)</f>
        <v>0</v>
      </c>
      <c r="E47" s="3">
        <f>ROUND(+Surgery!F42,0)</f>
        <v>0</v>
      </c>
      <c r="F47" s="9">
        <f t="shared" si="0"/>
      </c>
      <c r="G47" s="3">
        <f>ROUND(+Surgery!S142,0)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ROUND(+Surgery!S43,0)</f>
        <v>5083105</v>
      </c>
      <c r="E48" s="3">
        <f>ROUND(+Surgery!F43,0)</f>
        <v>53355</v>
      </c>
      <c r="F48" s="9">
        <f t="shared" si="0"/>
        <v>95.27</v>
      </c>
      <c r="G48" s="3">
        <f>ROUND(+Surgery!S143,0)</f>
        <v>5715200</v>
      </c>
      <c r="H48" s="3">
        <f>ROUND(+Surgery!F143,0)</f>
        <v>54955</v>
      </c>
      <c r="I48" s="9">
        <f t="shared" si="1"/>
        <v>104</v>
      </c>
      <c r="J48" s="9"/>
      <c r="K48" s="10">
        <f t="shared" si="2"/>
        <v>0.0916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ROUND(+Surgery!S44,0)</f>
        <v>67663696</v>
      </c>
      <c r="E49" s="3">
        <f>ROUND(+Surgery!F44,0)</f>
        <v>409618</v>
      </c>
      <c r="F49" s="9">
        <f t="shared" si="0"/>
        <v>165.19</v>
      </c>
      <c r="G49" s="3">
        <f>ROUND(+Surgery!S144,0)</f>
        <v>71751220</v>
      </c>
      <c r="H49" s="3">
        <f>ROUND(+Surgery!F144,0)</f>
        <v>406564</v>
      </c>
      <c r="I49" s="9">
        <f t="shared" si="1"/>
        <v>176.48</v>
      </c>
      <c r="J49" s="9"/>
      <c r="K49" s="10">
        <f t="shared" si="2"/>
        <v>0.0683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ROUND(+Surgery!S45,0)</f>
        <v>119587567</v>
      </c>
      <c r="E50" s="3">
        <f>ROUND(+Surgery!F45,0)</f>
        <v>24783</v>
      </c>
      <c r="F50" s="9">
        <f t="shared" si="0"/>
        <v>4825.39</v>
      </c>
      <c r="G50" s="3">
        <f>ROUND(+Surgery!S145,0)</f>
        <v>167707618</v>
      </c>
      <c r="H50" s="3">
        <f>ROUND(+Surgery!F145,0)</f>
        <v>25479</v>
      </c>
      <c r="I50" s="9">
        <f t="shared" si="1"/>
        <v>6582.19</v>
      </c>
      <c r="J50" s="9"/>
      <c r="K50" s="10">
        <f t="shared" si="2"/>
        <v>0.3641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ROUND(+Surgery!S46,0)</f>
        <v>554695</v>
      </c>
      <c r="E51" s="3">
        <f>ROUND(+Surgery!F46,0)</f>
        <v>7140</v>
      </c>
      <c r="F51" s="9">
        <f t="shared" si="0"/>
        <v>77.69</v>
      </c>
      <c r="G51" s="3">
        <f>ROUND(+Surgery!S146,0)</f>
        <v>518511</v>
      </c>
      <c r="H51" s="3">
        <f>ROUND(+Surgery!F146,0)</f>
        <v>9300</v>
      </c>
      <c r="I51" s="9">
        <f t="shared" si="1"/>
        <v>55.75</v>
      </c>
      <c r="J51" s="9"/>
      <c r="K51" s="10">
        <f t="shared" si="2"/>
        <v>-0.2824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ROUND(+Surgery!S47,0)</f>
        <v>98518536</v>
      </c>
      <c r="E52" s="3">
        <f>ROUND(+Surgery!F47,0)</f>
        <v>1903884</v>
      </c>
      <c r="F52" s="9">
        <f t="shared" si="0"/>
        <v>51.75</v>
      </c>
      <c r="G52" s="3">
        <f>ROUND(+Surgery!S147,0)</f>
        <v>124157353</v>
      </c>
      <c r="H52" s="3">
        <f>ROUND(+Surgery!F147,0)</f>
        <v>2021352</v>
      </c>
      <c r="I52" s="9">
        <f t="shared" si="1"/>
        <v>61.42</v>
      </c>
      <c r="J52" s="9"/>
      <c r="K52" s="10">
        <f t="shared" si="2"/>
        <v>0.1869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ROUND(+Surgery!S48,0)</f>
        <v>87804966</v>
      </c>
      <c r="E53" s="3">
        <f>ROUND(+Surgery!F48,0)</f>
        <v>1248021</v>
      </c>
      <c r="F53" s="9">
        <f t="shared" si="0"/>
        <v>70.36</v>
      </c>
      <c r="G53" s="3">
        <f>ROUND(+Surgery!S148,0)</f>
        <v>120087488</v>
      </c>
      <c r="H53" s="3">
        <f>ROUND(+Surgery!F148,0)</f>
        <v>1538196</v>
      </c>
      <c r="I53" s="9">
        <f t="shared" si="1"/>
        <v>78.07</v>
      </c>
      <c r="J53" s="9"/>
      <c r="K53" s="10">
        <f t="shared" si="2"/>
        <v>0.1096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ROUND(+Surgery!S49,0)</f>
        <v>71376523</v>
      </c>
      <c r="E54" s="3">
        <f>ROUND(+Surgery!F49,0)</f>
        <v>714468</v>
      </c>
      <c r="F54" s="9">
        <f t="shared" si="0"/>
        <v>99.9</v>
      </c>
      <c r="G54" s="3">
        <f>ROUND(+Surgery!S149,0)</f>
        <v>107279168</v>
      </c>
      <c r="H54" s="3">
        <f>ROUND(+Surgery!F149,0)</f>
        <v>980829</v>
      </c>
      <c r="I54" s="9">
        <f t="shared" si="1"/>
        <v>109.38</v>
      </c>
      <c r="J54" s="9"/>
      <c r="K54" s="10">
        <f t="shared" si="2"/>
        <v>0.0949</v>
      </c>
    </row>
    <row r="55" spans="2:11" ht="12">
      <c r="B55">
        <f>+Surgery!A50</f>
        <v>134</v>
      </c>
      <c r="C55" t="str">
        <f>+Surgery!B50</f>
        <v>ISLAND HOSPITAL</v>
      </c>
      <c r="D55" s="3">
        <f>ROUND(+Surgery!S50,0)</f>
        <v>16102879</v>
      </c>
      <c r="E55" s="3">
        <f>ROUND(+Surgery!F50,0)</f>
        <v>489646</v>
      </c>
      <c r="F55" s="9">
        <f t="shared" si="0"/>
        <v>32.89</v>
      </c>
      <c r="G55" s="3">
        <f>ROUND(+Surgery!S150,0)</f>
        <v>19126029</v>
      </c>
      <c r="H55" s="3">
        <f>ROUND(+Surgery!F150,0)</f>
        <v>502708</v>
      </c>
      <c r="I55" s="9">
        <f t="shared" si="1"/>
        <v>38.05</v>
      </c>
      <c r="J55" s="9"/>
      <c r="K55" s="10">
        <f t="shared" si="2"/>
        <v>0.1569</v>
      </c>
    </row>
    <row r="56" spans="2:11" ht="12">
      <c r="B56">
        <f>+Surgery!A51</f>
        <v>137</v>
      </c>
      <c r="C56" t="str">
        <f>+Surgery!B51</f>
        <v>LINCOLN HOSPITAL</v>
      </c>
      <c r="D56" s="3">
        <f>ROUND(+Surgery!S51,0)</f>
        <v>960196</v>
      </c>
      <c r="E56" s="3">
        <f>ROUND(+Surgery!F51,0)</f>
        <v>34190</v>
      </c>
      <c r="F56" s="9">
        <f t="shared" si="0"/>
        <v>28.08</v>
      </c>
      <c r="G56" s="3">
        <f>ROUND(+Surgery!S151,0)</f>
        <v>1041465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ROUND(+Surgery!S52,0)</f>
        <v>50426389</v>
      </c>
      <c r="E57" s="3">
        <f>ROUND(+Surgery!F52,0)</f>
        <v>458090</v>
      </c>
      <c r="F57" s="9">
        <f t="shared" si="0"/>
        <v>110.08</v>
      </c>
      <c r="G57" s="3">
        <f>ROUND(+Surgery!S152,0)</f>
        <v>59515075</v>
      </c>
      <c r="H57" s="3">
        <f>ROUND(+Surgery!F152,0)</f>
        <v>442770</v>
      </c>
      <c r="I57" s="9">
        <f t="shared" si="1"/>
        <v>134.42</v>
      </c>
      <c r="J57" s="9"/>
      <c r="K57" s="10">
        <f t="shared" si="2"/>
        <v>0.2211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ROUND(+Surgery!S53,0)</f>
        <v>40248274</v>
      </c>
      <c r="E58" s="3">
        <f>ROUND(+Surgery!F53,0)</f>
        <v>652525</v>
      </c>
      <c r="F58" s="9">
        <f t="shared" si="0"/>
        <v>61.68</v>
      </c>
      <c r="G58" s="3">
        <f>ROUND(+Surgery!S153,0)</f>
        <v>48075937</v>
      </c>
      <c r="H58" s="3">
        <f>ROUND(+Surgery!F153,0)</f>
        <v>669583</v>
      </c>
      <c r="I58" s="9">
        <f t="shared" si="1"/>
        <v>71.8</v>
      </c>
      <c r="J58" s="9"/>
      <c r="K58" s="10">
        <f t="shared" si="2"/>
        <v>0.1641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ROUND(+Surgery!S54,0)</f>
        <v>7192782</v>
      </c>
      <c r="E59" s="3">
        <f>ROUND(+Surgery!F54,0)</f>
        <v>114181</v>
      </c>
      <c r="F59" s="9">
        <f t="shared" si="0"/>
        <v>62.99</v>
      </c>
      <c r="G59" s="3">
        <f>ROUND(+Surgery!S154,0)</f>
        <v>9573369</v>
      </c>
      <c r="H59" s="3">
        <f>ROUND(+Surgery!F154,0)</f>
        <v>117328</v>
      </c>
      <c r="I59" s="9">
        <f t="shared" si="1"/>
        <v>81.59</v>
      </c>
      <c r="J59" s="9"/>
      <c r="K59" s="10">
        <f t="shared" si="2"/>
        <v>0.2953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ROUND(+Surgery!S55,0)</f>
        <v>0</v>
      </c>
      <c r="E60" s="3">
        <f>ROUND(+Surgery!F55,0)</f>
        <v>0</v>
      </c>
      <c r="F60" s="9">
        <f t="shared" si="0"/>
      </c>
      <c r="G60" s="3">
        <f>ROUND(+Surgery!S155,0)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ROUND(+Surgery!S56,0)</f>
        <v>53476342</v>
      </c>
      <c r="E61" s="3">
        <f>ROUND(+Surgery!F56,0)</f>
        <v>984126</v>
      </c>
      <c r="F61" s="9">
        <f t="shared" si="0"/>
        <v>54.34</v>
      </c>
      <c r="G61" s="3">
        <f>ROUND(+Surgery!S156,0)</f>
        <v>63293103</v>
      </c>
      <c r="H61" s="3">
        <f>ROUND(+Surgery!F156,0)</f>
        <v>974682</v>
      </c>
      <c r="I61" s="9">
        <f t="shared" si="1"/>
        <v>64.94</v>
      </c>
      <c r="J61" s="9"/>
      <c r="K61" s="10">
        <f t="shared" si="2"/>
        <v>0.1951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ROUND(+Surgery!S57,0)</f>
        <v>70740750</v>
      </c>
      <c r="E62" s="3">
        <f>ROUND(+Surgery!F57,0)</f>
        <v>862986</v>
      </c>
      <c r="F62" s="9">
        <f t="shared" si="0"/>
        <v>81.97</v>
      </c>
      <c r="G62" s="3">
        <f>ROUND(+Surgery!S157,0)</f>
        <v>75620335</v>
      </c>
      <c r="H62" s="3">
        <f>ROUND(+Surgery!F157,0)</f>
        <v>836827</v>
      </c>
      <c r="I62" s="9">
        <f t="shared" si="1"/>
        <v>90.37</v>
      </c>
      <c r="J62" s="9"/>
      <c r="K62" s="10">
        <f t="shared" si="2"/>
        <v>0.1025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ROUND(+Surgery!S58,0)</f>
        <v>3501535</v>
      </c>
      <c r="E63" s="3">
        <f>ROUND(+Surgery!F58,0)</f>
        <v>132091</v>
      </c>
      <c r="F63" s="9">
        <f t="shared" si="0"/>
        <v>26.51</v>
      </c>
      <c r="G63" s="3">
        <f>ROUND(+Surgery!S158,0)</f>
        <v>3953804</v>
      </c>
      <c r="H63" s="3">
        <f>ROUND(+Surgery!F158,0)</f>
        <v>138294</v>
      </c>
      <c r="I63" s="9">
        <f t="shared" si="1"/>
        <v>28.59</v>
      </c>
      <c r="J63" s="9"/>
      <c r="K63" s="10">
        <f t="shared" si="2"/>
        <v>0.0785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ROUND(+Surgery!S59,0)</f>
        <v>505536</v>
      </c>
      <c r="E64" s="3">
        <f>ROUND(+Surgery!F59,0)</f>
        <v>0</v>
      </c>
      <c r="F64" s="9">
        <f t="shared" si="0"/>
      </c>
      <c r="G64" s="3">
        <f>ROUND(+Surgery!S159,0)</f>
        <v>533627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ROUND(+Surgery!S60,0)</f>
        <v>1307372</v>
      </c>
      <c r="E65" s="3">
        <f>ROUND(+Surgery!F60,0)</f>
        <v>18460</v>
      </c>
      <c r="F65" s="9">
        <f t="shared" si="0"/>
        <v>70.82</v>
      </c>
      <c r="G65" s="3">
        <f>ROUND(+Surgery!S160,0)</f>
        <v>1457350</v>
      </c>
      <c r="H65" s="3">
        <f>ROUND(+Surgery!F160,0)</f>
        <v>19063</v>
      </c>
      <c r="I65" s="9">
        <f t="shared" si="1"/>
        <v>76.45</v>
      </c>
      <c r="J65" s="9"/>
      <c r="K65" s="10">
        <f t="shared" si="2"/>
        <v>0.0795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ROUND(+Surgery!S61,0)</f>
        <v>7440024</v>
      </c>
      <c r="E66" s="3">
        <f>ROUND(+Surgery!F61,0)</f>
        <v>76630</v>
      </c>
      <c r="F66" s="9">
        <f t="shared" si="0"/>
        <v>97.09</v>
      </c>
      <c r="G66" s="3">
        <f>ROUND(+Surgery!S161,0)</f>
        <v>7134361</v>
      </c>
      <c r="H66" s="3">
        <f>ROUND(+Surgery!F161,0)</f>
        <v>73331</v>
      </c>
      <c r="I66" s="9">
        <f t="shared" si="1"/>
        <v>97.29</v>
      </c>
      <c r="J66" s="9"/>
      <c r="K66" s="10">
        <f t="shared" si="2"/>
        <v>0.0021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ROUND(+Surgery!S62,0)</f>
        <v>9110066</v>
      </c>
      <c r="E67" s="3">
        <f>ROUND(+Surgery!F62,0)</f>
        <v>55580</v>
      </c>
      <c r="F67" s="9">
        <f t="shared" si="0"/>
        <v>163.91</v>
      </c>
      <c r="G67" s="3">
        <f>ROUND(+Surgery!S162,0)</f>
        <v>8830217</v>
      </c>
      <c r="H67" s="3">
        <f>ROUND(+Surgery!F162,0)</f>
        <v>47465</v>
      </c>
      <c r="I67" s="9">
        <f t="shared" si="1"/>
        <v>186.04</v>
      </c>
      <c r="J67" s="9"/>
      <c r="K67" s="10">
        <f t="shared" si="2"/>
        <v>0.135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ROUND(+Surgery!S63,0)</f>
        <v>109159804</v>
      </c>
      <c r="E68" s="3">
        <f>ROUND(+Surgery!F63,0)</f>
        <v>989760</v>
      </c>
      <c r="F68" s="9">
        <f t="shared" si="0"/>
        <v>110.29</v>
      </c>
      <c r="G68" s="3">
        <f>ROUND(+Surgery!S163,0)</f>
        <v>150167827</v>
      </c>
      <c r="H68" s="3">
        <f>ROUND(+Surgery!F163,0)</f>
        <v>1032042</v>
      </c>
      <c r="I68" s="9">
        <f t="shared" si="1"/>
        <v>145.51</v>
      </c>
      <c r="J68" s="9"/>
      <c r="K68" s="10">
        <f t="shared" si="2"/>
        <v>0.3193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ROUND(+Surgery!S64,0)</f>
        <v>10833298</v>
      </c>
      <c r="E69" s="3">
        <f>ROUND(+Surgery!F64,0)</f>
        <v>183403</v>
      </c>
      <c r="F69" s="9">
        <f t="shared" si="0"/>
        <v>59.07</v>
      </c>
      <c r="G69" s="3">
        <f>ROUND(+Surgery!S164,0)</f>
        <v>11408727</v>
      </c>
      <c r="H69" s="3">
        <f>ROUND(+Surgery!F164,0)</f>
        <v>181175</v>
      </c>
      <c r="I69" s="9">
        <f t="shared" si="1"/>
        <v>62.97</v>
      </c>
      <c r="J69" s="9"/>
      <c r="K69" s="10">
        <f t="shared" si="2"/>
        <v>0.066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ROUND(+Surgery!S65,0)</f>
        <v>0</v>
      </c>
      <c r="E70" s="3">
        <f>ROUND(+Surgery!F65,0)</f>
        <v>0</v>
      </c>
      <c r="F70" s="9">
        <f t="shared" si="0"/>
      </c>
      <c r="G70" s="3">
        <f>ROUND(+Surgery!S165,0)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ROUND(+Surgery!S66,0)</f>
        <v>0</v>
      </c>
      <c r="E71" s="3">
        <f>ROUND(+Surgery!F66,0)</f>
        <v>0</v>
      </c>
      <c r="F71" s="9">
        <f t="shared" si="0"/>
      </c>
      <c r="G71" s="3">
        <f>ROUND(+Surgery!S166,0)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ROUND(+Surgery!S67,0)</f>
        <v>151256240</v>
      </c>
      <c r="E72" s="3">
        <f>ROUND(+Surgery!F67,0)</f>
        <v>836690</v>
      </c>
      <c r="F72" s="9">
        <f t="shared" si="0"/>
        <v>180.78</v>
      </c>
      <c r="G72" s="3">
        <f>ROUND(+Surgery!S167,0)</f>
        <v>184228539</v>
      </c>
      <c r="H72" s="3">
        <f>ROUND(+Surgery!F167,0)</f>
        <v>946681</v>
      </c>
      <c r="I72" s="9">
        <f t="shared" si="1"/>
        <v>194.6</v>
      </c>
      <c r="J72" s="9"/>
      <c r="K72" s="10">
        <f t="shared" si="2"/>
        <v>0.0764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ROUND(+Surgery!S68,0)</f>
        <v>58033634</v>
      </c>
      <c r="E73" s="3">
        <f>ROUND(+Surgery!F68,0)</f>
        <v>658681</v>
      </c>
      <c r="F73" s="9">
        <f t="shared" si="0"/>
        <v>88.11</v>
      </c>
      <c r="G73" s="3">
        <f>ROUND(+Surgery!S168,0)</f>
        <v>81149861</v>
      </c>
      <c r="H73" s="3">
        <f>ROUND(+Surgery!F168,0)</f>
        <v>773283</v>
      </c>
      <c r="I73" s="9">
        <f t="shared" si="1"/>
        <v>104.94</v>
      </c>
      <c r="J73" s="9"/>
      <c r="K73" s="10">
        <f t="shared" si="2"/>
        <v>0.191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ROUND(+Surgery!S69,0)</f>
        <v>236111870</v>
      </c>
      <c r="E74" s="3">
        <f>ROUND(+Surgery!F69,0)</f>
        <v>2175638</v>
      </c>
      <c r="F74" s="9">
        <f t="shared" si="0"/>
        <v>108.53</v>
      </c>
      <c r="G74" s="3">
        <f>ROUND(+Surgery!S169,0)</f>
        <v>412444942</v>
      </c>
      <c r="H74" s="3">
        <f>ROUND(+Surgery!F169,0)</f>
        <v>2289480</v>
      </c>
      <c r="I74" s="9">
        <f t="shared" si="1"/>
        <v>180.15</v>
      </c>
      <c r="J74" s="9"/>
      <c r="K74" s="10">
        <f t="shared" si="2"/>
        <v>0.6599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ROUND(+Surgery!S70,0)</f>
        <v>67137700</v>
      </c>
      <c r="E75" s="3">
        <f>ROUND(+Surgery!F70,0)</f>
        <v>715335</v>
      </c>
      <c r="F75" s="9">
        <f aca="true" t="shared" si="3" ref="F75:F106">IF(D75=0,"",IF(E75=0,"",ROUND(D75/E75,2)))</f>
        <v>93.85</v>
      </c>
      <c r="G75" s="3">
        <f>ROUND(+Surgery!S170,0)</f>
        <v>75574335</v>
      </c>
      <c r="H75" s="3">
        <f>ROUND(+Surgery!F170,0)</f>
        <v>726530</v>
      </c>
      <c r="I75" s="9">
        <f aca="true" t="shared" si="4" ref="I75:I106">IF(G75=0,"",IF(H75=0,"",ROUND(G75/H75,2)))</f>
        <v>104.02</v>
      </c>
      <c r="J75" s="9"/>
      <c r="K75" s="10">
        <f aca="true" t="shared" si="5" ref="K75:K106">IF(D75=0,"",IF(E75=0,"",IF(G75=0,"",IF(H75=0,"",ROUND(I75/F75-1,4)))))</f>
        <v>0.1084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ROUND(+Surgery!S71,0)</f>
        <v>1102585</v>
      </c>
      <c r="E76" s="3">
        <f>ROUND(+Surgery!F71,0)</f>
        <v>38134</v>
      </c>
      <c r="F76" s="9">
        <f t="shared" si="3"/>
        <v>28.91</v>
      </c>
      <c r="G76" s="3">
        <f>ROUND(+Surgery!S171,0)</f>
        <v>1222664</v>
      </c>
      <c r="H76" s="3">
        <f>ROUND(+Surgery!F171,0)</f>
        <v>30777</v>
      </c>
      <c r="I76" s="9">
        <f t="shared" si="4"/>
        <v>39.73</v>
      </c>
      <c r="J76" s="9"/>
      <c r="K76" s="10">
        <f t="shared" si="5"/>
        <v>0.3743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ROUND(+Surgery!S72,0)</f>
        <v>0</v>
      </c>
      <c r="E77" s="3">
        <f>ROUND(+Surgery!F72,0)</f>
        <v>0</v>
      </c>
      <c r="F77" s="9">
        <f t="shared" si="3"/>
      </c>
      <c r="G77" s="3">
        <f>ROUND(+Surgery!S172,0)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ROUND(+Surgery!S73,0)</f>
        <v>25616994</v>
      </c>
      <c r="E78" s="3">
        <f>ROUND(+Surgery!F73,0)</f>
        <v>716536</v>
      </c>
      <c r="F78" s="9">
        <f t="shared" si="3"/>
        <v>35.75</v>
      </c>
      <c r="G78" s="3">
        <f>ROUND(+Surgery!S173,0)</f>
        <v>27231257</v>
      </c>
      <c r="H78" s="3">
        <f>ROUND(+Surgery!F173,0)</f>
        <v>684577</v>
      </c>
      <c r="I78" s="9">
        <f t="shared" si="4"/>
        <v>39.78</v>
      </c>
      <c r="J78" s="9"/>
      <c r="K78" s="10">
        <f t="shared" si="5"/>
        <v>0.1127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ROUND(+Surgery!S74,0)</f>
        <v>8522761</v>
      </c>
      <c r="E79" s="3">
        <f>ROUND(+Surgery!F74,0)</f>
        <v>164270</v>
      </c>
      <c r="F79" s="9">
        <f t="shared" si="3"/>
        <v>51.88</v>
      </c>
      <c r="G79" s="3">
        <f>ROUND(+Surgery!S174,0)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ROUND(+Surgery!S75,0)</f>
        <v>134670512</v>
      </c>
      <c r="E80" s="3">
        <f>ROUND(+Surgery!F75,0)</f>
        <v>1314150</v>
      </c>
      <c r="F80" s="9">
        <f t="shared" si="3"/>
        <v>102.48</v>
      </c>
      <c r="G80" s="3">
        <f>ROUND(+Surgery!S175,0)</f>
        <v>149302668</v>
      </c>
      <c r="H80" s="3">
        <f>ROUND(+Surgery!F175,0)</f>
        <v>1357724</v>
      </c>
      <c r="I80" s="9">
        <f t="shared" si="4"/>
        <v>109.97</v>
      </c>
      <c r="J80" s="9"/>
      <c r="K80" s="10">
        <f t="shared" si="5"/>
        <v>0.0731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ROUND(+Surgery!S76,0)</f>
        <v>5866161</v>
      </c>
      <c r="E81" s="3">
        <f>ROUND(+Surgery!F76,0)</f>
        <v>260311</v>
      </c>
      <c r="F81" s="9">
        <f t="shared" si="3"/>
        <v>22.54</v>
      </c>
      <c r="G81" s="3">
        <f>ROUND(+Surgery!S176,0)</f>
        <v>7071003</v>
      </c>
      <c r="H81" s="3">
        <f>ROUND(+Surgery!F176,0)</f>
        <v>192377</v>
      </c>
      <c r="I81" s="9">
        <f t="shared" si="4"/>
        <v>36.76</v>
      </c>
      <c r="J81" s="9"/>
      <c r="K81" s="10">
        <f t="shared" si="5"/>
        <v>0.6309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ROUND(+Surgery!S77,0)</f>
        <v>769348</v>
      </c>
      <c r="E82" s="3">
        <f>ROUND(+Surgery!F77,0)</f>
        <v>257</v>
      </c>
      <c r="F82" s="9">
        <f t="shared" si="3"/>
        <v>2993.57</v>
      </c>
      <c r="G82" s="3">
        <f>ROUND(+Surgery!S177,0)</f>
        <v>938912</v>
      </c>
      <c r="H82" s="3">
        <f>ROUND(+Surgery!F177,0)</f>
        <v>384</v>
      </c>
      <c r="I82" s="9">
        <f t="shared" si="4"/>
        <v>2445.08</v>
      </c>
      <c r="J82" s="9"/>
      <c r="K82" s="10">
        <f t="shared" si="5"/>
        <v>-0.1832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ROUND(+Surgery!S78,0)</f>
        <v>72597296</v>
      </c>
      <c r="E83" s="3">
        <f>ROUND(+Surgery!F78,0)</f>
        <v>692666</v>
      </c>
      <c r="F83" s="9">
        <f t="shared" si="3"/>
        <v>104.81</v>
      </c>
      <c r="G83" s="3">
        <f>ROUND(+Surgery!S178,0)</f>
        <v>96522681</v>
      </c>
      <c r="H83" s="3">
        <f>ROUND(+Surgery!F178,0)</f>
        <v>711047</v>
      </c>
      <c r="I83" s="9">
        <f t="shared" si="4"/>
        <v>135.75</v>
      </c>
      <c r="J83" s="9"/>
      <c r="K83" s="10">
        <f t="shared" si="5"/>
        <v>0.2952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ROUND(+Surgery!S79,0)</f>
        <v>372502327</v>
      </c>
      <c r="E84" s="3">
        <f>ROUND(+Surgery!F79,0)</f>
        <v>3502213</v>
      </c>
      <c r="F84" s="9">
        <f t="shared" si="3"/>
        <v>106.36</v>
      </c>
      <c r="G84" s="3">
        <f>ROUND(+Surgery!S179,0)</f>
        <v>404609379</v>
      </c>
      <c r="H84" s="3">
        <f>ROUND(+Surgery!F179,0)</f>
        <v>3680974</v>
      </c>
      <c r="I84" s="9">
        <f t="shared" si="4"/>
        <v>109.92</v>
      </c>
      <c r="J84" s="9"/>
      <c r="K84" s="10">
        <f t="shared" si="5"/>
        <v>0.0335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ROUND(+Surgery!S80,0)</f>
        <v>0</v>
      </c>
      <c r="E85" s="3">
        <f>ROUND(+Surgery!F80,0)</f>
        <v>0</v>
      </c>
      <c r="F85" s="9">
        <f t="shared" si="3"/>
      </c>
      <c r="G85" s="3">
        <f>ROUND(+Surgery!S180,0)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ROUND(+Surgery!S81,0)</f>
        <v>27585017</v>
      </c>
      <c r="E86" s="3">
        <f>ROUND(+Surgery!F81,0)</f>
        <v>2179</v>
      </c>
      <c r="F86" s="9">
        <f t="shared" si="3"/>
        <v>12659.48</v>
      </c>
      <c r="G86" s="3">
        <f>ROUND(+Surgery!S181,0)</f>
        <v>49796080</v>
      </c>
      <c r="H86" s="3">
        <f>ROUND(+Surgery!F181,0)</f>
        <v>3895</v>
      </c>
      <c r="I86" s="9">
        <f t="shared" si="4"/>
        <v>12784.62</v>
      </c>
      <c r="J86" s="9"/>
      <c r="K86" s="10">
        <f t="shared" si="5"/>
        <v>0.0099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ROUND(+Surgery!S82,0)</f>
        <v>37161920</v>
      </c>
      <c r="E87" s="3">
        <f>ROUND(+Surgery!F82,0)</f>
        <v>342360</v>
      </c>
      <c r="F87" s="9">
        <f t="shared" si="3"/>
        <v>108.55</v>
      </c>
      <c r="G87" s="3">
        <f>ROUND(+Surgery!S182,0)</f>
        <v>34990545</v>
      </c>
      <c r="H87" s="3">
        <f>ROUND(+Surgery!F182,0)</f>
        <v>284640</v>
      </c>
      <c r="I87" s="9">
        <f t="shared" si="4"/>
        <v>122.93</v>
      </c>
      <c r="J87" s="9"/>
      <c r="K87" s="10">
        <f t="shared" si="5"/>
        <v>0.1325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ROUND(+Surgery!S83,0)</f>
        <v>0</v>
      </c>
      <c r="E88" s="3">
        <f>ROUND(+Surgery!F83,0)</f>
        <v>0</v>
      </c>
      <c r="F88" s="9">
        <f t="shared" si="3"/>
      </c>
      <c r="G88" s="3">
        <f>ROUND(+Surgery!S183,0)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ROUND(+Surgery!S84,0)</f>
        <v>39263196</v>
      </c>
      <c r="E89" s="3">
        <f>ROUND(+Surgery!F84,0)</f>
        <v>248118</v>
      </c>
      <c r="F89" s="9">
        <f t="shared" si="3"/>
        <v>158.24</v>
      </c>
      <c r="G89" s="3">
        <f>ROUND(+Surgery!S184,0)</f>
        <v>49149219</v>
      </c>
      <c r="H89" s="3">
        <f>ROUND(+Surgery!F184,0)</f>
        <v>283882</v>
      </c>
      <c r="I89" s="9">
        <f t="shared" si="4"/>
        <v>173.13</v>
      </c>
      <c r="J89" s="9"/>
      <c r="K89" s="10">
        <f t="shared" si="5"/>
        <v>0.0941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ROUND(+Surgery!S85,0)</f>
        <v>2822779</v>
      </c>
      <c r="E90" s="3">
        <f>ROUND(+Surgery!F85,0)</f>
        <v>88109</v>
      </c>
      <c r="F90" s="9">
        <f t="shared" si="3"/>
        <v>32.04</v>
      </c>
      <c r="G90" s="3">
        <f>ROUND(+Surgery!S185,0)</f>
        <v>3758325</v>
      </c>
      <c r="H90" s="3">
        <f>ROUND(+Surgery!F185,0)</f>
        <v>125114</v>
      </c>
      <c r="I90" s="9">
        <f t="shared" si="4"/>
        <v>30.04</v>
      </c>
      <c r="J90" s="9"/>
      <c r="K90" s="10">
        <f t="shared" si="5"/>
        <v>-0.0624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ROUND(+Surgery!S86,0)</f>
        <v>2220164</v>
      </c>
      <c r="E91" s="3">
        <f>ROUND(+Surgery!F86,0)</f>
        <v>105299</v>
      </c>
      <c r="F91" s="9">
        <f t="shared" si="3"/>
        <v>21.08</v>
      </c>
      <c r="G91" s="3">
        <f>ROUND(+Surgery!S186,0)</f>
        <v>2431248</v>
      </c>
      <c r="H91" s="3">
        <f>ROUND(+Surgery!F186,0)</f>
        <v>103280</v>
      </c>
      <c r="I91" s="9">
        <f t="shared" si="4"/>
        <v>23.54</v>
      </c>
      <c r="J91" s="9"/>
      <c r="K91" s="10">
        <f t="shared" si="5"/>
        <v>0.1167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ROUND(+Surgery!S87,0)</f>
        <v>64476</v>
      </c>
      <c r="E92" s="3">
        <f>ROUND(+Surgery!F87,0)</f>
        <v>0</v>
      </c>
      <c r="F92" s="9">
        <f t="shared" si="3"/>
      </c>
      <c r="G92" s="3">
        <f>ROUND(+Surgery!S187,0)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ROUND(+Surgery!S88,0)</f>
        <v>31329605</v>
      </c>
      <c r="E93" s="3">
        <f>ROUND(+Surgery!F88,0)</f>
        <v>330378</v>
      </c>
      <c r="F93" s="9">
        <f t="shared" si="3"/>
        <v>94.83</v>
      </c>
      <c r="G93" s="3">
        <f>ROUND(+Surgery!S188,0)</f>
        <v>40070058</v>
      </c>
      <c r="H93" s="3">
        <f>ROUND(+Surgery!F188,0)</f>
        <v>359451</v>
      </c>
      <c r="I93" s="9">
        <f t="shared" si="4"/>
        <v>111.48</v>
      </c>
      <c r="J93" s="9"/>
      <c r="K93" s="10">
        <f t="shared" si="5"/>
        <v>0.1756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ROUND(+Surgery!S89,0)</f>
        <v>4467477</v>
      </c>
      <c r="E94" s="3">
        <f>ROUND(+Surgery!F89,0)</f>
        <v>91624</v>
      </c>
      <c r="F94" s="9">
        <f t="shared" si="3"/>
        <v>48.76</v>
      </c>
      <c r="G94" s="3">
        <f>ROUND(+Surgery!S189,0)</f>
        <v>5392889</v>
      </c>
      <c r="H94" s="3">
        <f>ROUND(+Surgery!F189,0)</f>
        <v>107114</v>
      </c>
      <c r="I94" s="9">
        <f t="shared" si="4"/>
        <v>50.35</v>
      </c>
      <c r="J94" s="9"/>
      <c r="K94" s="10">
        <f t="shared" si="5"/>
        <v>0.0326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ROUND(+Surgery!S90,0)</f>
        <v>6543211</v>
      </c>
      <c r="E95" s="3">
        <f>ROUND(+Surgery!F90,0)</f>
        <v>93900</v>
      </c>
      <c r="F95" s="9">
        <f t="shared" si="3"/>
        <v>69.68</v>
      </c>
      <c r="G95" s="3">
        <f>ROUND(+Surgery!S190,0)</f>
        <v>6417814</v>
      </c>
      <c r="H95" s="3">
        <f>ROUND(+Surgery!F190,0)</f>
        <v>84750</v>
      </c>
      <c r="I95" s="9">
        <f t="shared" si="4"/>
        <v>75.73</v>
      </c>
      <c r="J95" s="9"/>
      <c r="K95" s="10">
        <f t="shared" si="5"/>
        <v>0.0868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ROUND(+Surgery!S91,0)</f>
        <v>123080904</v>
      </c>
      <c r="E96" s="3">
        <f>ROUND(+Surgery!F91,0)</f>
        <v>1050750</v>
      </c>
      <c r="F96" s="9">
        <f t="shared" si="3"/>
        <v>117.14</v>
      </c>
      <c r="G96" s="3">
        <f>ROUND(+Surgery!S191,0)</f>
        <v>181749974</v>
      </c>
      <c r="H96" s="3">
        <f>ROUND(+Surgery!F191,0)</f>
        <v>1591534</v>
      </c>
      <c r="I96" s="9">
        <f t="shared" si="4"/>
        <v>114.2</v>
      </c>
      <c r="J96" s="9"/>
      <c r="K96" s="10">
        <f t="shared" si="5"/>
        <v>-0.0251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ROUND(+Surgery!S92,0)</f>
        <v>7710</v>
      </c>
      <c r="E97" s="3">
        <f>ROUND(+Surgery!F92,0)</f>
        <v>0</v>
      </c>
      <c r="F97" s="9">
        <f t="shared" si="3"/>
      </c>
      <c r="G97" s="3">
        <f>ROUND(+Surgery!S192,0)</f>
        <v>11202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ROUND(+Surgery!S93,0)</f>
        <v>0</v>
      </c>
      <c r="E98" s="3">
        <f>ROUND(+Surgery!F93,0)</f>
        <v>0</v>
      </c>
      <c r="F98" s="9">
        <f t="shared" si="3"/>
      </c>
      <c r="G98" s="3">
        <f>ROUND(+Surgery!S193,0)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ROUND(+Surgery!S94,0)</f>
        <v>24980697</v>
      </c>
      <c r="E99" s="3">
        <f>ROUND(+Surgery!F94,0)</f>
        <v>381769</v>
      </c>
      <c r="F99" s="9">
        <f t="shared" si="3"/>
        <v>65.43</v>
      </c>
      <c r="G99" s="3">
        <f>ROUND(+Surgery!S194,0)</f>
        <v>26878626</v>
      </c>
      <c r="H99" s="3">
        <f>ROUND(+Surgery!F194,0)</f>
        <v>391219</v>
      </c>
      <c r="I99" s="9">
        <f t="shared" si="4"/>
        <v>68.7</v>
      </c>
      <c r="J99" s="9"/>
      <c r="K99" s="10">
        <f t="shared" si="5"/>
        <v>0.05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ROUND(+Surgery!S95,0)</f>
        <v>5339698</v>
      </c>
      <c r="E100" s="3">
        <f>ROUND(+Surgery!F95,0)</f>
        <v>72398</v>
      </c>
      <c r="F100" s="9">
        <f t="shared" si="3"/>
        <v>73.75</v>
      </c>
      <c r="G100" s="3">
        <f>ROUND(+Surgery!S195,0)</f>
        <v>5181548</v>
      </c>
      <c r="H100" s="3">
        <f>ROUND(+Surgery!F195,0)</f>
        <v>66817</v>
      </c>
      <c r="I100" s="9">
        <f t="shared" si="4"/>
        <v>77.55</v>
      </c>
      <c r="J100" s="9"/>
      <c r="K100" s="10">
        <f t="shared" si="5"/>
        <v>0.0515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ROUND(+Surgery!S96,0)</f>
        <v>33309048</v>
      </c>
      <c r="E101" s="3">
        <f>ROUND(+Surgery!F96,0)</f>
        <v>523053</v>
      </c>
      <c r="F101" s="9">
        <f t="shared" si="3"/>
        <v>63.68</v>
      </c>
      <c r="G101" s="3">
        <f>ROUND(+Surgery!S196,0)</f>
        <v>37497319</v>
      </c>
      <c r="H101" s="3">
        <f>ROUND(+Surgery!F196,0)</f>
        <v>517950</v>
      </c>
      <c r="I101" s="9">
        <f t="shared" si="4"/>
        <v>72.4</v>
      </c>
      <c r="J101" s="9"/>
      <c r="K101" s="10">
        <f t="shared" si="5"/>
        <v>0.1369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ROUND(+Surgery!S97,0)</f>
        <v>31214263</v>
      </c>
      <c r="E102" s="3">
        <f>ROUND(+Surgery!F97,0)</f>
        <v>386355</v>
      </c>
      <c r="F102" s="9">
        <f t="shared" si="3"/>
        <v>80.79</v>
      </c>
      <c r="G102" s="3">
        <f>ROUND(+Surgery!S197,0)</f>
        <v>40177662</v>
      </c>
      <c r="H102" s="3">
        <f>ROUND(+Surgery!F197,0)</f>
        <v>416790</v>
      </c>
      <c r="I102" s="9">
        <f t="shared" si="4"/>
        <v>96.4</v>
      </c>
      <c r="J102" s="9"/>
      <c r="K102" s="10">
        <f t="shared" si="5"/>
        <v>0.1932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ROUND(+Surgery!S98,0)</f>
        <v>0</v>
      </c>
      <c r="E103" s="3">
        <f>ROUND(+Surgery!F98,0)</f>
        <v>0</v>
      </c>
      <c r="F103" s="9">
        <f t="shared" si="3"/>
      </c>
      <c r="G103" s="3">
        <f>ROUND(+Surgery!S198,0)</f>
        <v>18347384</v>
      </c>
      <c r="H103" s="3">
        <f>ROUND(+Surgery!F198,0)</f>
        <v>63674</v>
      </c>
      <c r="I103" s="9">
        <f t="shared" si="4"/>
        <v>288.15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ROUND(+Surgery!S99,0)</f>
        <v>0</v>
      </c>
      <c r="E104" s="3">
        <f>ROUND(+Surgery!F99,0)</f>
        <v>0</v>
      </c>
      <c r="F104" s="9">
        <f t="shared" si="3"/>
      </c>
      <c r="G104" s="3">
        <f>ROUND(+Surgery!S199,0)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ROUND(+Surgery!S100,0)</f>
        <v>0</v>
      </c>
      <c r="E105" s="3">
        <f>ROUND(+Surgery!F100,0)</f>
        <v>0</v>
      </c>
      <c r="F105" s="9">
        <f t="shared" si="3"/>
      </c>
      <c r="G105" s="3">
        <f>ROUND(+Surgery!S200,0)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ROUND(+Surgery!S101,0)</f>
        <v>0</v>
      </c>
      <c r="E106" s="3">
        <f>ROUND(+Surgery!F101,0)</f>
        <v>0</v>
      </c>
      <c r="F106" s="9">
        <f t="shared" si="3"/>
      </c>
      <c r="G106" s="3">
        <f>ROUND(+Surgery!S201,0)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9.875" style="0" bestFit="1" customWidth="1"/>
    <col min="5" max="5" width="7.875" style="0" bestFit="1" customWidth="1"/>
    <col min="6" max="6" width="9.875" style="0" bestFit="1" customWidth="1"/>
    <col min="7" max="7" width="10.875" style="0" bestFit="1" customWidth="1"/>
    <col min="8" max="8" width="7.875" style="0" bestFit="1" customWidth="1"/>
    <col min="9" max="9" width="10.875" style="0" bestFit="1" customWidth="1"/>
    <col min="10" max="10" width="2.625" style="0" customWidth="1"/>
  </cols>
  <sheetData>
    <row r="1" spans="1:10" ht="12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178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F8" s="1" t="s">
        <v>2</v>
      </c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ROUND(+Surgery!G5,0)</f>
        <v>16924126</v>
      </c>
      <c r="E10" s="9">
        <f>ROUND(+Surgery!E5,2)</f>
        <v>224</v>
      </c>
      <c r="F10" s="9">
        <f>IF(D10=0,"",IF(E10=0,"",ROUND(D10/E10,2)))</f>
        <v>75554.13</v>
      </c>
      <c r="G10" s="3">
        <f>ROUND(+Surgery!G105,0)</f>
        <v>15934193</v>
      </c>
      <c r="H10" s="9">
        <f>ROUND(+Surgery!E105,2)</f>
        <v>215</v>
      </c>
      <c r="I10" s="9">
        <f>IF(G10=0,"",IF(H10=0,"",ROUND(G10/H10,2)))</f>
        <v>74112.53</v>
      </c>
      <c r="J10" s="9"/>
      <c r="K10" s="10">
        <f>IF(D10=0,"",IF(E10=0,"",IF(G10=0,"",IF(H10=0,"",ROUND(I10/F10-1,4)))))</f>
        <v>-0.0191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ROUND(+Surgery!G6,0)</f>
        <v>4695631</v>
      </c>
      <c r="E11" s="9">
        <f>ROUND(+Surgery!E6,2)</f>
        <v>48</v>
      </c>
      <c r="F11" s="9">
        <f aca="true" t="shared" si="0" ref="F11:F74">IF(D11=0,"",IF(E11=0,"",ROUND(D11/E11,2)))</f>
        <v>97825.65</v>
      </c>
      <c r="G11" s="3">
        <f>ROUND(+Surgery!G106,0)</f>
        <v>4587194</v>
      </c>
      <c r="H11" s="9">
        <f>ROUND(+Surgery!E106,2)</f>
        <v>49</v>
      </c>
      <c r="I11" s="9">
        <f aca="true" t="shared" si="1" ref="I11:I74">IF(G11=0,"",IF(H11=0,"",ROUND(G11/H11,2)))</f>
        <v>93616.2</v>
      </c>
      <c r="J11" s="9"/>
      <c r="K11" s="10">
        <f aca="true" t="shared" si="2" ref="K11:K74">IF(D11=0,"",IF(E11=0,"",IF(G11=0,"",IF(H11=0,"",ROUND(I11/F11-1,4)))))</f>
        <v>-0.043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ROUND(+Surgery!G7,0)</f>
        <v>110991</v>
      </c>
      <c r="E12" s="9">
        <f>ROUND(+Surgery!E7,2)</f>
        <v>2.08</v>
      </c>
      <c r="F12" s="9">
        <f t="shared" si="0"/>
        <v>53361.06</v>
      </c>
      <c r="G12" s="3">
        <f>ROUND(+Surgery!G107,0)</f>
        <v>143896</v>
      </c>
      <c r="H12" s="9">
        <f>ROUND(+Surgery!E107,2)</f>
        <v>2.83</v>
      </c>
      <c r="I12" s="9">
        <f t="shared" si="1"/>
        <v>50846.64</v>
      </c>
      <c r="J12" s="9"/>
      <c r="K12" s="10">
        <f t="shared" si="2"/>
        <v>-0.0471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ROUND(+Surgery!G8,0)</f>
        <v>9708298</v>
      </c>
      <c r="E13" s="9">
        <f>ROUND(+Surgery!E8,2)</f>
        <v>117.51</v>
      </c>
      <c r="F13" s="9">
        <f t="shared" si="0"/>
        <v>82616.78</v>
      </c>
      <c r="G13" s="3">
        <f>ROUND(+Surgery!G108,0)</f>
        <v>10248885</v>
      </c>
      <c r="H13" s="9">
        <f>ROUND(+Surgery!E108,2)</f>
        <v>133.22</v>
      </c>
      <c r="I13" s="9">
        <f t="shared" si="1"/>
        <v>76932.03</v>
      </c>
      <c r="J13" s="9"/>
      <c r="K13" s="10">
        <f t="shared" si="2"/>
        <v>-0.0688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ROUND(+Surgery!G9,0)</f>
        <v>6677979</v>
      </c>
      <c r="E14" s="9">
        <f>ROUND(+Surgery!E9,2)</f>
        <v>106.03</v>
      </c>
      <c r="F14" s="9">
        <f t="shared" si="0"/>
        <v>62981.98</v>
      </c>
      <c r="G14" s="3">
        <f>ROUND(+Surgery!G109,0)</f>
        <v>8780276</v>
      </c>
      <c r="H14" s="9">
        <f>ROUND(+Surgery!E109,2)</f>
        <v>134.87</v>
      </c>
      <c r="I14" s="9">
        <f t="shared" si="1"/>
        <v>65101.77</v>
      </c>
      <c r="J14" s="9"/>
      <c r="K14" s="10">
        <f t="shared" si="2"/>
        <v>0.0337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ROUND(+Surgery!G10,0)</f>
        <v>2959304</v>
      </c>
      <c r="E15" s="9">
        <f>ROUND(+Surgery!E10,2)</f>
        <v>31.86</v>
      </c>
      <c r="F15" s="9">
        <f t="shared" si="0"/>
        <v>92884.62</v>
      </c>
      <c r="G15" s="3">
        <f>ROUND(+Surgery!G110,0)</f>
        <v>2055756</v>
      </c>
      <c r="H15" s="9">
        <f>ROUND(+Surgery!E110,2)</f>
        <v>31.67</v>
      </c>
      <c r="I15" s="9">
        <f t="shared" si="1"/>
        <v>64911.78</v>
      </c>
      <c r="J15" s="9"/>
      <c r="K15" s="10">
        <f t="shared" si="2"/>
        <v>-0.3012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ROUND(+Surgery!G11,0)</f>
        <v>233808</v>
      </c>
      <c r="E16" s="9">
        <f>ROUND(+Surgery!E11,2)</f>
        <v>3.95</v>
      </c>
      <c r="F16" s="9">
        <f t="shared" si="0"/>
        <v>59191.9</v>
      </c>
      <c r="G16" s="3">
        <f>ROUND(+Surgery!G111,0)</f>
        <v>235666</v>
      </c>
      <c r="H16" s="9">
        <f>ROUND(+Surgery!E111,2)</f>
        <v>3.9</v>
      </c>
      <c r="I16" s="9">
        <f t="shared" si="1"/>
        <v>60427.18</v>
      </c>
      <c r="J16" s="9"/>
      <c r="K16" s="10">
        <f t="shared" si="2"/>
        <v>0.0209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ROUND(+Surgery!G12,0)</f>
        <v>2367756</v>
      </c>
      <c r="E17" s="9">
        <f>ROUND(+Surgery!E12,2)</f>
        <v>42.95</v>
      </c>
      <c r="F17" s="9">
        <f t="shared" si="0"/>
        <v>55128.2</v>
      </c>
      <c r="G17" s="3">
        <f>ROUND(+Surgery!G112,0)</f>
        <v>1244138</v>
      </c>
      <c r="H17" s="9">
        <f>ROUND(+Surgery!E112,2)</f>
        <v>22.46</v>
      </c>
      <c r="I17" s="9">
        <f t="shared" si="1"/>
        <v>55393.5</v>
      </c>
      <c r="J17" s="9"/>
      <c r="K17" s="10">
        <f t="shared" si="2"/>
        <v>0.0048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ROUND(+Surgery!G13,0)</f>
        <v>472245</v>
      </c>
      <c r="E18" s="9">
        <f>ROUND(+Surgery!E13,2)</f>
        <v>7.11</v>
      </c>
      <c r="F18" s="9">
        <f t="shared" si="0"/>
        <v>66419.83</v>
      </c>
      <c r="G18" s="3">
        <f>ROUND(+Surgery!G113,0)</f>
        <v>477291</v>
      </c>
      <c r="H18" s="9">
        <f>ROUND(+Surgery!E113,2)</f>
        <v>7.23</v>
      </c>
      <c r="I18" s="9">
        <f t="shared" si="1"/>
        <v>66015.35</v>
      </c>
      <c r="J18" s="9"/>
      <c r="K18" s="10">
        <f t="shared" si="2"/>
        <v>-0.0061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ROUND(+Surgery!G14,0)</f>
        <v>3026902</v>
      </c>
      <c r="E19" s="9">
        <f>ROUND(+Surgery!E14,2)</f>
        <v>52.19</v>
      </c>
      <c r="F19" s="9">
        <f t="shared" si="0"/>
        <v>57997.74</v>
      </c>
      <c r="G19" s="3">
        <f>ROUND(+Surgery!G114,0)</f>
        <v>3420777</v>
      </c>
      <c r="H19" s="9">
        <f>ROUND(+Surgery!E114,2)</f>
        <v>52.98</v>
      </c>
      <c r="I19" s="9">
        <f t="shared" si="1"/>
        <v>64567.33</v>
      </c>
      <c r="J19" s="9"/>
      <c r="K19" s="10">
        <f t="shared" si="2"/>
        <v>0.1133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ROUND(+Surgery!G15,0)</f>
        <v>10898406</v>
      </c>
      <c r="E20" s="9">
        <f>ROUND(+Surgery!E15,2)</f>
        <v>159.17</v>
      </c>
      <c r="F20" s="9">
        <f t="shared" si="0"/>
        <v>68470.23</v>
      </c>
      <c r="G20" s="3">
        <f>ROUND(+Surgery!G115,0)</f>
        <v>12474380</v>
      </c>
      <c r="H20" s="9">
        <f>ROUND(+Surgery!E115,2)</f>
        <v>175.83</v>
      </c>
      <c r="I20" s="9">
        <f t="shared" si="1"/>
        <v>70945.69</v>
      </c>
      <c r="J20" s="9"/>
      <c r="K20" s="10">
        <f t="shared" si="2"/>
        <v>0.0362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ROUND(+Surgery!G16,0)</f>
        <v>21333379</v>
      </c>
      <c r="E21" s="9">
        <f>ROUND(+Surgery!E16,2)</f>
        <v>281</v>
      </c>
      <c r="F21" s="9">
        <f t="shared" si="0"/>
        <v>75919.5</v>
      </c>
      <c r="G21" s="3">
        <f>ROUND(+Surgery!G116,0)</f>
        <v>23523849</v>
      </c>
      <c r="H21" s="9">
        <f>ROUND(+Surgery!E116,2)</f>
        <v>307</v>
      </c>
      <c r="I21" s="9">
        <f t="shared" si="1"/>
        <v>76624.92</v>
      </c>
      <c r="J21" s="9"/>
      <c r="K21" s="10">
        <f t="shared" si="2"/>
        <v>0.0093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ROUND(+Surgery!G17,0)</f>
        <v>979217</v>
      </c>
      <c r="E22" s="9">
        <f>ROUND(+Surgery!E17,2)</f>
        <v>10.15</v>
      </c>
      <c r="F22" s="9">
        <f t="shared" si="0"/>
        <v>96474.58</v>
      </c>
      <c r="G22" s="3">
        <f>ROUND(+Surgery!G117,0)</f>
        <v>1002426</v>
      </c>
      <c r="H22" s="9">
        <f>ROUND(+Surgery!E117,2)</f>
        <v>12.24</v>
      </c>
      <c r="I22" s="9">
        <f t="shared" si="1"/>
        <v>81897.55</v>
      </c>
      <c r="J22" s="9"/>
      <c r="K22" s="10">
        <f t="shared" si="2"/>
        <v>-0.1511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ROUND(+Surgery!G18,0)</f>
        <v>4677273</v>
      </c>
      <c r="E23" s="9">
        <f>ROUND(+Surgery!E18,2)</f>
        <v>105.24</v>
      </c>
      <c r="F23" s="9">
        <f t="shared" si="0"/>
        <v>44443.87</v>
      </c>
      <c r="G23" s="3">
        <f>ROUND(+Surgery!G118,0)</f>
        <v>6486216</v>
      </c>
      <c r="H23" s="9">
        <f>ROUND(+Surgery!E118,2)</f>
        <v>74.29</v>
      </c>
      <c r="I23" s="9">
        <f t="shared" si="1"/>
        <v>87309.41</v>
      </c>
      <c r="J23" s="9"/>
      <c r="K23" s="10">
        <f t="shared" si="2"/>
        <v>0.9645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ROUND(+Surgery!G19,0)</f>
        <v>1824297</v>
      </c>
      <c r="E24" s="9">
        <f>ROUND(+Surgery!E19,2)</f>
        <v>26.16</v>
      </c>
      <c r="F24" s="9">
        <f t="shared" si="0"/>
        <v>69736.12</v>
      </c>
      <c r="G24" s="3">
        <f>ROUND(+Surgery!G119,0)</f>
        <v>1740994</v>
      </c>
      <c r="H24" s="9">
        <f>ROUND(+Surgery!E119,2)</f>
        <v>25.9</v>
      </c>
      <c r="I24" s="9">
        <f t="shared" si="1"/>
        <v>67219.85</v>
      </c>
      <c r="J24" s="9"/>
      <c r="K24" s="10">
        <f t="shared" si="2"/>
        <v>-0.0361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ROUND(+Surgery!G20,0)</f>
        <v>1567475</v>
      </c>
      <c r="E25" s="9">
        <f>ROUND(+Surgery!E20,2)</f>
        <v>25.6</v>
      </c>
      <c r="F25" s="9">
        <f t="shared" si="0"/>
        <v>61229.49</v>
      </c>
      <c r="G25" s="3">
        <f>ROUND(+Surgery!G120,0)</f>
        <v>1605399</v>
      </c>
      <c r="H25" s="9">
        <f>ROUND(+Surgery!E120,2)</f>
        <v>25.6</v>
      </c>
      <c r="I25" s="9">
        <f t="shared" si="1"/>
        <v>62710.9</v>
      </c>
      <c r="J25" s="9"/>
      <c r="K25" s="10">
        <f t="shared" si="2"/>
        <v>0.0242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ROUND(+Surgery!G21,0)</f>
        <v>757413</v>
      </c>
      <c r="E26" s="9">
        <f>ROUND(+Surgery!E21,2)</f>
        <v>12.15</v>
      </c>
      <c r="F26" s="9">
        <f t="shared" si="0"/>
        <v>62338.52</v>
      </c>
      <c r="G26" s="3">
        <f>ROUND(+Surgery!G121,0)</f>
        <v>757829</v>
      </c>
      <c r="H26" s="9">
        <f>ROUND(+Surgery!E121,2)</f>
        <v>11.44</v>
      </c>
      <c r="I26" s="9">
        <f t="shared" si="1"/>
        <v>66243.79</v>
      </c>
      <c r="J26" s="9"/>
      <c r="K26" s="10">
        <f t="shared" si="2"/>
        <v>0.0626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ROUND(+Surgery!G22,0)</f>
        <v>0</v>
      </c>
      <c r="E27" s="9">
        <f>ROUND(+Surgery!E22,2)</f>
        <v>0</v>
      </c>
      <c r="F27" s="9">
        <f t="shared" si="0"/>
      </c>
      <c r="G27" s="3">
        <f>ROUND(+Surgery!G122,0)</f>
        <v>0</v>
      </c>
      <c r="H27" s="9">
        <f>ROUND(+Surgery!E122,2)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ROUND(+Surgery!G23,0)</f>
        <v>501436</v>
      </c>
      <c r="E28" s="9">
        <f>ROUND(+Surgery!E23,2)</f>
        <v>8.94</v>
      </c>
      <c r="F28" s="9">
        <f t="shared" si="0"/>
        <v>56089.04</v>
      </c>
      <c r="G28" s="3">
        <f>ROUND(+Surgery!G123,0)</f>
        <v>659546</v>
      </c>
      <c r="H28" s="9">
        <f>ROUND(+Surgery!E123,2)</f>
        <v>10.94</v>
      </c>
      <c r="I28" s="9">
        <f t="shared" si="1"/>
        <v>60287.57</v>
      </c>
      <c r="J28" s="9"/>
      <c r="K28" s="10">
        <f t="shared" si="2"/>
        <v>0.0749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ROUND(+Surgery!G24,0)</f>
        <v>1290566</v>
      </c>
      <c r="E29" s="9">
        <f>ROUND(+Surgery!E24,2)</f>
        <v>17.8</v>
      </c>
      <c r="F29" s="9">
        <f t="shared" si="0"/>
        <v>72503.71</v>
      </c>
      <c r="G29" s="3">
        <f>ROUND(+Surgery!G124,0)</f>
        <v>2196363</v>
      </c>
      <c r="H29" s="9">
        <f>ROUND(+Surgery!E124,2)</f>
        <v>24.06</v>
      </c>
      <c r="I29" s="9">
        <f t="shared" si="1"/>
        <v>91286.91</v>
      </c>
      <c r="J29" s="9"/>
      <c r="K29" s="10">
        <f t="shared" si="2"/>
        <v>0.2591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ROUND(+Surgery!G25,0)</f>
        <v>209603</v>
      </c>
      <c r="E30" s="9">
        <f>ROUND(+Surgery!E25,2)</f>
        <v>3.57</v>
      </c>
      <c r="F30" s="9">
        <f t="shared" si="0"/>
        <v>58712.32</v>
      </c>
      <c r="G30" s="3">
        <f>ROUND(+Surgery!G125,0)</f>
        <v>205481</v>
      </c>
      <c r="H30" s="9">
        <f>ROUND(+Surgery!E125,2)</f>
        <v>3.32</v>
      </c>
      <c r="I30" s="9">
        <f t="shared" si="1"/>
        <v>61891.87</v>
      </c>
      <c r="J30" s="9"/>
      <c r="K30" s="10">
        <f t="shared" si="2"/>
        <v>0.0542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ROUND(+Surgery!G26,0)</f>
        <v>237172</v>
      </c>
      <c r="E31" s="9">
        <f>ROUND(+Surgery!E26,2)</f>
        <v>4.23</v>
      </c>
      <c r="F31" s="9">
        <f t="shared" si="0"/>
        <v>56069.03</v>
      </c>
      <c r="G31" s="3">
        <f>ROUND(+Surgery!G126,0)</f>
        <v>235187</v>
      </c>
      <c r="H31" s="9">
        <f>ROUND(+Surgery!E126,2)</f>
        <v>3.87</v>
      </c>
      <c r="I31" s="9">
        <f t="shared" si="1"/>
        <v>60771.83</v>
      </c>
      <c r="J31" s="9"/>
      <c r="K31" s="10">
        <f t="shared" si="2"/>
        <v>0.0839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ROUND(+Surgery!G27,0)</f>
        <v>4290594</v>
      </c>
      <c r="E32" s="9">
        <f>ROUND(+Surgery!E27,2)</f>
        <v>75.43</v>
      </c>
      <c r="F32" s="9">
        <f t="shared" si="0"/>
        <v>56881.8</v>
      </c>
      <c r="G32" s="3">
        <f>ROUND(+Surgery!G127,0)</f>
        <v>4458798</v>
      </c>
      <c r="H32" s="9">
        <f>ROUND(+Surgery!E127,2)</f>
        <v>77.93</v>
      </c>
      <c r="I32" s="9">
        <f t="shared" si="1"/>
        <v>57215.42</v>
      </c>
      <c r="J32" s="9"/>
      <c r="K32" s="10">
        <f t="shared" si="2"/>
        <v>0.0059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ROUND(+Surgery!G28,0)</f>
        <v>1906648</v>
      </c>
      <c r="E33" s="9">
        <f>ROUND(+Surgery!E28,2)</f>
        <v>27.65</v>
      </c>
      <c r="F33" s="9">
        <f t="shared" si="0"/>
        <v>68956.53</v>
      </c>
      <c r="G33" s="3">
        <f>ROUND(+Surgery!G128,0)</f>
        <v>1960408</v>
      </c>
      <c r="H33" s="9">
        <f>ROUND(+Surgery!E128,2)</f>
        <v>27.78</v>
      </c>
      <c r="I33" s="9">
        <f t="shared" si="1"/>
        <v>70569.04</v>
      </c>
      <c r="J33" s="9"/>
      <c r="K33" s="10">
        <f t="shared" si="2"/>
        <v>0.0234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ROUND(+Surgery!G29,0)</f>
        <v>1516177</v>
      </c>
      <c r="E34" s="9">
        <f>ROUND(+Surgery!E29,2)</f>
        <v>22.52</v>
      </c>
      <c r="F34" s="9">
        <f t="shared" si="0"/>
        <v>67325.8</v>
      </c>
      <c r="G34" s="3">
        <f>ROUND(+Surgery!G129,0)</f>
        <v>1533313</v>
      </c>
      <c r="H34" s="9">
        <f>ROUND(+Surgery!E129,2)</f>
        <v>23.67</v>
      </c>
      <c r="I34" s="9">
        <f t="shared" si="1"/>
        <v>64778.75</v>
      </c>
      <c r="J34" s="9"/>
      <c r="K34" s="10">
        <f t="shared" si="2"/>
        <v>-0.0378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ROUND(+Surgery!G30,0)</f>
        <v>450252</v>
      </c>
      <c r="E35" s="9">
        <f>ROUND(+Surgery!E30,2)</f>
        <v>6.89</v>
      </c>
      <c r="F35" s="9">
        <f t="shared" si="0"/>
        <v>65348.62</v>
      </c>
      <c r="G35" s="3">
        <f>ROUND(+Surgery!G130,0)</f>
        <v>398266</v>
      </c>
      <c r="H35" s="9">
        <f>ROUND(+Surgery!E130,2)</f>
        <v>5.6</v>
      </c>
      <c r="I35" s="9">
        <f t="shared" si="1"/>
        <v>71118.93</v>
      </c>
      <c r="J35" s="9"/>
      <c r="K35" s="10">
        <f t="shared" si="2"/>
        <v>0.0883</v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ROUND(+Surgery!G31,0)</f>
        <v>7050</v>
      </c>
      <c r="E36" s="9">
        <f>ROUND(+Surgery!E31,2)</f>
        <v>0.14</v>
      </c>
      <c r="F36" s="9">
        <f t="shared" si="0"/>
        <v>50357.14</v>
      </c>
      <c r="G36" s="3">
        <f>ROUND(+Surgery!G131,0)</f>
        <v>7760</v>
      </c>
      <c r="H36" s="9">
        <f>ROUND(+Surgery!E131,2)</f>
        <v>0.14</v>
      </c>
      <c r="I36" s="9">
        <f t="shared" si="1"/>
        <v>55428.57</v>
      </c>
      <c r="J36" s="9"/>
      <c r="K36" s="10">
        <f t="shared" si="2"/>
        <v>0.1007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ROUND(+Surgery!G32,0)</f>
        <v>4405463</v>
      </c>
      <c r="E37" s="9">
        <f>ROUND(+Surgery!E32,2)</f>
        <v>60.4</v>
      </c>
      <c r="F37" s="9">
        <f t="shared" si="0"/>
        <v>72938.13</v>
      </c>
      <c r="G37" s="3">
        <f>ROUND(+Surgery!G132,0)</f>
        <v>2833139</v>
      </c>
      <c r="H37" s="9">
        <f>ROUND(+Surgery!E132,2)</f>
        <v>42.74</v>
      </c>
      <c r="I37" s="9">
        <f t="shared" si="1"/>
        <v>66287.76</v>
      </c>
      <c r="J37" s="9"/>
      <c r="K37" s="10">
        <f t="shared" si="2"/>
        <v>-0.0912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ROUND(+Surgery!G33,0)</f>
        <v>0</v>
      </c>
      <c r="E38" s="9">
        <f>ROUND(+Surgery!E33,2)</f>
        <v>0</v>
      </c>
      <c r="F38" s="9">
        <f t="shared" si="0"/>
      </c>
      <c r="G38" s="3">
        <f>ROUND(+Surgery!G133,0)</f>
        <v>0</v>
      </c>
      <c r="H38" s="9">
        <f>ROUND(+Surgery!E133,2)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ROUND(+Surgery!G34,0)</f>
        <v>10518050</v>
      </c>
      <c r="E39" s="9">
        <f>ROUND(+Surgery!E34,2)</f>
        <v>122.77</v>
      </c>
      <c r="F39" s="9">
        <f t="shared" si="0"/>
        <v>85672.8</v>
      </c>
      <c r="G39" s="3">
        <f>ROUND(+Surgery!G134,0)</f>
        <v>10220183</v>
      </c>
      <c r="H39" s="9">
        <f>ROUND(+Surgery!E134,2)</f>
        <v>126.05</v>
      </c>
      <c r="I39" s="9">
        <f t="shared" si="1"/>
        <v>81080.39</v>
      </c>
      <c r="J39" s="9"/>
      <c r="K39" s="10">
        <f t="shared" si="2"/>
        <v>-0.0536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ROUND(+Surgery!G35,0)</f>
        <v>1016210</v>
      </c>
      <c r="E40" s="9">
        <f>ROUND(+Surgery!E35,2)</f>
        <v>13.85</v>
      </c>
      <c r="F40" s="9">
        <f t="shared" si="0"/>
        <v>73372.56</v>
      </c>
      <c r="G40" s="3">
        <f>ROUND(+Surgery!G135,0)</f>
        <v>1007491</v>
      </c>
      <c r="H40" s="9">
        <f>ROUND(+Surgery!E135,2)</f>
        <v>14.72</v>
      </c>
      <c r="I40" s="9">
        <f t="shared" si="1"/>
        <v>68443.68</v>
      </c>
      <c r="J40" s="9"/>
      <c r="K40" s="10">
        <f t="shared" si="2"/>
        <v>-0.0672</v>
      </c>
    </row>
    <row r="41" spans="2:11" ht="12">
      <c r="B41">
        <f>+Surgery!A36</f>
        <v>96</v>
      </c>
      <c r="C41" t="str">
        <f>+Surgery!B36</f>
        <v>SKYLINE HOSPITAL</v>
      </c>
      <c r="D41" s="3">
        <f>ROUND(+Surgery!G36,0)</f>
        <v>720385</v>
      </c>
      <c r="E41" s="9">
        <f>ROUND(+Surgery!E36,2)</f>
        <v>6.23</v>
      </c>
      <c r="F41" s="9">
        <f t="shared" si="0"/>
        <v>115631.62</v>
      </c>
      <c r="G41" s="3">
        <f>ROUND(+Surgery!G136,0)</f>
        <v>810795</v>
      </c>
      <c r="H41" s="9">
        <f>ROUND(+Surgery!E136,2)</f>
        <v>7.16</v>
      </c>
      <c r="I41" s="9">
        <f t="shared" si="1"/>
        <v>113239.53</v>
      </c>
      <c r="J41" s="9"/>
      <c r="K41" s="10">
        <f t="shared" si="2"/>
        <v>-0.0207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ROUND(+Surgery!G37,0)</f>
        <v>3088159</v>
      </c>
      <c r="E42" s="9">
        <f>ROUND(+Surgery!E37,2)</f>
        <v>47.13</v>
      </c>
      <c r="F42" s="9">
        <f t="shared" si="0"/>
        <v>65524.27</v>
      </c>
      <c r="G42" s="3">
        <f>ROUND(+Surgery!G137,0)</f>
        <v>3303232</v>
      </c>
      <c r="H42" s="9">
        <f>ROUND(+Surgery!E137,2)</f>
        <v>44.49</v>
      </c>
      <c r="I42" s="9">
        <f t="shared" si="1"/>
        <v>74246.62</v>
      </c>
      <c r="J42" s="9"/>
      <c r="K42" s="10">
        <f t="shared" si="2"/>
        <v>0.1331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ROUND(+Surgery!G38,0)</f>
        <v>869078</v>
      </c>
      <c r="E43" s="9">
        <f>ROUND(+Surgery!E38,2)</f>
        <v>13.09</v>
      </c>
      <c r="F43" s="9">
        <f t="shared" si="0"/>
        <v>66392.51</v>
      </c>
      <c r="G43" s="3">
        <f>ROUND(+Surgery!G138,0)</f>
        <v>1016844</v>
      </c>
      <c r="H43" s="9">
        <f>ROUND(+Surgery!E138,2)</f>
        <v>13.42</v>
      </c>
      <c r="I43" s="9">
        <f t="shared" si="1"/>
        <v>75770.79</v>
      </c>
      <c r="J43" s="9"/>
      <c r="K43" s="10">
        <f t="shared" si="2"/>
        <v>0.1413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ROUND(+Surgery!G39,0)</f>
        <v>1005681</v>
      </c>
      <c r="E44" s="9">
        <f>ROUND(+Surgery!E39,2)</f>
        <v>13.22</v>
      </c>
      <c r="F44" s="9">
        <f t="shared" si="0"/>
        <v>76072.69</v>
      </c>
      <c r="G44" s="3">
        <f>ROUND(+Surgery!G139,0)</f>
        <v>1096587</v>
      </c>
      <c r="H44" s="9">
        <f>ROUND(+Surgery!E139,2)</f>
        <v>14.68</v>
      </c>
      <c r="I44" s="9">
        <f t="shared" si="1"/>
        <v>74699.39</v>
      </c>
      <c r="J44" s="9"/>
      <c r="K44" s="10">
        <f t="shared" si="2"/>
        <v>-0.0181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ROUND(+Surgery!G40,0)</f>
        <v>324812</v>
      </c>
      <c r="E45" s="9">
        <f>ROUND(+Surgery!E40,2)</f>
        <v>3.2</v>
      </c>
      <c r="F45" s="9">
        <f t="shared" si="0"/>
        <v>101503.75</v>
      </c>
      <c r="G45" s="3">
        <f>ROUND(+Surgery!G140,0)</f>
        <v>398073</v>
      </c>
      <c r="H45" s="9">
        <f>ROUND(+Surgery!E140,2)</f>
        <v>3.53</v>
      </c>
      <c r="I45" s="9">
        <f t="shared" si="1"/>
        <v>112768.56</v>
      </c>
      <c r="J45" s="9"/>
      <c r="K45" s="10">
        <f t="shared" si="2"/>
        <v>0.111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ROUND(+Surgery!G41,0)</f>
        <v>1556238</v>
      </c>
      <c r="E46" s="9">
        <f>ROUND(+Surgery!E41,2)</f>
        <v>25.46</v>
      </c>
      <c r="F46" s="9">
        <f t="shared" si="0"/>
        <v>61124.82</v>
      </c>
      <c r="G46" s="3">
        <f>ROUND(+Surgery!G141,0)</f>
        <v>0</v>
      </c>
      <c r="H46" s="9">
        <f>ROUND(+Surgery!E141,2)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ROUND(+Surgery!G42,0)</f>
        <v>0</v>
      </c>
      <c r="E47" s="9">
        <f>ROUND(+Surgery!E42,2)</f>
        <v>0</v>
      </c>
      <c r="F47" s="9">
        <f t="shared" si="0"/>
      </c>
      <c r="G47" s="3">
        <f>ROUND(+Surgery!G142,0)</f>
        <v>0</v>
      </c>
      <c r="H47" s="9">
        <f>ROUND(+Surgery!E142,2)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ROUND(+Surgery!G43,0)</f>
        <v>455771</v>
      </c>
      <c r="E48" s="9">
        <f>ROUND(+Surgery!E43,2)</f>
        <v>7.02</v>
      </c>
      <c r="F48" s="9">
        <f t="shared" si="0"/>
        <v>64924.64</v>
      </c>
      <c r="G48" s="3">
        <f>ROUND(+Surgery!G143,0)</f>
        <v>473355</v>
      </c>
      <c r="H48" s="9">
        <f>ROUND(+Surgery!E143,2)</f>
        <v>7.35</v>
      </c>
      <c r="I48" s="9">
        <f t="shared" si="1"/>
        <v>64402.04</v>
      </c>
      <c r="J48" s="9"/>
      <c r="K48" s="10">
        <f t="shared" si="2"/>
        <v>-0.008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ROUND(+Surgery!G44,0)</f>
        <v>2639855</v>
      </c>
      <c r="E49" s="9">
        <f>ROUND(+Surgery!E44,2)</f>
        <v>39.19</v>
      </c>
      <c r="F49" s="9">
        <f t="shared" si="0"/>
        <v>67360.42</v>
      </c>
      <c r="G49" s="3">
        <f>ROUND(+Surgery!G144,0)</f>
        <v>2586153</v>
      </c>
      <c r="H49" s="9">
        <f>ROUND(+Surgery!E144,2)</f>
        <v>37.18</v>
      </c>
      <c r="I49" s="9">
        <f t="shared" si="1"/>
        <v>69557.64</v>
      </c>
      <c r="J49" s="9"/>
      <c r="K49" s="10">
        <f t="shared" si="2"/>
        <v>0.0326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ROUND(+Surgery!G45,0)</f>
        <v>9843125</v>
      </c>
      <c r="E50" s="9">
        <f>ROUND(+Surgery!E45,2)</f>
        <v>121.37</v>
      </c>
      <c r="F50" s="9">
        <f t="shared" si="0"/>
        <v>81100.15</v>
      </c>
      <c r="G50" s="3">
        <f>ROUND(+Surgery!G145,0)</f>
        <v>9580315</v>
      </c>
      <c r="H50" s="9">
        <f>ROUND(+Surgery!E145,2)</f>
        <v>116.75</v>
      </c>
      <c r="I50" s="9">
        <f t="shared" si="1"/>
        <v>82058.37</v>
      </c>
      <c r="J50" s="9"/>
      <c r="K50" s="10">
        <f t="shared" si="2"/>
        <v>0.0118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ROUND(+Surgery!G46,0)</f>
        <v>430604</v>
      </c>
      <c r="E51" s="9">
        <f>ROUND(+Surgery!E46,2)</f>
        <v>4.4</v>
      </c>
      <c r="F51" s="9">
        <f t="shared" si="0"/>
        <v>97864.55</v>
      </c>
      <c r="G51" s="3">
        <f>ROUND(+Surgery!G146,0)</f>
        <v>325276</v>
      </c>
      <c r="H51" s="9">
        <f>ROUND(+Surgery!E146,2)</f>
        <v>3.95</v>
      </c>
      <c r="I51" s="9">
        <f t="shared" si="1"/>
        <v>82348.35</v>
      </c>
      <c r="J51" s="9"/>
      <c r="K51" s="10">
        <f t="shared" si="2"/>
        <v>-0.1585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ROUND(+Surgery!G47,0)</f>
        <v>6479244</v>
      </c>
      <c r="E52" s="9">
        <f>ROUND(+Surgery!E47,2)</f>
        <v>87.68</v>
      </c>
      <c r="F52" s="9">
        <f t="shared" si="0"/>
        <v>73896.49</v>
      </c>
      <c r="G52" s="3">
        <f>ROUND(+Surgery!G147,0)</f>
        <v>7126829</v>
      </c>
      <c r="H52" s="9">
        <f>ROUND(+Surgery!E147,2)</f>
        <v>97.29</v>
      </c>
      <c r="I52" s="9">
        <f t="shared" si="1"/>
        <v>73253.46</v>
      </c>
      <c r="J52" s="9"/>
      <c r="K52" s="10">
        <f t="shared" si="2"/>
        <v>-0.0087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ROUND(+Surgery!G48,0)</f>
        <v>6835562</v>
      </c>
      <c r="E53" s="9">
        <f>ROUND(+Surgery!E48,2)</f>
        <v>94.44</v>
      </c>
      <c r="F53" s="9">
        <f t="shared" si="0"/>
        <v>72379.94</v>
      </c>
      <c r="G53" s="3">
        <f>ROUND(+Surgery!G148,0)</f>
        <v>7540687</v>
      </c>
      <c r="H53" s="9">
        <f>ROUND(+Surgery!E148,2)</f>
        <v>100.06</v>
      </c>
      <c r="I53" s="9">
        <f t="shared" si="1"/>
        <v>75361.65</v>
      </c>
      <c r="J53" s="9"/>
      <c r="K53" s="10">
        <f t="shared" si="2"/>
        <v>0.0412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ROUND(+Surgery!G49,0)</f>
        <v>4421896</v>
      </c>
      <c r="E54" s="9">
        <f>ROUND(+Surgery!E49,2)</f>
        <v>68.07</v>
      </c>
      <c r="F54" s="9">
        <f t="shared" si="0"/>
        <v>64961.01</v>
      </c>
      <c r="G54" s="3">
        <f>ROUND(+Surgery!G149,0)</f>
        <v>5486726</v>
      </c>
      <c r="H54" s="9">
        <f>ROUND(+Surgery!E149,2)</f>
        <v>78.87</v>
      </c>
      <c r="I54" s="9">
        <f t="shared" si="1"/>
        <v>69566.7</v>
      </c>
      <c r="J54" s="9"/>
      <c r="K54" s="10">
        <f t="shared" si="2"/>
        <v>0.0709</v>
      </c>
    </row>
    <row r="55" spans="2:11" ht="12">
      <c r="B55">
        <f>+Surgery!A50</f>
        <v>134</v>
      </c>
      <c r="C55" t="str">
        <f>+Surgery!B50</f>
        <v>ISLAND HOSPITAL</v>
      </c>
      <c r="D55" s="3">
        <f>ROUND(+Surgery!G50,0)</f>
        <v>934058</v>
      </c>
      <c r="E55" s="9">
        <f>ROUND(+Surgery!E50,2)</f>
        <v>11.4</v>
      </c>
      <c r="F55" s="9">
        <f t="shared" si="0"/>
        <v>81934.91</v>
      </c>
      <c r="G55" s="3">
        <f>ROUND(+Surgery!G150,0)</f>
        <v>1742099</v>
      </c>
      <c r="H55" s="9">
        <f>ROUND(+Surgery!E150,2)</f>
        <v>20.83</v>
      </c>
      <c r="I55" s="9">
        <f t="shared" si="1"/>
        <v>83634.13</v>
      </c>
      <c r="J55" s="9"/>
      <c r="K55" s="10">
        <f t="shared" si="2"/>
        <v>0.0207</v>
      </c>
    </row>
    <row r="56" spans="2:11" ht="12">
      <c r="B56">
        <f>+Surgery!A51</f>
        <v>137</v>
      </c>
      <c r="C56" t="str">
        <f>+Surgery!B51</f>
        <v>LINCOLN HOSPITAL</v>
      </c>
      <c r="D56" s="3">
        <f>ROUND(+Surgery!G51,0)</f>
        <v>273970</v>
      </c>
      <c r="E56" s="9">
        <f>ROUND(+Surgery!E51,2)</f>
        <v>4.03</v>
      </c>
      <c r="F56" s="9">
        <f t="shared" si="0"/>
        <v>67982.63</v>
      </c>
      <c r="G56" s="3">
        <f>ROUND(+Surgery!G151,0)</f>
        <v>251303</v>
      </c>
      <c r="H56" s="9">
        <f>ROUND(+Surgery!E151,2)</f>
        <v>3.52</v>
      </c>
      <c r="I56" s="9">
        <f t="shared" si="1"/>
        <v>71392.9</v>
      </c>
      <c r="J56" s="9"/>
      <c r="K56" s="10">
        <f t="shared" si="2"/>
        <v>0.0502</v>
      </c>
    </row>
    <row r="57" spans="2:11" ht="12">
      <c r="B57">
        <f>+Surgery!A52</f>
        <v>138</v>
      </c>
      <c r="C57" t="str">
        <f>+Surgery!B52</f>
        <v>SWEDISH EDMONDS</v>
      </c>
      <c r="D57" s="3">
        <f>ROUND(+Surgery!G52,0)</f>
        <v>2602403</v>
      </c>
      <c r="E57" s="9">
        <f>ROUND(+Surgery!E52,2)</f>
        <v>40.88</v>
      </c>
      <c r="F57" s="9">
        <f t="shared" si="0"/>
        <v>63659.56</v>
      </c>
      <c r="G57" s="3">
        <f>ROUND(+Surgery!G152,0)</f>
        <v>2835397</v>
      </c>
      <c r="H57" s="9">
        <f>ROUND(+Surgery!E152,2)</f>
        <v>40.19</v>
      </c>
      <c r="I57" s="9">
        <f t="shared" si="1"/>
        <v>70549.81</v>
      </c>
      <c r="J57" s="9"/>
      <c r="K57" s="10">
        <f t="shared" si="2"/>
        <v>0.1082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ROUND(+Surgery!G53,0)</f>
        <v>3194701</v>
      </c>
      <c r="E58" s="9">
        <f>ROUND(+Surgery!E53,2)</f>
        <v>52.51</v>
      </c>
      <c r="F58" s="9">
        <f t="shared" si="0"/>
        <v>60839.86</v>
      </c>
      <c r="G58" s="3">
        <f>ROUND(+Surgery!G153,0)</f>
        <v>3741286</v>
      </c>
      <c r="H58" s="9">
        <f>ROUND(+Surgery!E153,2)</f>
        <v>59.53</v>
      </c>
      <c r="I58" s="9">
        <f t="shared" si="1"/>
        <v>62847.07</v>
      </c>
      <c r="J58" s="9"/>
      <c r="K58" s="10">
        <f t="shared" si="2"/>
        <v>0.033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ROUND(+Surgery!G54,0)</f>
        <v>706239</v>
      </c>
      <c r="E59" s="9">
        <f>ROUND(+Surgery!E54,2)</f>
        <v>9.26</v>
      </c>
      <c r="F59" s="9">
        <f t="shared" si="0"/>
        <v>76267.71</v>
      </c>
      <c r="G59" s="3">
        <f>ROUND(+Surgery!G154,0)</f>
        <v>1046370</v>
      </c>
      <c r="H59" s="9">
        <f>ROUND(+Surgery!E154,2)</f>
        <v>12.67</v>
      </c>
      <c r="I59" s="9">
        <f t="shared" si="1"/>
        <v>82586.42</v>
      </c>
      <c r="J59" s="9"/>
      <c r="K59" s="10">
        <f t="shared" si="2"/>
        <v>0.0828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ROUND(+Surgery!G55,0)</f>
        <v>0</v>
      </c>
      <c r="E60" s="9">
        <f>ROUND(+Surgery!E55,2)</f>
        <v>0</v>
      </c>
      <c r="F60" s="9">
        <f t="shared" si="0"/>
      </c>
      <c r="G60" s="3">
        <f>ROUND(+Surgery!G155,0)</f>
        <v>0</v>
      </c>
      <c r="H60" s="9">
        <f>ROUND(+Surgery!E155,2)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ROUND(+Surgery!G56,0)</f>
        <v>6852265</v>
      </c>
      <c r="E61" s="9">
        <f>ROUND(+Surgery!E56,2)</f>
        <v>99.8</v>
      </c>
      <c r="F61" s="9">
        <f t="shared" si="0"/>
        <v>68659.97</v>
      </c>
      <c r="G61" s="3">
        <f>ROUND(+Surgery!G156,0)</f>
        <v>7052218</v>
      </c>
      <c r="H61" s="9">
        <f>ROUND(+Surgery!E156,2)</f>
        <v>97.32</v>
      </c>
      <c r="I61" s="9">
        <f t="shared" si="1"/>
        <v>72464.22</v>
      </c>
      <c r="J61" s="9"/>
      <c r="K61" s="10">
        <f t="shared" si="2"/>
        <v>0.0554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ROUND(+Surgery!G57,0)</f>
        <v>3867020</v>
      </c>
      <c r="E62" s="9">
        <f>ROUND(+Surgery!E57,2)</f>
        <v>59.51</v>
      </c>
      <c r="F62" s="9">
        <f t="shared" si="0"/>
        <v>64981.01</v>
      </c>
      <c r="G62" s="3">
        <f>ROUND(+Surgery!G157,0)</f>
        <v>3966088</v>
      </c>
      <c r="H62" s="9">
        <f>ROUND(+Surgery!E157,2)</f>
        <v>58.36</v>
      </c>
      <c r="I62" s="9">
        <f t="shared" si="1"/>
        <v>67959.01</v>
      </c>
      <c r="J62" s="9"/>
      <c r="K62" s="10">
        <f t="shared" si="2"/>
        <v>0.0458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ROUND(+Surgery!G58,0)</f>
        <v>544146</v>
      </c>
      <c r="E63" s="9">
        <f>ROUND(+Surgery!E58,2)</f>
        <v>9.26</v>
      </c>
      <c r="F63" s="9">
        <f t="shared" si="0"/>
        <v>58763.07</v>
      </c>
      <c r="G63" s="3">
        <f>ROUND(+Surgery!G158,0)</f>
        <v>649215</v>
      </c>
      <c r="H63" s="9">
        <f>ROUND(+Surgery!E158,2)</f>
        <v>10.75</v>
      </c>
      <c r="I63" s="9">
        <f t="shared" si="1"/>
        <v>60392.09</v>
      </c>
      <c r="J63" s="9"/>
      <c r="K63" s="10">
        <f t="shared" si="2"/>
        <v>0.0277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ROUND(+Surgery!G59,0)</f>
        <v>0</v>
      </c>
      <c r="E64" s="9">
        <f>ROUND(+Surgery!E59,2)</f>
        <v>0</v>
      </c>
      <c r="F64" s="9">
        <f t="shared" si="0"/>
      </c>
      <c r="G64" s="3">
        <f>ROUND(+Surgery!G159,0)</f>
        <v>0</v>
      </c>
      <c r="H64" s="9">
        <f>ROUND(+Surgery!E159,2)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ROUND(+Surgery!G60,0)</f>
        <v>271921</v>
      </c>
      <c r="E65" s="9">
        <f>ROUND(+Surgery!E60,2)</f>
        <v>3.43</v>
      </c>
      <c r="F65" s="9">
        <f t="shared" si="0"/>
        <v>79277.26</v>
      </c>
      <c r="G65" s="3">
        <f>ROUND(+Surgery!G160,0)</f>
        <v>332426</v>
      </c>
      <c r="H65" s="9">
        <f>ROUND(+Surgery!E160,2)</f>
        <v>4.19</v>
      </c>
      <c r="I65" s="9">
        <f t="shared" si="1"/>
        <v>79337.95</v>
      </c>
      <c r="J65" s="9"/>
      <c r="K65" s="10">
        <f t="shared" si="2"/>
        <v>0.0008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ROUND(+Surgery!G61,0)</f>
        <v>901552</v>
      </c>
      <c r="E66" s="9">
        <f>ROUND(+Surgery!E61,2)</f>
        <v>13.88</v>
      </c>
      <c r="F66" s="9">
        <f t="shared" si="0"/>
        <v>64953.31</v>
      </c>
      <c r="G66" s="3">
        <f>ROUND(+Surgery!G161,0)</f>
        <v>841962</v>
      </c>
      <c r="H66" s="9">
        <f>ROUND(+Surgery!E161,2)</f>
        <v>12.67</v>
      </c>
      <c r="I66" s="9">
        <f t="shared" si="1"/>
        <v>66453.2</v>
      </c>
      <c r="J66" s="9"/>
      <c r="K66" s="10">
        <f t="shared" si="2"/>
        <v>0.0231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ROUND(+Surgery!G62,0)</f>
        <v>988498</v>
      </c>
      <c r="E67" s="9">
        <f>ROUND(+Surgery!E62,2)</f>
        <v>17.31</v>
      </c>
      <c r="F67" s="9">
        <f t="shared" si="0"/>
        <v>57105.6</v>
      </c>
      <c r="G67" s="3">
        <f>ROUND(+Surgery!G162,0)</f>
        <v>1092825</v>
      </c>
      <c r="H67" s="9">
        <f>ROUND(+Surgery!E162,2)</f>
        <v>17.6</v>
      </c>
      <c r="I67" s="9">
        <f t="shared" si="1"/>
        <v>62092.33</v>
      </c>
      <c r="J67" s="9"/>
      <c r="K67" s="10">
        <f t="shared" si="2"/>
        <v>0.0873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ROUND(+Surgery!G63,0)</f>
        <v>5498074</v>
      </c>
      <c r="E68" s="9">
        <f>ROUND(+Surgery!E63,2)</f>
        <v>94.48</v>
      </c>
      <c r="F68" s="9">
        <f t="shared" si="0"/>
        <v>58192.99</v>
      </c>
      <c r="G68" s="3">
        <f>ROUND(+Surgery!G163,0)</f>
        <v>5755685</v>
      </c>
      <c r="H68" s="9">
        <f>ROUND(+Surgery!E163,2)</f>
        <v>96.12</v>
      </c>
      <c r="I68" s="9">
        <f t="shared" si="1"/>
        <v>59880.2</v>
      </c>
      <c r="J68" s="9"/>
      <c r="K68" s="10">
        <f t="shared" si="2"/>
        <v>0.029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ROUND(+Surgery!G64,0)</f>
        <v>1281092</v>
      </c>
      <c r="E69" s="9">
        <f>ROUND(+Surgery!E64,2)</f>
        <v>17.21</v>
      </c>
      <c r="F69" s="9">
        <f t="shared" si="0"/>
        <v>74438.81</v>
      </c>
      <c r="G69" s="3">
        <f>ROUND(+Surgery!G164,0)</f>
        <v>1068520</v>
      </c>
      <c r="H69" s="9">
        <f>ROUND(+Surgery!E164,2)</f>
        <v>16.54</v>
      </c>
      <c r="I69" s="9">
        <f t="shared" si="1"/>
        <v>64602.18</v>
      </c>
      <c r="J69" s="9"/>
      <c r="K69" s="10">
        <f t="shared" si="2"/>
        <v>-0.1321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ROUND(+Surgery!G65,0)</f>
        <v>0</v>
      </c>
      <c r="E70" s="9">
        <f>ROUND(+Surgery!E65,2)</f>
        <v>0</v>
      </c>
      <c r="F70" s="9">
        <f t="shared" si="0"/>
      </c>
      <c r="G70" s="3">
        <f>ROUND(+Surgery!G165,0)</f>
        <v>0</v>
      </c>
      <c r="H70" s="9">
        <f>ROUND(+Surgery!E165,2)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ROUND(+Surgery!G66,0)</f>
        <v>0</v>
      </c>
      <c r="E71" s="9">
        <f>ROUND(+Surgery!E66,2)</f>
        <v>0</v>
      </c>
      <c r="F71" s="9">
        <f t="shared" si="0"/>
      </c>
      <c r="G71" s="3">
        <f>ROUND(+Surgery!G166,0)</f>
        <v>0</v>
      </c>
      <c r="H71" s="9">
        <f>ROUND(+Surgery!E166,2)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ROUND(+Surgery!G67,0)</f>
        <v>4525135</v>
      </c>
      <c r="E72" s="9">
        <f>ROUND(+Surgery!E67,2)</f>
        <v>63</v>
      </c>
      <c r="F72" s="9">
        <f t="shared" si="0"/>
        <v>71827.54</v>
      </c>
      <c r="G72" s="3">
        <f>ROUND(+Surgery!G167,0)</f>
        <v>5382046</v>
      </c>
      <c r="H72" s="9">
        <f>ROUND(+Surgery!E167,2)</f>
        <v>73</v>
      </c>
      <c r="I72" s="9">
        <f t="shared" si="1"/>
        <v>73726.66</v>
      </c>
      <c r="J72" s="9"/>
      <c r="K72" s="10">
        <f t="shared" si="2"/>
        <v>0.0264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ROUND(+Surgery!G68,0)</f>
        <v>3589708</v>
      </c>
      <c r="E73" s="9">
        <f>ROUND(+Surgery!E68,2)</f>
        <v>62.49</v>
      </c>
      <c r="F73" s="9">
        <f t="shared" si="0"/>
        <v>57444.52</v>
      </c>
      <c r="G73" s="3">
        <f>ROUND(+Surgery!G168,0)</f>
        <v>4977943</v>
      </c>
      <c r="H73" s="9">
        <f>ROUND(+Surgery!E168,2)</f>
        <v>82.74</v>
      </c>
      <c r="I73" s="9">
        <f t="shared" si="1"/>
        <v>60163.68</v>
      </c>
      <c r="J73" s="9"/>
      <c r="K73" s="10">
        <f t="shared" si="2"/>
        <v>0.0473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ROUND(+Surgery!G69,0)</f>
        <v>13846633</v>
      </c>
      <c r="E74" s="9">
        <f>ROUND(+Surgery!E69,2)</f>
        <v>193</v>
      </c>
      <c r="F74" s="9">
        <f t="shared" si="0"/>
        <v>71744.21</v>
      </c>
      <c r="G74" s="3">
        <f>ROUND(+Surgery!G169,0)</f>
        <v>19954085</v>
      </c>
      <c r="H74" s="9">
        <f>ROUND(+Surgery!E169,2)</f>
        <v>280.19</v>
      </c>
      <c r="I74" s="9">
        <f t="shared" si="1"/>
        <v>71216.26</v>
      </c>
      <c r="J74" s="9"/>
      <c r="K74" s="10">
        <f t="shared" si="2"/>
        <v>-0.0074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ROUND(+Surgery!G70,0)</f>
        <v>3694466</v>
      </c>
      <c r="E75" s="9">
        <f>ROUND(+Surgery!E70,2)</f>
        <v>54.51</v>
      </c>
      <c r="F75" s="9">
        <f aca="true" t="shared" si="3" ref="F75:F106">IF(D75=0,"",IF(E75=0,"",ROUND(D75/E75,2)))</f>
        <v>67775.93</v>
      </c>
      <c r="G75" s="3">
        <f>ROUND(+Surgery!G170,0)</f>
        <v>3862491</v>
      </c>
      <c r="H75" s="9">
        <f>ROUND(+Surgery!E170,2)</f>
        <v>57.22</v>
      </c>
      <c r="I75" s="9">
        <f aca="true" t="shared" si="4" ref="I75:I106">IF(G75=0,"",IF(H75=0,"",ROUND(G75/H75,2)))</f>
        <v>67502.46</v>
      </c>
      <c r="J75" s="9"/>
      <c r="K75" s="10">
        <f aca="true" t="shared" si="5" ref="K75:K106">IF(D75=0,"",IF(E75=0,"",IF(G75=0,"",IF(H75=0,"",ROUND(I75/F75-1,4)))))</f>
        <v>-0.004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ROUND(+Surgery!G71,0)</f>
        <v>469789</v>
      </c>
      <c r="E76" s="9">
        <f>ROUND(+Surgery!E71,2)</f>
        <v>6.06</v>
      </c>
      <c r="F76" s="9">
        <f t="shared" si="3"/>
        <v>77522.94</v>
      </c>
      <c r="G76" s="3">
        <f>ROUND(+Surgery!G171,0)</f>
        <v>525618</v>
      </c>
      <c r="H76" s="9">
        <f>ROUND(+Surgery!E171,2)</f>
        <v>7.2</v>
      </c>
      <c r="I76" s="9">
        <f t="shared" si="4"/>
        <v>73002.5</v>
      </c>
      <c r="J76" s="9"/>
      <c r="K76" s="10">
        <f t="shared" si="5"/>
        <v>-0.0583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ROUND(+Surgery!G72,0)</f>
        <v>0</v>
      </c>
      <c r="E77" s="9">
        <f>ROUND(+Surgery!E72,2)</f>
        <v>0</v>
      </c>
      <c r="F77" s="9">
        <f t="shared" si="3"/>
      </c>
      <c r="G77" s="3">
        <f>ROUND(+Surgery!G172,0)</f>
        <v>0</v>
      </c>
      <c r="H77" s="9">
        <f>ROUND(+Surgery!E172,2)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ROUND(+Surgery!G73,0)</f>
        <v>3750823</v>
      </c>
      <c r="E78" s="9">
        <f>ROUND(+Surgery!E73,2)</f>
        <v>52.96</v>
      </c>
      <c r="F78" s="9">
        <f t="shared" si="3"/>
        <v>70823.7</v>
      </c>
      <c r="G78" s="3">
        <f>ROUND(+Surgery!G173,0)</f>
        <v>3992498</v>
      </c>
      <c r="H78" s="9">
        <f>ROUND(+Surgery!E173,2)</f>
        <v>55.02</v>
      </c>
      <c r="I78" s="9">
        <f t="shared" si="4"/>
        <v>72564.49</v>
      </c>
      <c r="J78" s="9"/>
      <c r="K78" s="10">
        <f t="shared" si="5"/>
        <v>0.0246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ROUND(+Surgery!G74,0)</f>
        <v>1606175</v>
      </c>
      <c r="E79" s="9">
        <f>ROUND(+Surgery!E74,2)</f>
        <v>55.16</v>
      </c>
      <c r="F79" s="9">
        <f t="shared" si="3"/>
        <v>29118.47</v>
      </c>
      <c r="G79" s="3">
        <f>ROUND(+Surgery!G174,0)</f>
        <v>0</v>
      </c>
      <c r="H79" s="9">
        <f>ROUND(+Surgery!E174,2)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ROUND(+Surgery!G75,0)</f>
        <v>6829977</v>
      </c>
      <c r="E80" s="9">
        <f>ROUND(+Surgery!E75,2)</f>
        <v>94.1</v>
      </c>
      <c r="F80" s="9">
        <f t="shared" si="3"/>
        <v>72582.11</v>
      </c>
      <c r="G80" s="3">
        <f>ROUND(+Surgery!G175,0)</f>
        <v>6768876</v>
      </c>
      <c r="H80" s="9">
        <f>ROUND(+Surgery!E175,2)</f>
        <v>95.71</v>
      </c>
      <c r="I80" s="9">
        <f t="shared" si="4"/>
        <v>70722.77</v>
      </c>
      <c r="J80" s="9"/>
      <c r="K80" s="10">
        <f t="shared" si="5"/>
        <v>-0.0256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ROUND(+Surgery!G76,0)</f>
        <v>2095828</v>
      </c>
      <c r="E81" s="9">
        <f>ROUND(+Surgery!E76,2)</f>
        <v>31.56</v>
      </c>
      <c r="F81" s="9">
        <f t="shared" si="3"/>
        <v>66407.73</v>
      </c>
      <c r="G81" s="3">
        <f>ROUND(+Surgery!G176,0)</f>
        <v>2202396</v>
      </c>
      <c r="H81" s="9">
        <f>ROUND(+Surgery!E176,2)</f>
        <v>33.03</v>
      </c>
      <c r="I81" s="9">
        <f t="shared" si="4"/>
        <v>66678.66</v>
      </c>
      <c r="J81" s="9"/>
      <c r="K81" s="10">
        <f t="shared" si="5"/>
        <v>0.0041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ROUND(+Surgery!G77,0)</f>
        <v>101402</v>
      </c>
      <c r="E82" s="9">
        <f>ROUND(+Surgery!E77,2)</f>
        <v>1.04</v>
      </c>
      <c r="F82" s="9">
        <f t="shared" si="3"/>
        <v>97501.92</v>
      </c>
      <c r="G82" s="3">
        <f>ROUND(+Surgery!G177,0)</f>
        <v>116533</v>
      </c>
      <c r="H82" s="9">
        <f>ROUND(+Surgery!E177,2)</f>
        <v>1.01</v>
      </c>
      <c r="I82" s="9">
        <f t="shared" si="4"/>
        <v>115379.21</v>
      </c>
      <c r="J82" s="9"/>
      <c r="K82" s="10">
        <f t="shared" si="5"/>
        <v>0.1834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ROUND(+Surgery!G78,0)</f>
        <v>1590729</v>
      </c>
      <c r="E83" s="9">
        <f>ROUND(+Surgery!E78,2)</f>
        <v>10.45</v>
      </c>
      <c r="F83" s="9">
        <f t="shared" si="3"/>
        <v>152222.87</v>
      </c>
      <c r="G83" s="3">
        <f>ROUND(+Surgery!G178,0)</f>
        <v>1907380</v>
      </c>
      <c r="H83" s="9">
        <f>ROUND(+Surgery!E178,2)</f>
        <v>11.56</v>
      </c>
      <c r="I83" s="9">
        <f t="shared" si="4"/>
        <v>164998.27</v>
      </c>
      <c r="J83" s="9"/>
      <c r="K83" s="10">
        <f t="shared" si="5"/>
        <v>0.0839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ROUND(+Surgery!G79,0)</f>
        <v>14889052</v>
      </c>
      <c r="E84" s="9">
        <f>ROUND(+Surgery!E79,2)</f>
        <v>187.2</v>
      </c>
      <c r="F84" s="9">
        <f t="shared" si="3"/>
        <v>79535.53</v>
      </c>
      <c r="G84" s="3">
        <f>ROUND(+Surgery!G179,0)</f>
        <v>15944130</v>
      </c>
      <c r="H84" s="9">
        <f>ROUND(+Surgery!E179,2)</f>
        <v>190.56</v>
      </c>
      <c r="I84" s="9">
        <f t="shared" si="4"/>
        <v>83669.87</v>
      </c>
      <c r="J84" s="9"/>
      <c r="K84" s="10">
        <f t="shared" si="5"/>
        <v>0.052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ROUND(+Surgery!G80,0)</f>
        <v>8801</v>
      </c>
      <c r="E85" s="9">
        <f>ROUND(+Surgery!E80,2)</f>
        <v>0.34</v>
      </c>
      <c r="F85" s="9">
        <f t="shared" si="3"/>
        <v>25885.29</v>
      </c>
      <c r="G85" s="3">
        <f>ROUND(+Surgery!G180,0)</f>
        <v>0</v>
      </c>
      <c r="H85" s="9">
        <f>ROUND(+Surgery!E180,2)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ROUND(+Surgery!G81,0)</f>
        <v>1169958</v>
      </c>
      <c r="E86" s="9">
        <f>ROUND(+Surgery!E81,2)</f>
        <v>26.46</v>
      </c>
      <c r="F86" s="9">
        <f t="shared" si="3"/>
        <v>44216.1</v>
      </c>
      <c r="G86" s="3">
        <f>ROUND(+Surgery!G181,0)</f>
        <v>1830400</v>
      </c>
      <c r="H86" s="9">
        <f>ROUND(+Surgery!E181,2)</f>
        <v>28.62</v>
      </c>
      <c r="I86" s="9">
        <f t="shared" si="4"/>
        <v>63955.28</v>
      </c>
      <c r="J86" s="9"/>
      <c r="K86" s="10">
        <f t="shared" si="5"/>
        <v>0.4464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ROUND(+Surgery!G82,0)</f>
        <v>1926501</v>
      </c>
      <c r="E87" s="9">
        <f>ROUND(+Surgery!E82,2)</f>
        <v>25.56</v>
      </c>
      <c r="F87" s="9">
        <f t="shared" si="3"/>
        <v>75371.71</v>
      </c>
      <c r="G87" s="3">
        <f>ROUND(+Surgery!G182,0)</f>
        <v>1887727</v>
      </c>
      <c r="H87" s="9">
        <f>ROUND(+Surgery!E182,2)</f>
        <v>23.83</v>
      </c>
      <c r="I87" s="9">
        <f t="shared" si="4"/>
        <v>79216.41</v>
      </c>
      <c r="J87" s="9"/>
      <c r="K87" s="10">
        <f t="shared" si="5"/>
        <v>0.051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ROUND(+Surgery!G83,0)</f>
        <v>0</v>
      </c>
      <c r="E88" s="9">
        <f>ROUND(+Surgery!E83,2)</f>
        <v>0</v>
      </c>
      <c r="F88" s="9">
        <f t="shared" si="3"/>
      </c>
      <c r="G88" s="3">
        <f>ROUND(+Surgery!G183,0)</f>
        <v>0</v>
      </c>
      <c r="H88" s="9">
        <f>ROUND(+Surgery!E183,2)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ROUND(+Surgery!G84,0)</f>
        <v>1174326</v>
      </c>
      <c r="E89" s="9">
        <f>ROUND(+Surgery!E84,2)</f>
        <v>14.07</v>
      </c>
      <c r="F89" s="9">
        <f t="shared" si="3"/>
        <v>83463.11</v>
      </c>
      <c r="G89" s="3">
        <f>ROUND(+Surgery!G184,0)</f>
        <v>1152084</v>
      </c>
      <c r="H89" s="9">
        <f>ROUND(+Surgery!E184,2)</f>
        <v>16.51</v>
      </c>
      <c r="I89" s="9">
        <f t="shared" si="4"/>
        <v>69780.98</v>
      </c>
      <c r="J89" s="9"/>
      <c r="K89" s="10">
        <f t="shared" si="5"/>
        <v>-0.1639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ROUND(+Surgery!G85,0)</f>
        <v>629800</v>
      </c>
      <c r="E90" s="9">
        <f>ROUND(+Surgery!E85,2)</f>
        <v>8.26</v>
      </c>
      <c r="F90" s="9">
        <f t="shared" si="3"/>
        <v>76246.97</v>
      </c>
      <c r="G90" s="3">
        <f>ROUND(+Surgery!G185,0)</f>
        <v>713198</v>
      </c>
      <c r="H90" s="9">
        <f>ROUND(+Surgery!E185,2)</f>
        <v>10.12</v>
      </c>
      <c r="I90" s="9">
        <f t="shared" si="4"/>
        <v>70474.11</v>
      </c>
      <c r="J90" s="9"/>
      <c r="K90" s="10">
        <f t="shared" si="5"/>
        <v>-0.0757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ROUND(+Surgery!G86,0)</f>
        <v>316567</v>
      </c>
      <c r="E91" s="9">
        <f>ROUND(+Surgery!E86,2)</f>
        <v>3.36</v>
      </c>
      <c r="F91" s="9">
        <f t="shared" si="3"/>
        <v>94216.37</v>
      </c>
      <c r="G91" s="3">
        <f>ROUND(+Surgery!G186,0)</f>
        <v>287236</v>
      </c>
      <c r="H91" s="9">
        <f>ROUND(+Surgery!E186,2)</f>
        <v>2.99</v>
      </c>
      <c r="I91" s="9">
        <f t="shared" si="4"/>
        <v>96065.55</v>
      </c>
      <c r="J91" s="9"/>
      <c r="K91" s="10">
        <f t="shared" si="5"/>
        <v>0.0196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ROUND(+Surgery!G87,0)</f>
        <v>76604</v>
      </c>
      <c r="E92" s="9">
        <f>ROUND(+Surgery!E87,2)</f>
        <v>5.1</v>
      </c>
      <c r="F92" s="9">
        <f t="shared" si="3"/>
        <v>15020.39</v>
      </c>
      <c r="G92" s="3">
        <f>ROUND(+Surgery!G187,0)</f>
        <v>0</v>
      </c>
      <c r="H92" s="9">
        <f>ROUND(+Surgery!E187,2)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ROUND(+Surgery!G88,0)</f>
        <v>1809101</v>
      </c>
      <c r="E93" s="9">
        <f>ROUND(+Surgery!E88,2)</f>
        <v>24.38</v>
      </c>
      <c r="F93" s="9">
        <f t="shared" si="3"/>
        <v>74204.31</v>
      </c>
      <c r="G93" s="3">
        <f>ROUND(+Surgery!G188,0)</f>
        <v>1857600</v>
      </c>
      <c r="H93" s="9">
        <f>ROUND(+Surgery!E188,2)</f>
        <v>26.31</v>
      </c>
      <c r="I93" s="9">
        <f t="shared" si="4"/>
        <v>70604.33</v>
      </c>
      <c r="J93" s="9"/>
      <c r="K93" s="10">
        <f t="shared" si="5"/>
        <v>-0.0485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ROUND(+Surgery!G89,0)</f>
        <v>535009</v>
      </c>
      <c r="E94" s="9">
        <f>ROUND(+Surgery!E89,2)</f>
        <v>7.8</v>
      </c>
      <c r="F94" s="9">
        <f t="shared" si="3"/>
        <v>68590.9</v>
      </c>
      <c r="G94" s="3">
        <f>ROUND(+Surgery!G189,0)</f>
        <v>604045</v>
      </c>
      <c r="H94" s="9">
        <f>ROUND(+Surgery!E189,2)</f>
        <v>8.1</v>
      </c>
      <c r="I94" s="9">
        <f t="shared" si="4"/>
        <v>74573.46</v>
      </c>
      <c r="J94" s="9"/>
      <c r="K94" s="10">
        <f t="shared" si="5"/>
        <v>0.0872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ROUND(+Surgery!G90,0)</f>
        <v>429550</v>
      </c>
      <c r="E95" s="9">
        <f>ROUND(+Surgery!E90,2)</f>
        <v>6.2</v>
      </c>
      <c r="F95" s="9">
        <f t="shared" si="3"/>
        <v>69282.26</v>
      </c>
      <c r="G95" s="3">
        <f>ROUND(+Surgery!G190,0)</f>
        <v>408630</v>
      </c>
      <c r="H95" s="9">
        <f>ROUND(+Surgery!E190,2)</f>
        <v>5.6</v>
      </c>
      <c r="I95" s="9">
        <f t="shared" si="4"/>
        <v>72969.64</v>
      </c>
      <c r="J95" s="9"/>
      <c r="K95" s="10">
        <f t="shared" si="5"/>
        <v>0.0532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ROUND(+Surgery!G91,0)</f>
        <v>6383766</v>
      </c>
      <c r="E96" s="9">
        <f>ROUND(+Surgery!E91,2)</f>
        <v>97.23</v>
      </c>
      <c r="F96" s="9">
        <f t="shared" si="3"/>
        <v>65656.34</v>
      </c>
      <c r="G96" s="3">
        <f>ROUND(+Surgery!G191,0)</f>
        <v>7666953</v>
      </c>
      <c r="H96" s="9">
        <f>ROUND(+Surgery!E191,2)</f>
        <v>111.41</v>
      </c>
      <c r="I96" s="9">
        <f t="shared" si="4"/>
        <v>68817.46</v>
      </c>
      <c r="J96" s="9"/>
      <c r="K96" s="10">
        <f t="shared" si="5"/>
        <v>0.0481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ROUND(+Surgery!G92,0)</f>
        <v>6806</v>
      </c>
      <c r="E97" s="9">
        <f>ROUND(+Surgery!E92,2)</f>
        <v>0.06</v>
      </c>
      <c r="F97" s="9">
        <f t="shared" si="3"/>
        <v>113433.33</v>
      </c>
      <c r="G97" s="3">
        <f>ROUND(+Surgery!G192,0)</f>
        <v>6029</v>
      </c>
      <c r="H97" s="9">
        <f>ROUND(+Surgery!E192,2)</f>
        <v>0.05</v>
      </c>
      <c r="I97" s="9">
        <f t="shared" si="4"/>
        <v>120580</v>
      </c>
      <c r="J97" s="9"/>
      <c r="K97" s="10">
        <f t="shared" si="5"/>
        <v>0.063</v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ROUND(+Surgery!G93,0)</f>
        <v>0</v>
      </c>
      <c r="E98" s="9">
        <f>ROUND(+Surgery!E93,2)</f>
        <v>0</v>
      </c>
      <c r="F98" s="9">
        <f t="shared" si="3"/>
      </c>
      <c r="G98" s="3">
        <f>ROUND(+Surgery!G193,0)</f>
        <v>0</v>
      </c>
      <c r="H98" s="9">
        <f>ROUND(+Surgery!E193,2)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ROUND(+Surgery!G94,0)</f>
        <v>1741398</v>
      </c>
      <c r="E99" s="9">
        <f>ROUND(+Surgery!E94,2)</f>
        <v>35.08</v>
      </c>
      <c r="F99" s="9">
        <f t="shared" si="3"/>
        <v>49640.76</v>
      </c>
      <c r="G99" s="3">
        <f>ROUND(+Surgery!G194,0)</f>
        <v>1775208</v>
      </c>
      <c r="H99" s="9">
        <f>ROUND(+Surgery!E194,2)</f>
        <v>32.67</v>
      </c>
      <c r="I99" s="9">
        <f t="shared" si="4"/>
        <v>54337.56</v>
      </c>
      <c r="J99" s="9"/>
      <c r="K99" s="10">
        <f t="shared" si="5"/>
        <v>0.0946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ROUND(+Surgery!G95,0)</f>
        <v>525153</v>
      </c>
      <c r="E100" s="9">
        <f>ROUND(+Surgery!E95,2)</f>
        <v>7.59</v>
      </c>
      <c r="F100" s="9">
        <f t="shared" si="3"/>
        <v>69190.12</v>
      </c>
      <c r="G100" s="3">
        <f>ROUND(+Surgery!G195,0)</f>
        <v>557568</v>
      </c>
      <c r="H100" s="9">
        <f>ROUND(+Surgery!E195,2)</f>
        <v>7.65</v>
      </c>
      <c r="I100" s="9">
        <f t="shared" si="4"/>
        <v>72884.71</v>
      </c>
      <c r="J100" s="9"/>
      <c r="K100" s="10">
        <f t="shared" si="5"/>
        <v>0.0534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ROUND(+Surgery!G96,0)</f>
        <v>2487812</v>
      </c>
      <c r="E101" s="9">
        <f>ROUND(+Surgery!E96,2)</f>
        <v>52.52</v>
      </c>
      <c r="F101" s="9">
        <f t="shared" si="3"/>
        <v>47368.85</v>
      </c>
      <c r="G101" s="3">
        <f>ROUND(+Surgery!G196,0)</f>
        <v>2319433</v>
      </c>
      <c r="H101" s="9">
        <f>ROUND(+Surgery!E196,2)</f>
        <v>33.66</v>
      </c>
      <c r="I101" s="9">
        <f t="shared" si="4"/>
        <v>68907.69</v>
      </c>
      <c r="J101" s="9"/>
      <c r="K101" s="10">
        <f t="shared" si="5"/>
        <v>0.4547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ROUND(+Surgery!G97,0)</f>
        <v>3249497</v>
      </c>
      <c r="E102" s="9">
        <f>ROUND(+Surgery!E97,2)</f>
        <v>30.19</v>
      </c>
      <c r="F102" s="9">
        <f t="shared" si="3"/>
        <v>107634.88</v>
      </c>
      <c r="G102" s="3">
        <f>ROUND(+Surgery!G197,0)</f>
        <v>3854812</v>
      </c>
      <c r="H102" s="9">
        <f>ROUND(+Surgery!E197,2)</f>
        <v>35.14</v>
      </c>
      <c r="I102" s="9">
        <f t="shared" si="4"/>
        <v>109698.69</v>
      </c>
      <c r="J102" s="9"/>
      <c r="K102" s="10">
        <f t="shared" si="5"/>
        <v>0.0192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ROUND(+Surgery!G98,0)</f>
        <v>0</v>
      </c>
      <c r="E103" s="9">
        <f>ROUND(+Surgery!E98,2)</f>
        <v>0</v>
      </c>
      <c r="F103" s="9">
        <f t="shared" si="3"/>
      </c>
      <c r="G103" s="3">
        <f>ROUND(+Surgery!G198,0)</f>
        <v>1545376</v>
      </c>
      <c r="H103" s="9">
        <f>ROUND(+Surgery!E198,2)</f>
        <v>17.24</v>
      </c>
      <c r="I103" s="9">
        <f t="shared" si="4"/>
        <v>89638.98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ROUND(+Surgery!G99,0)</f>
        <v>0</v>
      </c>
      <c r="E104" s="9">
        <f>ROUND(+Surgery!E99,2)</f>
        <v>0</v>
      </c>
      <c r="F104" s="9">
        <f t="shared" si="3"/>
      </c>
      <c r="G104" s="3">
        <f>ROUND(+Surgery!G199,0)</f>
        <v>0</v>
      </c>
      <c r="H104" s="9">
        <f>ROUND(+Surgery!E199,2)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ROUND(+Surgery!G100,0)</f>
        <v>0</v>
      </c>
      <c r="E105" s="9">
        <f>ROUND(+Surgery!E100,2)</f>
        <v>0</v>
      </c>
      <c r="F105" s="9">
        <f t="shared" si="3"/>
      </c>
      <c r="G105" s="3">
        <f>ROUND(+Surgery!G200,0)</f>
        <v>0</v>
      </c>
      <c r="H105" s="9">
        <f>ROUND(+Surgery!E200,2)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ROUND(+Surgery!G101,0)</f>
        <v>0</v>
      </c>
      <c r="E106" s="9">
        <f>ROUND(+Surgery!E101,2)</f>
        <v>0</v>
      </c>
      <c r="F106" s="9">
        <f t="shared" si="3"/>
      </c>
      <c r="G106" s="3">
        <f>ROUND(+Surgery!G201,0)</f>
        <v>0</v>
      </c>
      <c r="H106" s="9">
        <f>ROUND(+Surgery!E201,2)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</cols>
  <sheetData>
    <row r="1" spans="1:10" ht="1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180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t="s">
        <v>11</v>
      </c>
      <c r="F8" s="1" t="s">
        <v>2</v>
      </c>
      <c r="G8" t="s">
        <v>11</v>
      </c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ROUND(+Surgery!H5,0)</f>
        <v>5047890</v>
      </c>
      <c r="E10" s="9">
        <f>ROUND(+Surgery!E5,2)</f>
        <v>224</v>
      </c>
      <c r="F10" s="9">
        <f>IF(D10=0,"",IF(E10=0,"",ROUND(D10/E10,2)))</f>
        <v>22535.22</v>
      </c>
      <c r="G10" s="3">
        <f>ROUND(+Surgery!H105,0)</f>
        <v>6186721</v>
      </c>
      <c r="H10" s="9">
        <f>ROUND(+Surgery!E105,2)</f>
        <v>215</v>
      </c>
      <c r="I10" s="9">
        <f>IF(G10=0,"",IF(H10=0,"",ROUND(G10/H10,2)))</f>
        <v>28775.45</v>
      </c>
      <c r="J10" s="9"/>
      <c r="K10" s="10">
        <f>IF(D10=0,"",IF(E10=0,"",IF(G10=0,"",IF(H10=0,"",ROUND(I10/F10-1,4)))))</f>
        <v>0.2769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ROUND(+Surgery!H6,0)</f>
        <v>1360230</v>
      </c>
      <c r="E11" s="9">
        <f>ROUND(+Surgery!E6,2)</f>
        <v>48</v>
      </c>
      <c r="F11" s="9">
        <f aca="true" t="shared" si="0" ref="F11:F74">IF(D11=0,"",IF(E11=0,"",ROUND(D11/E11,2)))</f>
        <v>28338.13</v>
      </c>
      <c r="G11" s="3">
        <f>ROUND(+Surgery!H106,0)</f>
        <v>4587194</v>
      </c>
      <c r="H11" s="9">
        <f>ROUND(+Surgery!E106,2)</f>
        <v>49</v>
      </c>
      <c r="I11" s="9">
        <f aca="true" t="shared" si="1" ref="I11:I74">IF(G11=0,"",IF(H11=0,"",ROUND(G11/H11,2)))</f>
        <v>93616.2</v>
      </c>
      <c r="J11" s="9"/>
      <c r="K11" s="10">
        <f aca="true" t="shared" si="2" ref="K11:K74">IF(D11=0,"",IF(E11=0,"",IF(G11=0,"",IF(H11=0,"",ROUND(I11/F11-1,4)))))</f>
        <v>2.3035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ROUND(+Surgery!H7,0)</f>
        <v>24703</v>
      </c>
      <c r="E12" s="9">
        <f>ROUND(+Surgery!E7,2)</f>
        <v>2.08</v>
      </c>
      <c r="F12" s="9">
        <f t="shared" si="0"/>
        <v>11876.44</v>
      </c>
      <c r="G12" s="3">
        <f>ROUND(+Surgery!H107,0)</f>
        <v>27530</v>
      </c>
      <c r="H12" s="9">
        <f>ROUND(+Surgery!E107,2)</f>
        <v>2.83</v>
      </c>
      <c r="I12" s="9">
        <f t="shared" si="1"/>
        <v>9727.92</v>
      </c>
      <c r="J12" s="9"/>
      <c r="K12" s="10">
        <f t="shared" si="2"/>
        <v>-0.1809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ROUND(+Surgery!H8,0)</f>
        <v>1571782</v>
      </c>
      <c r="E13" s="9">
        <f>ROUND(+Surgery!E8,2)</f>
        <v>117.51</v>
      </c>
      <c r="F13" s="9">
        <f t="shared" si="0"/>
        <v>13375.73</v>
      </c>
      <c r="G13" s="3">
        <f>ROUND(+Surgery!H108,0)</f>
        <v>1909574</v>
      </c>
      <c r="H13" s="9">
        <f>ROUND(+Surgery!E108,2)</f>
        <v>133.22</v>
      </c>
      <c r="I13" s="9">
        <f t="shared" si="1"/>
        <v>14333.99</v>
      </c>
      <c r="J13" s="9"/>
      <c r="K13" s="10">
        <f t="shared" si="2"/>
        <v>0.0716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ROUND(+Surgery!H9,0)</f>
        <v>1868794</v>
      </c>
      <c r="E14" s="9">
        <f>ROUND(+Surgery!E9,2)</f>
        <v>106.03</v>
      </c>
      <c r="F14" s="9">
        <f t="shared" si="0"/>
        <v>17625.14</v>
      </c>
      <c r="G14" s="3">
        <f>ROUND(+Surgery!H109,0)</f>
        <v>2481122</v>
      </c>
      <c r="H14" s="9">
        <f>ROUND(+Surgery!E109,2)</f>
        <v>134.87</v>
      </c>
      <c r="I14" s="9">
        <f t="shared" si="1"/>
        <v>18396.4</v>
      </c>
      <c r="J14" s="9"/>
      <c r="K14" s="10">
        <f t="shared" si="2"/>
        <v>0.0438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ROUND(+Surgery!H10,0)</f>
        <v>487447</v>
      </c>
      <c r="E15" s="9">
        <f>ROUND(+Surgery!E10,2)</f>
        <v>31.86</v>
      </c>
      <c r="F15" s="9">
        <f t="shared" si="0"/>
        <v>15299.65</v>
      </c>
      <c r="G15" s="3">
        <f>ROUND(+Surgery!H110,0)</f>
        <v>822660</v>
      </c>
      <c r="H15" s="9">
        <f>ROUND(+Surgery!E110,2)</f>
        <v>31.67</v>
      </c>
      <c r="I15" s="9">
        <f t="shared" si="1"/>
        <v>25976</v>
      </c>
      <c r="J15" s="9"/>
      <c r="K15" s="10">
        <f t="shared" si="2"/>
        <v>0.6978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ROUND(+Surgery!H11,0)</f>
        <v>64599</v>
      </c>
      <c r="E16" s="9">
        <f>ROUND(+Surgery!E11,2)</f>
        <v>3.95</v>
      </c>
      <c r="F16" s="9">
        <f t="shared" si="0"/>
        <v>16354.18</v>
      </c>
      <c r="G16" s="3">
        <f>ROUND(+Surgery!H111,0)</f>
        <v>60130</v>
      </c>
      <c r="H16" s="9">
        <f>ROUND(+Surgery!E111,2)</f>
        <v>3.9</v>
      </c>
      <c r="I16" s="9">
        <f t="shared" si="1"/>
        <v>15417.95</v>
      </c>
      <c r="J16" s="9"/>
      <c r="K16" s="10">
        <f t="shared" si="2"/>
        <v>-0.0572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ROUND(+Surgery!H12,0)</f>
        <v>600784</v>
      </c>
      <c r="E17" s="9">
        <f>ROUND(+Surgery!E12,2)</f>
        <v>42.95</v>
      </c>
      <c r="F17" s="9">
        <f t="shared" si="0"/>
        <v>13987.99</v>
      </c>
      <c r="G17" s="3">
        <f>ROUND(+Surgery!H112,0)</f>
        <v>341613</v>
      </c>
      <c r="H17" s="9">
        <f>ROUND(+Surgery!E112,2)</f>
        <v>22.46</v>
      </c>
      <c r="I17" s="9">
        <f t="shared" si="1"/>
        <v>15209.84</v>
      </c>
      <c r="J17" s="9"/>
      <c r="K17" s="10">
        <f t="shared" si="2"/>
        <v>0.0873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ROUND(+Surgery!H13,0)</f>
        <v>103417</v>
      </c>
      <c r="E18" s="9">
        <f>ROUND(+Surgery!E13,2)</f>
        <v>7.11</v>
      </c>
      <c r="F18" s="9">
        <f t="shared" si="0"/>
        <v>14545.29</v>
      </c>
      <c r="G18" s="3">
        <f>ROUND(+Surgery!H113,0)</f>
        <v>111982</v>
      </c>
      <c r="H18" s="9">
        <f>ROUND(+Surgery!E113,2)</f>
        <v>7.23</v>
      </c>
      <c r="I18" s="9">
        <f t="shared" si="1"/>
        <v>15488.52</v>
      </c>
      <c r="J18" s="9"/>
      <c r="K18" s="10">
        <f t="shared" si="2"/>
        <v>0.0648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ROUND(+Surgery!H14,0)</f>
        <v>809315</v>
      </c>
      <c r="E19" s="9">
        <f>ROUND(+Surgery!E14,2)</f>
        <v>52.19</v>
      </c>
      <c r="F19" s="9">
        <f t="shared" si="0"/>
        <v>15507.09</v>
      </c>
      <c r="G19" s="3">
        <f>ROUND(+Surgery!H114,0)</f>
        <v>951792</v>
      </c>
      <c r="H19" s="9">
        <f>ROUND(+Surgery!E114,2)</f>
        <v>52.98</v>
      </c>
      <c r="I19" s="9">
        <f t="shared" si="1"/>
        <v>17965.12</v>
      </c>
      <c r="J19" s="9"/>
      <c r="K19" s="10">
        <f t="shared" si="2"/>
        <v>0.1585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ROUND(+Surgery!H15,0)</f>
        <v>3125643</v>
      </c>
      <c r="E20" s="9">
        <f>ROUND(+Surgery!E15,2)</f>
        <v>159.17</v>
      </c>
      <c r="F20" s="9">
        <f t="shared" si="0"/>
        <v>19637.14</v>
      </c>
      <c r="G20" s="3">
        <f>ROUND(+Surgery!H115,0)</f>
        <v>3372559</v>
      </c>
      <c r="H20" s="9">
        <f>ROUND(+Surgery!E115,2)</f>
        <v>175.83</v>
      </c>
      <c r="I20" s="9">
        <f t="shared" si="1"/>
        <v>19180.79</v>
      </c>
      <c r="J20" s="9"/>
      <c r="K20" s="10">
        <f t="shared" si="2"/>
        <v>-0.0232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ROUND(+Surgery!H16,0)</f>
        <v>4736060</v>
      </c>
      <c r="E21" s="9">
        <f>ROUND(+Surgery!E16,2)</f>
        <v>281</v>
      </c>
      <c r="F21" s="9">
        <f t="shared" si="0"/>
        <v>16854.31</v>
      </c>
      <c r="G21" s="3">
        <f>ROUND(+Surgery!H116,0)</f>
        <v>5390655</v>
      </c>
      <c r="H21" s="9">
        <f>ROUND(+Surgery!E116,2)</f>
        <v>307</v>
      </c>
      <c r="I21" s="9">
        <f t="shared" si="1"/>
        <v>17559.14</v>
      </c>
      <c r="J21" s="9"/>
      <c r="K21" s="10">
        <f t="shared" si="2"/>
        <v>0.0418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ROUND(+Surgery!H17,0)</f>
        <v>213953</v>
      </c>
      <c r="E22" s="9">
        <f>ROUND(+Surgery!E17,2)</f>
        <v>10.15</v>
      </c>
      <c r="F22" s="9">
        <f t="shared" si="0"/>
        <v>21079.11</v>
      </c>
      <c r="G22" s="3">
        <f>ROUND(+Surgery!H117,0)</f>
        <v>201305</v>
      </c>
      <c r="H22" s="9">
        <f>ROUND(+Surgery!E117,2)</f>
        <v>12.24</v>
      </c>
      <c r="I22" s="9">
        <f t="shared" si="1"/>
        <v>16446.49</v>
      </c>
      <c r="J22" s="9"/>
      <c r="K22" s="10">
        <f t="shared" si="2"/>
        <v>-0.2198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ROUND(+Surgery!H18,0)</f>
        <v>1104829</v>
      </c>
      <c r="E23" s="9">
        <f>ROUND(+Surgery!E18,2)</f>
        <v>105.24</v>
      </c>
      <c r="F23" s="9">
        <f t="shared" si="0"/>
        <v>10498.19</v>
      </c>
      <c r="G23" s="3">
        <f>ROUND(+Surgery!H118,0)</f>
        <v>1559863</v>
      </c>
      <c r="H23" s="9">
        <f>ROUND(+Surgery!E118,2)</f>
        <v>74.29</v>
      </c>
      <c r="I23" s="9">
        <f t="shared" si="1"/>
        <v>20996.94</v>
      </c>
      <c r="J23" s="9"/>
      <c r="K23" s="10">
        <f t="shared" si="2"/>
        <v>1.0001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ROUND(+Surgery!H19,0)</f>
        <v>519921</v>
      </c>
      <c r="E24" s="9">
        <f>ROUND(+Surgery!E19,2)</f>
        <v>26.16</v>
      </c>
      <c r="F24" s="9">
        <f t="shared" si="0"/>
        <v>19874.66</v>
      </c>
      <c r="G24" s="3">
        <f>ROUND(+Surgery!H119,0)</f>
        <v>506309</v>
      </c>
      <c r="H24" s="9">
        <f>ROUND(+Surgery!E119,2)</f>
        <v>25.9</v>
      </c>
      <c r="I24" s="9">
        <f t="shared" si="1"/>
        <v>19548.61</v>
      </c>
      <c r="J24" s="9"/>
      <c r="K24" s="10">
        <f t="shared" si="2"/>
        <v>-0.0164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ROUND(+Surgery!H20,0)</f>
        <v>377859</v>
      </c>
      <c r="E25" s="9">
        <f>ROUND(+Surgery!E20,2)</f>
        <v>25.6</v>
      </c>
      <c r="F25" s="9">
        <f t="shared" si="0"/>
        <v>14760.12</v>
      </c>
      <c r="G25" s="3">
        <f>ROUND(+Surgery!H120,0)</f>
        <v>261836</v>
      </c>
      <c r="H25" s="9">
        <f>ROUND(+Surgery!E120,2)</f>
        <v>25.6</v>
      </c>
      <c r="I25" s="9">
        <f t="shared" si="1"/>
        <v>10227.97</v>
      </c>
      <c r="J25" s="9"/>
      <c r="K25" s="10">
        <f t="shared" si="2"/>
        <v>-0.3071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ROUND(+Surgery!H21,0)</f>
        <v>189983</v>
      </c>
      <c r="E26" s="9">
        <f>ROUND(+Surgery!E21,2)</f>
        <v>12.15</v>
      </c>
      <c r="F26" s="9">
        <f t="shared" si="0"/>
        <v>15636.46</v>
      </c>
      <c r="G26" s="3">
        <f>ROUND(+Surgery!H121,0)</f>
        <v>258885</v>
      </c>
      <c r="H26" s="9">
        <f>ROUND(+Surgery!E121,2)</f>
        <v>11.44</v>
      </c>
      <c r="I26" s="9">
        <f t="shared" si="1"/>
        <v>22629.81</v>
      </c>
      <c r="J26" s="9"/>
      <c r="K26" s="10">
        <f t="shared" si="2"/>
        <v>0.4472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ROUND(+Surgery!H22,0)</f>
        <v>0</v>
      </c>
      <c r="E27" s="9">
        <f>ROUND(+Surgery!E22,2)</f>
        <v>0</v>
      </c>
      <c r="F27" s="9">
        <f t="shared" si="0"/>
      </c>
      <c r="G27" s="3">
        <f>ROUND(+Surgery!H122,0)</f>
        <v>0</v>
      </c>
      <c r="H27" s="9">
        <f>ROUND(+Surgery!E122,2)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ROUND(+Surgery!H23,0)</f>
        <v>98268</v>
      </c>
      <c r="E28" s="9">
        <f>ROUND(+Surgery!E23,2)</f>
        <v>8.94</v>
      </c>
      <c r="F28" s="9">
        <f t="shared" si="0"/>
        <v>10991.95</v>
      </c>
      <c r="G28" s="3">
        <f>ROUND(+Surgery!H123,0)</f>
        <v>129142</v>
      </c>
      <c r="H28" s="9">
        <f>ROUND(+Surgery!E123,2)</f>
        <v>10.94</v>
      </c>
      <c r="I28" s="9">
        <f t="shared" si="1"/>
        <v>11804.57</v>
      </c>
      <c r="J28" s="9"/>
      <c r="K28" s="10">
        <f t="shared" si="2"/>
        <v>0.0739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ROUND(+Surgery!H24,0)</f>
        <v>311687</v>
      </c>
      <c r="E29" s="9">
        <f>ROUND(+Surgery!E24,2)</f>
        <v>17.8</v>
      </c>
      <c r="F29" s="9">
        <f t="shared" si="0"/>
        <v>17510.51</v>
      </c>
      <c r="G29" s="3">
        <f>ROUND(+Surgery!H124,0)</f>
        <v>60506</v>
      </c>
      <c r="H29" s="9">
        <f>ROUND(+Surgery!E124,2)</f>
        <v>24.06</v>
      </c>
      <c r="I29" s="9">
        <f t="shared" si="1"/>
        <v>2514.8</v>
      </c>
      <c r="J29" s="9"/>
      <c r="K29" s="10">
        <f t="shared" si="2"/>
        <v>-0.8564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ROUND(+Surgery!H25,0)</f>
        <v>59270</v>
      </c>
      <c r="E30" s="9">
        <f>ROUND(+Surgery!E25,2)</f>
        <v>3.57</v>
      </c>
      <c r="F30" s="9">
        <f t="shared" si="0"/>
        <v>16602.24</v>
      </c>
      <c r="G30" s="3">
        <f>ROUND(+Surgery!H125,0)</f>
        <v>62702</v>
      </c>
      <c r="H30" s="9">
        <f>ROUND(+Surgery!E125,2)</f>
        <v>3.32</v>
      </c>
      <c r="I30" s="9">
        <f t="shared" si="1"/>
        <v>18886.14</v>
      </c>
      <c r="J30" s="9"/>
      <c r="K30" s="10">
        <f t="shared" si="2"/>
        <v>0.1376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ROUND(+Surgery!H26,0)</f>
        <v>62580</v>
      </c>
      <c r="E31" s="9">
        <f>ROUND(+Surgery!E26,2)</f>
        <v>4.23</v>
      </c>
      <c r="F31" s="9">
        <f t="shared" si="0"/>
        <v>14794.33</v>
      </c>
      <c r="G31" s="3">
        <f>ROUND(+Surgery!H126,0)</f>
        <v>66560</v>
      </c>
      <c r="H31" s="9">
        <f>ROUND(+Surgery!E126,2)</f>
        <v>3.87</v>
      </c>
      <c r="I31" s="9">
        <f t="shared" si="1"/>
        <v>17198.97</v>
      </c>
      <c r="J31" s="9"/>
      <c r="K31" s="10">
        <f t="shared" si="2"/>
        <v>0.1625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ROUND(+Surgery!H27,0)</f>
        <v>1140040</v>
      </c>
      <c r="E32" s="9">
        <f>ROUND(+Surgery!E27,2)</f>
        <v>75.43</v>
      </c>
      <c r="F32" s="9">
        <f t="shared" si="0"/>
        <v>15113.88</v>
      </c>
      <c r="G32" s="3">
        <f>ROUND(+Surgery!H127,0)</f>
        <v>1180023</v>
      </c>
      <c r="H32" s="9">
        <f>ROUND(+Surgery!E127,2)</f>
        <v>77.93</v>
      </c>
      <c r="I32" s="9">
        <f t="shared" si="1"/>
        <v>15142.09</v>
      </c>
      <c r="J32" s="9"/>
      <c r="K32" s="10">
        <f t="shared" si="2"/>
        <v>0.0019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ROUND(+Surgery!H28,0)</f>
        <v>726335</v>
      </c>
      <c r="E33" s="9">
        <f>ROUND(+Surgery!E28,2)</f>
        <v>27.65</v>
      </c>
      <c r="F33" s="9">
        <f t="shared" si="0"/>
        <v>26268.9</v>
      </c>
      <c r="G33" s="3">
        <f>ROUND(+Surgery!H128,0)</f>
        <v>713416</v>
      </c>
      <c r="H33" s="9">
        <f>ROUND(+Surgery!E128,2)</f>
        <v>27.78</v>
      </c>
      <c r="I33" s="9">
        <f t="shared" si="1"/>
        <v>25680.92</v>
      </c>
      <c r="J33" s="9"/>
      <c r="K33" s="10">
        <f t="shared" si="2"/>
        <v>-0.0224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ROUND(+Surgery!H29,0)</f>
        <v>377596</v>
      </c>
      <c r="E34" s="9">
        <f>ROUND(+Surgery!E29,2)</f>
        <v>22.52</v>
      </c>
      <c r="F34" s="9">
        <f t="shared" si="0"/>
        <v>16767.14</v>
      </c>
      <c r="G34" s="3">
        <f>ROUND(+Surgery!H129,0)</f>
        <v>402904</v>
      </c>
      <c r="H34" s="9">
        <f>ROUND(+Surgery!E129,2)</f>
        <v>23.67</v>
      </c>
      <c r="I34" s="9">
        <f t="shared" si="1"/>
        <v>17021.72</v>
      </c>
      <c r="J34" s="9"/>
      <c r="K34" s="10">
        <f t="shared" si="2"/>
        <v>0.0152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ROUND(+Surgery!H30,0)</f>
        <v>135438</v>
      </c>
      <c r="E35" s="9">
        <f>ROUND(+Surgery!E30,2)</f>
        <v>6.89</v>
      </c>
      <c r="F35" s="9">
        <f t="shared" si="0"/>
        <v>19657.18</v>
      </c>
      <c r="G35" s="3">
        <f>ROUND(+Surgery!H130,0)</f>
        <v>140063</v>
      </c>
      <c r="H35" s="9">
        <f>ROUND(+Surgery!E130,2)</f>
        <v>5.6</v>
      </c>
      <c r="I35" s="9">
        <f t="shared" si="1"/>
        <v>25011.25</v>
      </c>
      <c r="J35" s="9"/>
      <c r="K35" s="10">
        <f t="shared" si="2"/>
        <v>0.2724</v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ROUND(+Surgery!H31,0)</f>
        <v>1701</v>
      </c>
      <c r="E36" s="9">
        <f>ROUND(+Surgery!E31,2)</f>
        <v>0.14</v>
      </c>
      <c r="F36" s="9">
        <f t="shared" si="0"/>
        <v>12150</v>
      </c>
      <c r="G36" s="3">
        <f>ROUND(+Surgery!H131,0)</f>
        <v>2033</v>
      </c>
      <c r="H36" s="9">
        <f>ROUND(+Surgery!E131,2)</f>
        <v>0.14</v>
      </c>
      <c r="I36" s="9">
        <f t="shared" si="1"/>
        <v>14521.43</v>
      </c>
      <c r="J36" s="9"/>
      <c r="K36" s="10">
        <f t="shared" si="2"/>
        <v>0.1952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ROUND(+Surgery!H32,0)</f>
        <v>928726</v>
      </c>
      <c r="E37" s="9">
        <f>ROUND(+Surgery!E32,2)</f>
        <v>60.4</v>
      </c>
      <c r="F37" s="9">
        <f t="shared" si="0"/>
        <v>15376.26</v>
      </c>
      <c r="G37" s="3">
        <f>ROUND(+Surgery!H132,0)</f>
        <v>712423</v>
      </c>
      <c r="H37" s="9">
        <f>ROUND(+Surgery!E132,2)</f>
        <v>42.74</v>
      </c>
      <c r="I37" s="9">
        <f t="shared" si="1"/>
        <v>16668.76</v>
      </c>
      <c r="J37" s="9"/>
      <c r="K37" s="10">
        <f t="shared" si="2"/>
        <v>0.0841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ROUND(+Surgery!H33,0)</f>
        <v>0</v>
      </c>
      <c r="E38" s="9">
        <f>ROUND(+Surgery!E33,2)</f>
        <v>0</v>
      </c>
      <c r="F38" s="9">
        <f t="shared" si="0"/>
      </c>
      <c r="G38" s="3">
        <f>ROUND(+Surgery!H133,0)</f>
        <v>0</v>
      </c>
      <c r="H38" s="9">
        <f>ROUND(+Surgery!E133,2)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ROUND(+Surgery!H34,0)</f>
        <v>3721468</v>
      </c>
      <c r="E39" s="9">
        <f>ROUND(+Surgery!E34,2)</f>
        <v>122.77</v>
      </c>
      <c r="F39" s="9">
        <f t="shared" si="0"/>
        <v>30312.52</v>
      </c>
      <c r="G39" s="3">
        <f>ROUND(+Surgery!H134,0)</f>
        <v>2838721</v>
      </c>
      <c r="H39" s="9">
        <f>ROUND(+Surgery!E134,2)</f>
        <v>126.05</v>
      </c>
      <c r="I39" s="9">
        <f t="shared" si="1"/>
        <v>22520.6</v>
      </c>
      <c r="J39" s="9"/>
      <c r="K39" s="10">
        <f t="shared" si="2"/>
        <v>-0.2571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ROUND(+Surgery!H35,0)</f>
        <v>239455</v>
      </c>
      <c r="E40" s="9">
        <f>ROUND(+Surgery!E35,2)</f>
        <v>13.85</v>
      </c>
      <c r="F40" s="9">
        <f t="shared" si="0"/>
        <v>17289.17</v>
      </c>
      <c r="G40" s="3">
        <f>ROUND(+Surgery!H135,0)</f>
        <v>274157</v>
      </c>
      <c r="H40" s="9">
        <f>ROUND(+Surgery!E135,2)</f>
        <v>14.72</v>
      </c>
      <c r="I40" s="9">
        <f t="shared" si="1"/>
        <v>18624.8</v>
      </c>
      <c r="J40" s="9"/>
      <c r="K40" s="10">
        <f t="shared" si="2"/>
        <v>0.0773</v>
      </c>
    </row>
    <row r="41" spans="2:11" ht="12">
      <c r="B41">
        <f>+Surgery!A36</f>
        <v>96</v>
      </c>
      <c r="C41" t="str">
        <f>+Surgery!B36</f>
        <v>SKYLINE HOSPITAL</v>
      </c>
      <c r="D41" s="3">
        <f>ROUND(+Surgery!H36,0)</f>
        <v>166936</v>
      </c>
      <c r="E41" s="9">
        <f>ROUND(+Surgery!E36,2)</f>
        <v>6.23</v>
      </c>
      <c r="F41" s="9">
        <f t="shared" si="0"/>
        <v>26795.51</v>
      </c>
      <c r="G41" s="3">
        <f>ROUND(+Surgery!H136,0)</f>
        <v>183269</v>
      </c>
      <c r="H41" s="9">
        <f>ROUND(+Surgery!E136,2)</f>
        <v>7.16</v>
      </c>
      <c r="I41" s="9">
        <f t="shared" si="1"/>
        <v>25596.23</v>
      </c>
      <c r="J41" s="9"/>
      <c r="K41" s="10">
        <f t="shared" si="2"/>
        <v>-0.0448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ROUND(+Surgery!H37,0)</f>
        <v>782945</v>
      </c>
      <c r="E42" s="9">
        <f>ROUND(+Surgery!E37,2)</f>
        <v>47.13</v>
      </c>
      <c r="F42" s="9">
        <f t="shared" si="0"/>
        <v>16612.45</v>
      </c>
      <c r="G42" s="3">
        <f>ROUND(+Surgery!H137,0)</f>
        <v>867140</v>
      </c>
      <c r="H42" s="9">
        <f>ROUND(+Surgery!E137,2)</f>
        <v>44.49</v>
      </c>
      <c r="I42" s="9">
        <f t="shared" si="1"/>
        <v>19490.67</v>
      </c>
      <c r="J42" s="9"/>
      <c r="K42" s="10">
        <f t="shared" si="2"/>
        <v>0.1733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ROUND(+Surgery!H38,0)</f>
        <v>240178</v>
      </c>
      <c r="E43" s="9">
        <f>ROUND(+Surgery!E38,2)</f>
        <v>13.09</v>
      </c>
      <c r="F43" s="9">
        <f t="shared" si="0"/>
        <v>18348.2</v>
      </c>
      <c r="G43" s="3">
        <f>ROUND(+Surgery!H138,0)</f>
        <v>208963</v>
      </c>
      <c r="H43" s="9">
        <f>ROUND(+Surgery!E138,2)</f>
        <v>13.42</v>
      </c>
      <c r="I43" s="9">
        <f t="shared" si="1"/>
        <v>15571.01</v>
      </c>
      <c r="J43" s="9"/>
      <c r="K43" s="10">
        <f t="shared" si="2"/>
        <v>-0.1514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ROUND(+Surgery!H39,0)</f>
        <v>226945</v>
      </c>
      <c r="E44" s="9">
        <f>ROUND(+Surgery!E39,2)</f>
        <v>13.22</v>
      </c>
      <c r="F44" s="9">
        <f t="shared" si="0"/>
        <v>17166.79</v>
      </c>
      <c r="G44" s="3">
        <f>ROUND(+Surgery!H139,0)</f>
        <v>234335</v>
      </c>
      <c r="H44" s="9">
        <f>ROUND(+Surgery!E139,2)</f>
        <v>14.68</v>
      </c>
      <c r="I44" s="9">
        <f t="shared" si="1"/>
        <v>15962.87</v>
      </c>
      <c r="J44" s="9"/>
      <c r="K44" s="10">
        <f t="shared" si="2"/>
        <v>-0.0701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ROUND(+Surgery!H40,0)</f>
        <v>71451</v>
      </c>
      <c r="E45" s="9">
        <f>ROUND(+Surgery!E40,2)</f>
        <v>3.2</v>
      </c>
      <c r="F45" s="9">
        <f t="shared" si="0"/>
        <v>22328.44</v>
      </c>
      <c r="G45" s="3">
        <f>ROUND(+Surgery!H140,0)</f>
        <v>90140</v>
      </c>
      <c r="H45" s="9">
        <f>ROUND(+Surgery!E140,2)</f>
        <v>3.53</v>
      </c>
      <c r="I45" s="9">
        <f t="shared" si="1"/>
        <v>25535.41</v>
      </c>
      <c r="J45" s="9"/>
      <c r="K45" s="10">
        <f t="shared" si="2"/>
        <v>0.1436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ROUND(+Surgery!H41,0)</f>
        <v>384741</v>
      </c>
      <c r="E46" s="9">
        <f>ROUND(+Surgery!E41,2)</f>
        <v>25.46</v>
      </c>
      <c r="F46" s="9">
        <f t="shared" si="0"/>
        <v>15111.59</v>
      </c>
      <c r="G46" s="3">
        <f>ROUND(+Surgery!H141,0)</f>
        <v>0</v>
      </c>
      <c r="H46" s="9">
        <f>ROUND(+Surgery!E141,2)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ROUND(+Surgery!H42,0)</f>
        <v>0</v>
      </c>
      <c r="E47" s="9">
        <f>ROUND(+Surgery!E42,2)</f>
        <v>0</v>
      </c>
      <c r="F47" s="9">
        <f t="shared" si="0"/>
      </c>
      <c r="G47" s="3">
        <f>ROUND(+Surgery!H142,0)</f>
        <v>0</v>
      </c>
      <c r="H47" s="9">
        <f>ROUND(+Surgery!E142,2)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ROUND(+Surgery!H43,0)</f>
        <v>108075</v>
      </c>
      <c r="E48" s="9">
        <f>ROUND(+Surgery!E43,2)</f>
        <v>7.02</v>
      </c>
      <c r="F48" s="9">
        <f t="shared" si="0"/>
        <v>15395.3</v>
      </c>
      <c r="G48" s="3">
        <f>ROUND(+Surgery!H143,0)</f>
        <v>115754</v>
      </c>
      <c r="H48" s="9">
        <f>ROUND(+Surgery!E143,2)</f>
        <v>7.35</v>
      </c>
      <c r="I48" s="9">
        <f t="shared" si="1"/>
        <v>15748.84</v>
      </c>
      <c r="J48" s="9"/>
      <c r="K48" s="10">
        <f t="shared" si="2"/>
        <v>0.023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ROUND(+Surgery!H44,0)</f>
        <v>689173</v>
      </c>
      <c r="E49" s="9">
        <f>ROUND(+Surgery!E44,2)</f>
        <v>39.19</v>
      </c>
      <c r="F49" s="9">
        <f t="shared" si="0"/>
        <v>17585.43</v>
      </c>
      <c r="G49" s="3">
        <f>ROUND(+Surgery!H144,0)</f>
        <v>814576</v>
      </c>
      <c r="H49" s="9">
        <f>ROUND(+Surgery!E144,2)</f>
        <v>37.18</v>
      </c>
      <c r="I49" s="9">
        <f t="shared" si="1"/>
        <v>21908.98</v>
      </c>
      <c r="J49" s="9"/>
      <c r="K49" s="10">
        <f t="shared" si="2"/>
        <v>0.2459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ROUND(+Surgery!H45,0)</f>
        <v>2557007</v>
      </c>
      <c r="E50" s="9">
        <f>ROUND(+Surgery!E45,2)</f>
        <v>121.37</v>
      </c>
      <c r="F50" s="9">
        <f t="shared" si="0"/>
        <v>21067.87</v>
      </c>
      <c r="G50" s="3">
        <f>ROUND(+Surgery!H145,0)</f>
        <v>2486440</v>
      </c>
      <c r="H50" s="9">
        <f>ROUND(+Surgery!E145,2)</f>
        <v>116.75</v>
      </c>
      <c r="I50" s="9">
        <f t="shared" si="1"/>
        <v>21297.13</v>
      </c>
      <c r="J50" s="9"/>
      <c r="K50" s="10">
        <f t="shared" si="2"/>
        <v>0.0109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ROUND(+Surgery!H46,0)</f>
        <v>90815</v>
      </c>
      <c r="E51" s="9">
        <f>ROUND(+Surgery!E46,2)</f>
        <v>4.4</v>
      </c>
      <c r="F51" s="9">
        <f t="shared" si="0"/>
        <v>20639.77</v>
      </c>
      <c r="G51" s="3">
        <f>ROUND(+Surgery!H146,0)</f>
        <v>72406</v>
      </c>
      <c r="H51" s="9">
        <f>ROUND(+Surgery!E146,2)</f>
        <v>3.95</v>
      </c>
      <c r="I51" s="9">
        <f t="shared" si="1"/>
        <v>18330.63</v>
      </c>
      <c r="J51" s="9"/>
      <c r="K51" s="10">
        <f t="shared" si="2"/>
        <v>-0.1119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ROUND(+Surgery!H47,0)</f>
        <v>1443367</v>
      </c>
      <c r="E52" s="9">
        <f>ROUND(+Surgery!E47,2)</f>
        <v>87.68</v>
      </c>
      <c r="F52" s="9">
        <f t="shared" si="0"/>
        <v>16461.76</v>
      </c>
      <c r="G52" s="3">
        <f>ROUND(+Surgery!H147,0)</f>
        <v>1972067</v>
      </c>
      <c r="H52" s="9">
        <f>ROUND(+Surgery!E147,2)</f>
        <v>97.29</v>
      </c>
      <c r="I52" s="9">
        <f t="shared" si="1"/>
        <v>20269.99</v>
      </c>
      <c r="J52" s="9"/>
      <c r="K52" s="10">
        <f t="shared" si="2"/>
        <v>0.2313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ROUND(+Surgery!H48,0)</f>
        <v>1583346</v>
      </c>
      <c r="E53" s="9">
        <f>ROUND(+Surgery!E48,2)</f>
        <v>94.44</v>
      </c>
      <c r="F53" s="9">
        <f t="shared" si="0"/>
        <v>16765.63</v>
      </c>
      <c r="G53" s="3">
        <f>ROUND(+Surgery!H148,0)</f>
        <v>1797867</v>
      </c>
      <c r="H53" s="9">
        <f>ROUND(+Surgery!E148,2)</f>
        <v>100.06</v>
      </c>
      <c r="I53" s="9">
        <f t="shared" si="1"/>
        <v>17967.89</v>
      </c>
      <c r="J53" s="9"/>
      <c r="K53" s="10">
        <f t="shared" si="2"/>
        <v>0.0717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ROUND(+Surgery!H49,0)</f>
        <v>1033248</v>
      </c>
      <c r="E54" s="9">
        <f>ROUND(+Surgery!E49,2)</f>
        <v>68.07</v>
      </c>
      <c r="F54" s="9">
        <f t="shared" si="0"/>
        <v>15179.2</v>
      </c>
      <c r="G54" s="3">
        <f>ROUND(+Surgery!H149,0)</f>
        <v>1173599</v>
      </c>
      <c r="H54" s="9">
        <f>ROUND(+Surgery!E149,2)</f>
        <v>78.87</v>
      </c>
      <c r="I54" s="9">
        <f t="shared" si="1"/>
        <v>14880.17</v>
      </c>
      <c r="J54" s="9"/>
      <c r="K54" s="10">
        <f t="shared" si="2"/>
        <v>-0.0197</v>
      </c>
    </row>
    <row r="55" spans="2:11" ht="12">
      <c r="B55">
        <f>+Surgery!A50</f>
        <v>134</v>
      </c>
      <c r="C55" t="str">
        <f>+Surgery!B50</f>
        <v>ISLAND HOSPITAL</v>
      </c>
      <c r="D55" s="3">
        <f>ROUND(+Surgery!H50,0)</f>
        <v>201525</v>
      </c>
      <c r="E55" s="9">
        <f>ROUND(+Surgery!E50,2)</f>
        <v>11.4</v>
      </c>
      <c r="F55" s="9">
        <f t="shared" si="0"/>
        <v>17677.63</v>
      </c>
      <c r="G55" s="3">
        <f>ROUND(+Surgery!H150,0)</f>
        <v>290125</v>
      </c>
      <c r="H55" s="9">
        <f>ROUND(+Surgery!E150,2)</f>
        <v>20.83</v>
      </c>
      <c r="I55" s="9">
        <f t="shared" si="1"/>
        <v>13928.23</v>
      </c>
      <c r="J55" s="9"/>
      <c r="K55" s="10">
        <f t="shared" si="2"/>
        <v>-0.2121</v>
      </c>
    </row>
    <row r="56" spans="2:11" ht="12">
      <c r="B56">
        <f>+Surgery!A51</f>
        <v>137</v>
      </c>
      <c r="C56" t="str">
        <f>+Surgery!B51</f>
        <v>LINCOLN HOSPITAL</v>
      </c>
      <c r="D56" s="3">
        <f>ROUND(+Surgery!H51,0)</f>
        <v>64592</v>
      </c>
      <c r="E56" s="9">
        <f>ROUND(+Surgery!E51,2)</f>
        <v>4.03</v>
      </c>
      <c r="F56" s="9">
        <f t="shared" si="0"/>
        <v>16027.79</v>
      </c>
      <c r="G56" s="3">
        <f>ROUND(+Surgery!H151,0)</f>
        <v>74943</v>
      </c>
      <c r="H56" s="9">
        <f>ROUND(+Surgery!E151,2)</f>
        <v>3.52</v>
      </c>
      <c r="I56" s="9">
        <f t="shared" si="1"/>
        <v>21290.63</v>
      </c>
      <c r="J56" s="9"/>
      <c r="K56" s="10">
        <f t="shared" si="2"/>
        <v>0.3284</v>
      </c>
    </row>
    <row r="57" spans="2:11" ht="12">
      <c r="B57">
        <f>+Surgery!A52</f>
        <v>138</v>
      </c>
      <c r="C57" t="str">
        <f>+Surgery!B52</f>
        <v>SWEDISH EDMONDS</v>
      </c>
      <c r="D57" s="3">
        <f>ROUND(+Surgery!H52,0)</f>
        <v>538746</v>
      </c>
      <c r="E57" s="9">
        <f>ROUND(+Surgery!E52,2)</f>
        <v>40.88</v>
      </c>
      <c r="F57" s="9">
        <f t="shared" si="0"/>
        <v>13178.72</v>
      </c>
      <c r="G57" s="3">
        <f>ROUND(+Surgery!H152,0)</f>
        <v>636471</v>
      </c>
      <c r="H57" s="9">
        <f>ROUND(+Surgery!E152,2)</f>
        <v>40.19</v>
      </c>
      <c r="I57" s="9">
        <f t="shared" si="1"/>
        <v>15836.55</v>
      </c>
      <c r="J57" s="9"/>
      <c r="K57" s="10">
        <f t="shared" si="2"/>
        <v>0.2017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ROUND(+Surgery!H53,0)</f>
        <v>781745</v>
      </c>
      <c r="E58" s="9">
        <f>ROUND(+Surgery!E53,2)</f>
        <v>52.51</v>
      </c>
      <c r="F58" s="9">
        <f t="shared" si="0"/>
        <v>14887.55</v>
      </c>
      <c r="G58" s="3">
        <f>ROUND(+Surgery!H153,0)</f>
        <v>930665</v>
      </c>
      <c r="H58" s="9">
        <f>ROUND(+Surgery!E153,2)</f>
        <v>59.53</v>
      </c>
      <c r="I58" s="9">
        <f t="shared" si="1"/>
        <v>15633.55</v>
      </c>
      <c r="J58" s="9"/>
      <c r="K58" s="10">
        <f t="shared" si="2"/>
        <v>0.0501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ROUND(+Surgery!H54,0)</f>
        <v>173353</v>
      </c>
      <c r="E59" s="9">
        <f>ROUND(+Surgery!E54,2)</f>
        <v>9.26</v>
      </c>
      <c r="F59" s="9">
        <f t="shared" si="0"/>
        <v>18720.63</v>
      </c>
      <c r="G59" s="3">
        <f>ROUND(+Surgery!H154,0)</f>
        <v>258415</v>
      </c>
      <c r="H59" s="9">
        <f>ROUND(+Surgery!E154,2)</f>
        <v>12.67</v>
      </c>
      <c r="I59" s="9">
        <f t="shared" si="1"/>
        <v>20395.82</v>
      </c>
      <c r="J59" s="9"/>
      <c r="K59" s="10">
        <f t="shared" si="2"/>
        <v>0.0895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ROUND(+Surgery!H55,0)</f>
        <v>0</v>
      </c>
      <c r="E60" s="9">
        <f>ROUND(+Surgery!E55,2)</f>
        <v>0</v>
      </c>
      <c r="F60" s="9">
        <f t="shared" si="0"/>
      </c>
      <c r="G60" s="3">
        <f>ROUND(+Surgery!H155,0)</f>
        <v>0</v>
      </c>
      <c r="H60" s="9">
        <f>ROUND(+Surgery!E155,2)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ROUND(+Surgery!H56,0)</f>
        <v>1808334</v>
      </c>
      <c r="E61" s="9">
        <f>ROUND(+Surgery!E56,2)</f>
        <v>99.8</v>
      </c>
      <c r="F61" s="9">
        <f t="shared" si="0"/>
        <v>18119.58</v>
      </c>
      <c r="G61" s="3">
        <f>ROUND(+Surgery!H156,0)</f>
        <v>2061685</v>
      </c>
      <c r="H61" s="9">
        <f>ROUND(+Surgery!E156,2)</f>
        <v>97.32</v>
      </c>
      <c r="I61" s="9">
        <f t="shared" si="1"/>
        <v>21184.6</v>
      </c>
      <c r="J61" s="9"/>
      <c r="K61" s="10">
        <f t="shared" si="2"/>
        <v>0.1692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ROUND(+Surgery!H57,0)</f>
        <v>1111490</v>
      </c>
      <c r="E62" s="9">
        <f>ROUND(+Surgery!E57,2)</f>
        <v>59.51</v>
      </c>
      <c r="F62" s="9">
        <f t="shared" si="0"/>
        <v>18677.37</v>
      </c>
      <c r="G62" s="3">
        <f>ROUND(+Surgery!H157,0)</f>
        <v>1204256</v>
      </c>
      <c r="H62" s="9">
        <f>ROUND(+Surgery!E157,2)</f>
        <v>58.36</v>
      </c>
      <c r="I62" s="9">
        <f t="shared" si="1"/>
        <v>20634.96</v>
      </c>
      <c r="J62" s="9"/>
      <c r="K62" s="10">
        <f t="shared" si="2"/>
        <v>0.1048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ROUND(+Surgery!H58,0)</f>
        <v>138899</v>
      </c>
      <c r="E63" s="9">
        <f>ROUND(+Surgery!E58,2)</f>
        <v>9.26</v>
      </c>
      <c r="F63" s="9">
        <f t="shared" si="0"/>
        <v>14999.89</v>
      </c>
      <c r="G63" s="3">
        <f>ROUND(+Surgery!H158,0)</f>
        <v>180980</v>
      </c>
      <c r="H63" s="9">
        <f>ROUND(+Surgery!E158,2)</f>
        <v>10.75</v>
      </c>
      <c r="I63" s="9">
        <f t="shared" si="1"/>
        <v>16835.35</v>
      </c>
      <c r="J63" s="9"/>
      <c r="K63" s="10">
        <f t="shared" si="2"/>
        <v>0.1224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ROUND(+Surgery!H59,0)</f>
        <v>0</v>
      </c>
      <c r="E64" s="9">
        <f>ROUND(+Surgery!E59,2)</f>
        <v>0</v>
      </c>
      <c r="F64" s="9">
        <f t="shared" si="0"/>
      </c>
      <c r="G64" s="3">
        <f>ROUND(+Surgery!H159,0)</f>
        <v>0</v>
      </c>
      <c r="H64" s="9">
        <f>ROUND(+Surgery!E159,2)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ROUND(+Surgery!H60,0)</f>
        <v>69372</v>
      </c>
      <c r="E65" s="9">
        <f>ROUND(+Surgery!E60,2)</f>
        <v>3.43</v>
      </c>
      <c r="F65" s="9">
        <f t="shared" si="0"/>
        <v>20225.07</v>
      </c>
      <c r="G65" s="3">
        <f>ROUND(+Surgery!H160,0)</f>
        <v>85142</v>
      </c>
      <c r="H65" s="9">
        <f>ROUND(+Surgery!E160,2)</f>
        <v>4.19</v>
      </c>
      <c r="I65" s="9">
        <f t="shared" si="1"/>
        <v>20320.29</v>
      </c>
      <c r="J65" s="9"/>
      <c r="K65" s="10">
        <f t="shared" si="2"/>
        <v>0.0047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ROUND(+Surgery!H61,0)</f>
        <v>331074</v>
      </c>
      <c r="E66" s="9">
        <f>ROUND(+Surgery!E61,2)</f>
        <v>13.88</v>
      </c>
      <c r="F66" s="9">
        <f t="shared" si="0"/>
        <v>23852.59</v>
      </c>
      <c r="G66" s="3">
        <f>ROUND(+Surgery!H161,0)</f>
        <v>308274</v>
      </c>
      <c r="H66" s="9">
        <f>ROUND(+Surgery!E161,2)</f>
        <v>12.67</v>
      </c>
      <c r="I66" s="9">
        <f t="shared" si="1"/>
        <v>24331.02</v>
      </c>
      <c r="J66" s="9"/>
      <c r="K66" s="10">
        <f t="shared" si="2"/>
        <v>0.0201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ROUND(+Surgery!H62,0)</f>
        <v>232333</v>
      </c>
      <c r="E67" s="9">
        <f>ROUND(+Surgery!E62,2)</f>
        <v>17.31</v>
      </c>
      <c r="F67" s="9">
        <f t="shared" si="0"/>
        <v>13421.89</v>
      </c>
      <c r="G67" s="3">
        <f>ROUND(+Surgery!H162,0)</f>
        <v>294284</v>
      </c>
      <c r="H67" s="9">
        <f>ROUND(+Surgery!E162,2)</f>
        <v>17.6</v>
      </c>
      <c r="I67" s="9">
        <f t="shared" si="1"/>
        <v>16720.68</v>
      </c>
      <c r="J67" s="9"/>
      <c r="K67" s="10">
        <f t="shared" si="2"/>
        <v>0.2458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ROUND(+Surgery!H63,0)</f>
        <v>1711545</v>
      </c>
      <c r="E68" s="9">
        <f>ROUND(+Surgery!E63,2)</f>
        <v>94.48</v>
      </c>
      <c r="F68" s="9">
        <f t="shared" si="0"/>
        <v>18115.42</v>
      </c>
      <c r="G68" s="3">
        <f>ROUND(+Surgery!H163,0)</f>
        <v>1792317</v>
      </c>
      <c r="H68" s="9">
        <f>ROUND(+Surgery!E163,2)</f>
        <v>96.12</v>
      </c>
      <c r="I68" s="9">
        <f t="shared" si="1"/>
        <v>18646.66</v>
      </c>
      <c r="J68" s="9"/>
      <c r="K68" s="10">
        <f t="shared" si="2"/>
        <v>0.0293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ROUND(+Surgery!H64,0)</f>
        <v>276574</v>
      </c>
      <c r="E69" s="9">
        <f>ROUND(+Surgery!E64,2)</f>
        <v>17.21</v>
      </c>
      <c r="F69" s="9">
        <f t="shared" si="0"/>
        <v>16070.54</v>
      </c>
      <c r="G69" s="3">
        <f>ROUND(+Surgery!H164,0)</f>
        <v>239540</v>
      </c>
      <c r="H69" s="9">
        <f>ROUND(+Surgery!E164,2)</f>
        <v>16.54</v>
      </c>
      <c r="I69" s="9">
        <f t="shared" si="1"/>
        <v>14482.47</v>
      </c>
      <c r="J69" s="9"/>
      <c r="K69" s="10">
        <f t="shared" si="2"/>
        <v>-0.0988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ROUND(+Surgery!H65,0)</f>
        <v>0</v>
      </c>
      <c r="E70" s="9">
        <f>ROUND(+Surgery!E65,2)</f>
        <v>0</v>
      </c>
      <c r="F70" s="9">
        <f t="shared" si="0"/>
      </c>
      <c r="G70" s="3">
        <f>ROUND(+Surgery!H165,0)</f>
        <v>0</v>
      </c>
      <c r="H70" s="9">
        <f>ROUND(+Surgery!E165,2)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ROUND(+Surgery!H66,0)</f>
        <v>0</v>
      </c>
      <c r="E71" s="9">
        <f>ROUND(+Surgery!E66,2)</f>
        <v>0</v>
      </c>
      <c r="F71" s="9">
        <f t="shared" si="0"/>
      </c>
      <c r="G71" s="3">
        <f>ROUND(+Surgery!H166,0)</f>
        <v>0</v>
      </c>
      <c r="H71" s="9">
        <f>ROUND(+Surgery!E166,2)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ROUND(+Surgery!H67,0)</f>
        <v>1709619</v>
      </c>
      <c r="E72" s="9">
        <f>ROUND(+Surgery!E67,2)</f>
        <v>63</v>
      </c>
      <c r="F72" s="9">
        <f t="shared" si="0"/>
        <v>27136.81</v>
      </c>
      <c r="G72" s="3">
        <f>ROUND(+Surgery!H167,0)</f>
        <v>1587845</v>
      </c>
      <c r="H72" s="9">
        <f>ROUND(+Surgery!E167,2)</f>
        <v>73</v>
      </c>
      <c r="I72" s="9">
        <f t="shared" si="1"/>
        <v>21751.3</v>
      </c>
      <c r="J72" s="9"/>
      <c r="K72" s="10">
        <f t="shared" si="2"/>
        <v>-0.1985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ROUND(+Surgery!H68,0)</f>
        <v>749049</v>
      </c>
      <c r="E73" s="9">
        <f>ROUND(+Surgery!E68,2)</f>
        <v>62.49</v>
      </c>
      <c r="F73" s="9">
        <f t="shared" si="0"/>
        <v>11986.7</v>
      </c>
      <c r="G73" s="3">
        <f>ROUND(+Surgery!H168,0)</f>
        <v>1091298</v>
      </c>
      <c r="H73" s="9">
        <f>ROUND(+Surgery!E168,2)</f>
        <v>82.74</v>
      </c>
      <c r="I73" s="9">
        <f t="shared" si="1"/>
        <v>13189.49</v>
      </c>
      <c r="J73" s="9"/>
      <c r="K73" s="10">
        <f t="shared" si="2"/>
        <v>0.1003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ROUND(+Surgery!H69,0)</f>
        <v>3867905</v>
      </c>
      <c r="E74" s="9">
        <f>ROUND(+Surgery!E69,2)</f>
        <v>193</v>
      </c>
      <c r="F74" s="9">
        <f t="shared" si="0"/>
        <v>20040.96</v>
      </c>
      <c r="G74" s="3">
        <f>ROUND(+Surgery!H169,0)</f>
        <v>6190734</v>
      </c>
      <c r="H74" s="9">
        <f>ROUND(+Surgery!E169,2)</f>
        <v>280.19</v>
      </c>
      <c r="I74" s="9">
        <f t="shared" si="1"/>
        <v>22094.77</v>
      </c>
      <c r="J74" s="9"/>
      <c r="K74" s="10">
        <f t="shared" si="2"/>
        <v>0.1025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ROUND(+Surgery!H70,0)</f>
        <v>927153</v>
      </c>
      <c r="E75" s="9">
        <f>ROUND(+Surgery!E70,2)</f>
        <v>54.51</v>
      </c>
      <c r="F75" s="9">
        <f aca="true" t="shared" si="3" ref="F75:F106">IF(D75=0,"",IF(E75=0,"",ROUND(D75/E75,2)))</f>
        <v>17008.86</v>
      </c>
      <c r="G75" s="3">
        <f>ROUND(+Surgery!H170,0)</f>
        <v>1060395</v>
      </c>
      <c r="H75" s="9">
        <f>ROUND(+Surgery!E170,2)</f>
        <v>57.22</v>
      </c>
      <c r="I75" s="9">
        <f aca="true" t="shared" si="4" ref="I75:I106">IF(G75=0,"",IF(H75=0,"",ROUND(G75/H75,2)))</f>
        <v>18531.89</v>
      </c>
      <c r="J75" s="9"/>
      <c r="K75" s="10">
        <f aca="true" t="shared" si="5" ref="K75:K106">IF(D75=0,"",IF(E75=0,"",IF(G75=0,"",IF(H75=0,"",ROUND(I75/F75-1,4)))))</f>
        <v>0.0895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ROUND(+Surgery!H71,0)</f>
        <v>109512</v>
      </c>
      <c r="E76" s="9">
        <f>ROUND(+Surgery!E71,2)</f>
        <v>6.06</v>
      </c>
      <c r="F76" s="9">
        <f t="shared" si="3"/>
        <v>18071.29</v>
      </c>
      <c r="G76" s="3">
        <f>ROUND(+Surgery!H171,0)</f>
        <v>112774</v>
      </c>
      <c r="H76" s="9">
        <f>ROUND(+Surgery!E171,2)</f>
        <v>7.2</v>
      </c>
      <c r="I76" s="9">
        <f t="shared" si="4"/>
        <v>15663.06</v>
      </c>
      <c r="J76" s="9"/>
      <c r="K76" s="10">
        <f t="shared" si="5"/>
        <v>-0.1333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ROUND(+Surgery!H72,0)</f>
        <v>0</v>
      </c>
      <c r="E77" s="9">
        <f>ROUND(+Surgery!E72,2)</f>
        <v>0</v>
      </c>
      <c r="F77" s="9">
        <f t="shared" si="3"/>
      </c>
      <c r="G77" s="3">
        <f>ROUND(+Surgery!H172,0)</f>
        <v>0</v>
      </c>
      <c r="H77" s="9">
        <f>ROUND(+Surgery!E172,2)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ROUND(+Surgery!H73,0)</f>
        <v>910418</v>
      </c>
      <c r="E78" s="9">
        <f>ROUND(+Surgery!E73,2)</f>
        <v>52.96</v>
      </c>
      <c r="F78" s="9">
        <f t="shared" si="3"/>
        <v>17190.67</v>
      </c>
      <c r="G78" s="3">
        <f>ROUND(+Surgery!H173,0)</f>
        <v>915293</v>
      </c>
      <c r="H78" s="9">
        <f>ROUND(+Surgery!E173,2)</f>
        <v>55.02</v>
      </c>
      <c r="I78" s="9">
        <f t="shared" si="4"/>
        <v>16635.64</v>
      </c>
      <c r="J78" s="9"/>
      <c r="K78" s="10">
        <f t="shared" si="5"/>
        <v>-0.0323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ROUND(+Surgery!H74,0)</f>
        <v>87766</v>
      </c>
      <c r="E79" s="9">
        <f>ROUND(+Surgery!E74,2)</f>
        <v>55.16</v>
      </c>
      <c r="F79" s="9">
        <f t="shared" si="3"/>
        <v>1591.12</v>
      </c>
      <c r="G79" s="3">
        <f>ROUND(+Surgery!H174,0)</f>
        <v>0</v>
      </c>
      <c r="H79" s="9">
        <f>ROUND(+Surgery!E174,2)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ROUND(+Surgery!H75,0)</f>
        <v>1940586</v>
      </c>
      <c r="E80" s="9">
        <f>ROUND(+Surgery!E75,2)</f>
        <v>94.1</v>
      </c>
      <c r="F80" s="9">
        <f t="shared" si="3"/>
        <v>20622.59</v>
      </c>
      <c r="G80" s="3">
        <f>ROUND(+Surgery!H175,0)</f>
        <v>2043885</v>
      </c>
      <c r="H80" s="9">
        <f>ROUND(+Surgery!E175,2)</f>
        <v>95.71</v>
      </c>
      <c r="I80" s="9">
        <f t="shared" si="4"/>
        <v>21354.98</v>
      </c>
      <c r="J80" s="9"/>
      <c r="K80" s="10">
        <f t="shared" si="5"/>
        <v>0.0355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ROUND(+Surgery!H76,0)</f>
        <v>509275</v>
      </c>
      <c r="E81" s="9">
        <f>ROUND(+Surgery!E76,2)</f>
        <v>31.56</v>
      </c>
      <c r="F81" s="9">
        <f t="shared" si="3"/>
        <v>16136.72</v>
      </c>
      <c r="G81" s="3">
        <f>ROUND(+Surgery!H176,0)</f>
        <v>545410</v>
      </c>
      <c r="H81" s="9">
        <f>ROUND(+Surgery!E176,2)</f>
        <v>33.03</v>
      </c>
      <c r="I81" s="9">
        <f t="shared" si="4"/>
        <v>16512.56</v>
      </c>
      <c r="J81" s="9"/>
      <c r="K81" s="10">
        <f t="shared" si="5"/>
        <v>0.0233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ROUND(+Surgery!H77,0)</f>
        <v>21633</v>
      </c>
      <c r="E82" s="9">
        <f>ROUND(+Surgery!E77,2)</f>
        <v>1.04</v>
      </c>
      <c r="F82" s="9">
        <f t="shared" si="3"/>
        <v>20800.96</v>
      </c>
      <c r="G82" s="3">
        <f>ROUND(+Surgery!H177,0)</f>
        <v>26847</v>
      </c>
      <c r="H82" s="9">
        <f>ROUND(+Surgery!E177,2)</f>
        <v>1.01</v>
      </c>
      <c r="I82" s="9">
        <f t="shared" si="4"/>
        <v>26581.19</v>
      </c>
      <c r="J82" s="9"/>
      <c r="K82" s="10">
        <f t="shared" si="5"/>
        <v>0.2779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ROUND(+Surgery!H78,0)</f>
        <v>291302</v>
      </c>
      <c r="E83" s="9">
        <f>ROUND(+Surgery!E78,2)</f>
        <v>10.45</v>
      </c>
      <c r="F83" s="9">
        <f t="shared" si="3"/>
        <v>27875.79</v>
      </c>
      <c r="G83" s="3">
        <f>ROUND(+Surgery!H178,0)</f>
        <v>373606</v>
      </c>
      <c r="H83" s="9">
        <f>ROUND(+Surgery!E178,2)</f>
        <v>11.56</v>
      </c>
      <c r="I83" s="9">
        <f t="shared" si="4"/>
        <v>32318.86</v>
      </c>
      <c r="J83" s="9"/>
      <c r="K83" s="10">
        <f t="shared" si="5"/>
        <v>0.1594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ROUND(+Surgery!H79,0)</f>
        <v>3693034</v>
      </c>
      <c r="E84" s="9">
        <f>ROUND(+Surgery!E79,2)</f>
        <v>187.2</v>
      </c>
      <c r="F84" s="9">
        <f t="shared" si="3"/>
        <v>19727.75</v>
      </c>
      <c r="G84" s="3">
        <f>ROUND(+Surgery!H179,0)</f>
        <v>4581737</v>
      </c>
      <c r="H84" s="9">
        <f>ROUND(+Surgery!E179,2)</f>
        <v>190.56</v>
      </c>
      <c r="I84" s="9">
        <f t="shared" si="4"/>
        <v>24043.54</v>
      </c>
      <c r="J84" s="9"/>
      <c r="K84" s="10">
        <f t="shared" si="5"/>
        <v>0.2188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ROUND(+Surgery!H80,0)</f>
        <v>4877</v>
      </c>
      <c r="E85" s="9">
        <f>ROUND(+Surgery!E80,2)</f>
        <v>0.34</v>
      </c>
      <c r="F85" s="9">
        <f t="shared" si="3"/>
        <v>14344.12</v>
      </c>
      <c r="G85" s="3">
        <f>ROUND(+Surgery!H180,0)</f>
        <v>0</v>
      </c>
      <c r="H85" s="9">
        <f>ROUND(+Surgery!E180,2)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ROUND(+Surgery!H81,0)</f>
        <v>291710</v>
      </c>
      <c r="E86" s="9">
        <f>ROUND(+Surgery!E81,2)</f>
        <v>26.46</v>
      </c>
      <c r="F86" s="9">
        <f t="shared" si="3"/>
        <v>11024.57</v>
      </c>
      <c r="G86" s="3">
        <f>ROUND(+Surgery!H181,0)</f>
        <v>401426</v>
      </c>
      <c r="H86" s="9">
        <f>ROUND(+Surgery!E181,2)</f>
        <v>28.62</v>
      </c>
      <c r="I86" s="9">
        <f t="shared" si="4"/>
        <v>14026.07</v>
      </c>
      <c r="J86" s="9"/>
      <c r="K86" s="10">
        <f t="shared" si="5"/>
        <v>0.2723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ROUND(+Surgery!H82,0)</f>
        <v>390053</v>
      </c>
      <c r="E87" s="9">
        <f>ROUND(+Surgery!E82,2)</f>
        <v>25.56</v>
      </c>
      <c r="F87" s="9">
        <f t="shared" si="3"/>
        <v>15260.29</v>
      </c>
      <c r="G87" s="3">
        <f>ROUND(+Surgery!H182,0)</f>
        <v>383855</v>
      </c>
      <c r="H87" s="9">
        <f>ROUND(+Surgery!E182,2)</f>
        <v>23.83</v>
      </c>
      <c r="I87" s="9">
        <f t="shared" si="4"/>
        <v>16108.06</v>
      </c>
      <c r="J87" s="9"/>
      <c r="K87" s="10">
        <f t="shared" si="5"/>
        <v>0.0556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ROUND(+Surgery!H83,0)</f>
        <v>0</v>
      </c>
      <c r="E88" s="9">
        <f>ROUND(+Surgery!E83,2)</f>
        <v>0</v>
      </c>
      <c r="F88" s="9">
        <f t="shared" si="3"/>
      </c>
      <c r="G88" s="3">
        <f>ROUND(+Surgery!H183,0)</f>
        <v>0</v>
      </c>
      <c r="H88" s="9">
        <f>ROUND(+Surgery!E183,2)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ROUND(+Surgery!H84,0)</f>
        <v>402149</v>
      </c>
      <c r="E89" s="9">
        <f>ROUND(+Surgery!E84,2)</f>
        <v>14.07</v>
      </c>
      <c r="F89" s="9">
        <f t="shared" si="3"/>
        <v>28582.02</v>
      </c>
      <c r="G89" s="3">
        <f>ROUND(+Surgery!H184,0)</f>
        <v>305687</v>
      </c>
      <c r="H89" s="9">
        <f>ROUND(+Surgery!E184,2)</f>
        <v>16.51</v>
      </c>
      <c r="I89" s="9">
        <f t="shared" si="4"/>
        <v>18515.26</v>
      </c>
      <c r="J89" s="9"/>
      <c r="K89" s="10">
        <f t="shared" si="5"/>
        <v>-0.3522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ROUND(+Surgery!H85,0)</f>
        <v>162860</v>
      </c>
      <c r="E90" s="9">
        <f>ROUND(+Surgery!E85,2)</f>
        <v>8.26</v>
      </c>
      <c r="F90" s="9">
        <f t="shared" si="3"/>
        <v>19716.71</v>
      </c>
      <c r="G90" s="3">
        <f>ROUND(+Surgery!H185,0)</f>
        <v>186224</v>
      </c>
      <c r="H90" s="9">
        <f>ROUND(+Surgery!E185,2)</f>
        <v>10.12</v>
      </c>
      <c r="I90" s="9">
        <f t="shared" si="4"/>
        <v>18401.58</v>
      </c>
      <c r="J90" s="9"/>
      <c r="K90" s="10">
        <f t="shared" si="5"/>
        <v>-0.0667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ROUND(+Surgery!H86,0)</f>
        <v>79398</v>
      </c>
      <c r="E91" s="9">
        <f>ROUND(+Surgery!E86,2)</f>
        <v>3.36</v>
      </c>
      <c r="F91" s="9">
        <f t="shared" si="3"/>
        <v>23630.36</v>
      </c>
      <c r="G91" s="3">
        <f>ROUND(+Surgery!H186,0)</f>
        <v>87849</v>
      </c>
      <c r="H91" s="9">
        <f>ROUND(+Surgery!E186,2)</f>
        <v>2.99</v>
      </c>
      <c r="I91" s="9">
        <f t="shared" si="4"/>
        <v>29380.94</v>
      </c>
      <c r="J91" s="9"/>
      <c r="K91" s="10">
        <f t="shared" si="5"/>
        <v>0.2434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ROUND(+Surgery!H87,0)</f>
        <v>13374</v>
      </c>
      <c r="E92" s="9">
        <f>ROUND(+Surgery!E87,2)</f>
        <v>5.1</v>
      </c>
      <c r="F92" s="9">
        <f t="shared" si="3"/>
        <v>2622.35</v>
      </c>
      <c r="G92" s="3">
        <f>ROUND(+Surgery!H187,0)</f>
        <v>0</v>
      </c>
      <c r="H92" s="9">
        <f>ROUND(+Surgery!E187,2)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ROUND(+Surgery!H88,0)</f>
        <v>112411</v>
      </c>
      <c r="E93" s="9">
        <f>ROUND(+Surgery!E88,2)</f>
        <v>24.38</v>
      </c>
      <c r="F93" s="9">
        <f t="shared" si="3"/>
        <v>4610.79</v>
      </c>
      <c r="G93" s="3">
        <f>ROUND(+Surgery!H188,0)</f>
        <v>118576</v>
      </c>
      <c r="H93" s="9">
        <f>ROUND(+Surgery!E188,2)</f>
        <v>26.31</v>
      </c>
      <c r="I93" s="9">
        <f t="shared" si="4"/>
        <v>4506.88</v>
      </c>
      <c r="J93" s="9"/>
      <c r="K93" s="10">
        <f t="shared" si="5"/>
        <v>-0.0225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ROUND(+Surgery!H89,0)</f>
        <v>125139</v>
      </c>
      <c r="E94" s="9">
        <f>ROUND(+Surgery!E89,2)</f>
        <v>7.8</v>
      </c>
      <c r="F94" s="9">
        <f t="shared" si="3"/>
        <v>16043.46</v>
      </c>
      <c r="G94" s="3">
        <f>ROUND(+Surgery!H189,0)</f>
        <v>144212</v>
      </c>
      <c r="H94" s="9">
        <f>ROUND(+Surgery!E189,2)</f>
        <v>8.1</v>
      </c>
      <c r="I94" s="9">
        <f t="shared" si="4"/>
        <v>17803.95</v>
      </c>
      <c r="J94" s="9"/>
      <c r="K94" s="10">
        <f t="shared" si="5"/>
        <v>0.1097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ROUND(+Surgery!H90,0)</f>
        <v>91591</v>
      </c>
      <c r="E95" s="9">
        <f>ROUND(+Surgery!E90,2)</f>
        <v>6.2</v>
      </c>
      <c r="F95" s="9">
        <f t="shared" si="3"/>
        <v>14772.74</v>
      </c>
      <c r="G95" s="3">
        <f>ROUND(+Surgery!H190,0)</f>
        <v>95918</v>
      </c>
      <c r="H95" s="9">
        <f>ROUND(+Surgery!E190,2)</f>
        <v>5.6</v>
      </c>
      <c r="I95" s="9">
        <f t="shared" si="4"/>
        <v>17128.21</v>
      </c>
      <c r="J95" s="9"/>
      <c r="K95" s="10">
        <f t="shared" si="5"/>
        <v>0.1594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ROUND(+Surgery!H91,0)</f>
        <v>1579415</v>
      </c>
      <c r="E96" s="9">
        <f>ROUND(+Surgery!E91,2)</f>
        <v>97.23</v>
      </c>
      <c r="F96" s="9">
        <f t="shared" si="3"/>
        <v>16244.11</v>
      </c>
      <c r="G96" s="3">
        <f>ROUND(+Surgery!H191,0)</f>
        <v>1768103</v>
      </c>
      <c r="H96" s="9">
        <f>ROUND(+Surgery!E191,2)</f>
        <v>111.41</v>
      </c>
      <c r="I96" s="9">
        <f t="shared" si="4"/>
        <v>15870.24</v>
      </c>
      <c r="J96" s="9"/>
      <c r="K96" s="10">
        <f t="shared" si="5"/>
        <v>-0.023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ROUND(+Surgery!H92,0)</f>
        <v>1971</v>
      </c>
      <c r="E97" s="9">
        <f>ROUND(+Surgery!E92,2)</f>
        <v>0.06</v>
      </c>
      <c r="F97" s="9">
        <f t="shared" si="3"/>
        <v>32850</v>
      </c>
      <c r="G97" s="3">
        <f>ROUND(+Surgery!H192,0)</f>
        <v>1760</v>
      </c>
      <c r="H97" s="9">
        <f>ROUND(+Surgery!E192,2)</f>
        <v>0.05</v>
      </c>
      <c r="I97" s="9">
        <f t="shared" si="4"/>
        <v>35200</v>
      </c>
      <c r="J97" s="9"/>
      <c r="K97" s="10">
        <f t="shared" si="5"/>
        <v>0.0715</v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ROUND(+Surgery!H93,0)</f>
        <v>0</v>
      </c>
      <c r="E98" s="9">
        <f>ROUND(+Surgery!E93,2)</f>
        <v>0</v>
      </c>
      <c r="F98" s="9">
        <f t="shared" si="3"/>
      </c>
      <c r="G98" s="3">
        <f>ROUND(+Surgery!H193,0)</f>
        <v>0</v>
      </c>
      <c r="H98" s="9">
        <f>ROUND(+Surgery!E193,2)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ROUND(+Surgery!H94,0)</f>
        <v>259008</v>
      </c>
      <c r="E99" s="9">
        <f>ROUND(+Surgery!E94,2)</f>
        <v>35.08</v>
      </c>
      <c r="F99" s="9">
        <f t="shared" si="3"/>
        <v>7383.35</v>
      </c>
      <c r="G99" s="3">
        <f>ROUND(+Surgery!H194,0)</f>
        <v>648942</v>
      </c>
      <c r="H99" s="9">
        <f>ROUND(+Surgery!E194,2)</f>
        <v>32.67</v>
      </c>
      <c r="I99" s="9">
        <f t="shared" si="4"/>
        <v>19863.54</v>
      </c>
      <c r="J99" s="9"/>
      <c r="K99" s="10">
        <f t="shared" si="5"/>
        <v>1.6903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ROUND(+Surgery!H95,0)</f>
        <v>127571</v>
      </c>
      <c r="E100" s="9">
        <f>ROUND(+Surgery!E95,2)</f>
        <v>7.59</v>
      </c>
      <c r="F100" s="9">
        <f t="shared" si="3"/>
        <v>16807.77</v>
      </c>
      <c r="G100" s="3">
        <f>ROUND(+Surgery!H195,0)</f>
        <v>135803</v>
      </c>
      <c r="H100" s="9">
        <f>ROUND(+Surgery!E195,2)</f>
        <v>7.65</v>
      </c>
      <c r="I100" s="9">
        <f t="shared" si="4"/>
        <v>17752.03</v>
      </c>
      <c r="J100" s="9"/>
      <c r="K100" s="10">
        <f t="shared" si="5"/>
        <v>0.0562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ROUND(+Surgery!H96,0)</f>
        <v>589954</v>
      </c>
      <c r="E101" s="9">
        <f>ROUND(+Surgery!E96,2)</f>
        <v>52.52</v>
      </c>
      <c r="F101" s="9">
        <f t="shared" si="3"/>
        <v>11232.94</v>
      </c>
      <c r="G101" s="3">
        <f>ROUND(+Surgery!H196,0)</f>
        <v>594817</v>
      </c>
      <c r="H101" s="9">
        <f>ROUND(+Surgery!E196,2)</f>
        <v>33.66</v>
      </c>
      <c r="I101" s="9">
        <f t="shared" si="4"/>
        <v>17671.33</v>
      </c>
      <c r="J101" s="9"/>
      <c r="K101" s="10">
        <f t="shared" si="5"/>
        <v>0.5732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ROUND(+Surgery!H97,0)</f>
        <v>829205</v>
      </c>
      <c r="E102" s="9">
        <f>ROUND(+Surgery!E97,2)</f>
        <v>30.19</v>
      </c>
      <c r="F102" s="9">
        <f t="shared" si="3"/>
        <v>27466.21</v>
      </c>
      <c r="G102" s="3">
        <f>ROUND(+Surgery!H197,0)</f>
        <v>936063</v>
      </c>
      <c r="H102" s="9">
        <f>ROUND(+Surgery!E197,2)</f>
        <v>35.14</v>
      </c>
      <c r="I102" s="9">
        <f t="shared" si="4"/>
        <v>26638.1</v>
      </c>
      <c r="J102" s="9"/>
      <c r="K102" s="10">
        <f t="shared" si="5"/>
        <v>-0.0302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ROUND(+Surgery!H98,0)</f>
        <v>0</v>
      </c>
      <c r="E103" s="9">
        <f>ROUND(+Surgery!E98,2)</f>
        <v>0</v>
      </c>
      <c r="F103" s="9">
        <f t="shared" si="3"/>
      </c>
      <c r="G103" s="3">
        <f>ROUND(+Surgery!H198,0)</f>
        <v>236815</v>
      </c>
      <c r="H103" s="9">
        <f>ROUND(+Surgery!E198,2)</f>
        <v>17.24</v>
      </c>
      <c r="I103" s="9">
        <f t="shared" si="4"/>
        <v>13736.37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ROUND(+Surgery!H99,0)</f>
        <v>0</v>
      </c>
      <c r="E104" s="9">
        <f>ROUND(+Surgery!E99,2)</f>
        <v>0</v>
      </c>
      <c r="F104" s="9">
        <f t="shared" si="3"/>
      </c>
      <c r="G104" s="3">
        <f>ROUND(+Surgery!H199,0)</f>
        <v>0</v>
      </c>
      <c r="H104" s="9">
        <f>ROUND(+Surgery!E199,2)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ROUND(+Surgery!H100,0)</f>
        <v>0</v>
      </c>
      <c r="E105" s="9">
        <f>ROUND(+Surgery!E100,2)</f>
        <v>0</v>
      </c>
      <c r="F105" s="9">
        <f t="shared" si="3"/>
      </c>
      <c r="G105" s="3">
        <f>ROUND(+Surgery!H200,0)</f>
        <v>0</v>
      </c>
      <c r="H105" s="9">
        <f>ROUND(+Surgery!E200,2)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ROUND(+Surgery!H101,0)</f>
        <v>0</v>
      </c>
      <c r="E106" s="9">
        <f>ROUND(+Surgery!E101,2)</f>
        <v>0</v>
      </c>
      <c r="F106" s="9">
        <f t="shared" si="3"/>
      </c>
      <c r="G106" s="3">
        <f>ROUND(+Surgery!H201,0)</f>
        <v>0</v>
      </c>
      <c r="H106" s="9">
        <f>ROUND(+Surgery!E201,2)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7.875" style="0" bestFit="1" customWidth="1"/>
    <col min="5" max="5" width="9.875" style="0" bestFit="1" customWidth="1"/>
    <col min="6" max="6" width="5.875" style="0" bestFit="1" customWidth="1"/>
    <col min="7" max="7" width="7.875" style="0" bestFit="1" customWidth="1"/>
    <col min="8" max="8" width="9.875" style="0" bestFit="1" customWidth="1"/>
    <col min="9" max="9" width="5.875" style="0" bestFit="1" customWidth="1"/>
    <col min="10" max="10" width="2.625" style="0" customWidth="1"/>
  </cols>
  <sheetData>
    <row r="1" spans="1:10" ht="12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182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48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31</v>
      </c>
      <c r="F8" s="1" t="s">
        <v>2</v>
      </c>
      <c r="G8" s="1" t="s">
        <v>31</v>
      </c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ROUND(+Surgery!E5*2080,0)</f>
        <v>465920</v>
      </c>
      <c r="E10" s="3">
        <f>ROUND(+Surgery!F5,0)</f>
        <v>2950854</v>
      </c>
      <c r="F10" s="9">
        <f>IF(D10=0,"",IF(E10=0,"",ROUND(D10/E10,2)))</f>
        <v>0.16</v>
      </c>
      <c r="G10" s="3">
        <f>ROUND(+Surgery!E105*2080,0)</f>
        <v>447200</v>
      </c>
      <c r="H10" s="3">
        <f>ROUND(+Surgery!F105,0)</f>
        <v>3081012</v>
      </c>
      <c r="I10" s="9">
        <f>IF(G10=0,"",IF(H10=0,"",ROUND(G10/H10,2)))</f>
        <v>0.15</v>
      </c>
      <c r="J10" s="9"/>
      <c r="K10" s="10">
        <f>IF(D10=0,"",IF(E10=0,"",IF(G10=0,"",IF(H10=0,"",ROUND(I10/F10-1,4)))))</f>
        <v>-0.0625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ROUND(+Surgery!E6*2080,0)</f>
        <v>99840</v>
      </c>
      <c r="E11" s="3">
        <f>ROUND(+Surgery!F6,0)</f>
        <v>605221</v>
      </c>
      <c r="F11" s="9">
        <f aca="true" t="shared" si="0" ref="F11:F74">IF(D11=0,"",IF(E11=0,"",ROUND(D11/E11,2)))</f>
        <v>0.16</v>
      </c>
      <c r="G11" s="3">
        <f>ROUND(+Surgery!E106*2080,0)</f>
        <v>101920</v>
      </c>
      <c r="H11" s="3">
        <f>ROUND(+Surgery!F106,0)</f>
        <v>636605</v>
      </c>
      <c r="I11" s="9">
        <f aca="true" t="shared" si="1" ref="I11:I74">IF(G11=0,"",IF(H11=0,"",ROUND(G11/H11,2)))</f>
        <v>0.16</v>
      </c>
      <c r="J11" s="9"/>
      <c r="K11" s="10">
        <f aca="true" t="shared" si="2" ref="K11:K74">IF(D11=0,"",IF(E11=0,"",IF(G11=0,"",IF(H11=0,"",ROUND(I11/F11-1,4)))))</f>
        <v>0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ROUND(+Surgery!E7*2080,0)</f>
        <v>4326</v>
      </c>
      <c r="E12" s="3">
        <f>ROUND(+Surgery!F7,0)</f>
        <v>52</v>
      </c>
      <c r="F12" s="9">
        <f t="shared" si="0"/>
        <v>83.19</v>
      </c>
      <c r="G12" s="3">
        <f>ROUND(+Surgery!E107*2080,0)</f>
        <v>5886</v>
      </c>
      <c r="H12" s="3">
        <f>ROUND(+Surgery!F107,0)</f>
        <v>876</v>
      </c>
      <c r="I12" s="9">
        <f t="shared" si="1"/>
        <v>6.72</v>
      </c>
      <c r="J12" s="9"/>
      <c r="K12" s="10">
        <f t="shared" si="2"/>
        <v>-0.9192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ROUND(+Surgery!E8*2080,0)</f>
        <v>244421</v>
      </c>
      <c r="E13" s="3">
        <f>ROUND(+Surgery!F8,0)</f>
        <v>2221710</v>
      </c>
      <c r="F13" s="9">
        <f t="shared" si="0"/>
        <v>0.11</v>
      </c>
      <c r="G13" s="3">
        <f>ROUND(+Surgery!E108*2080,0)</f>
        <v>277098</v>
      </c>
      <c r="H13" s="3">
        <f>ROUND(+Surgery!F108,0)</f>
        <v>2377090</v>
      </c>
      <c r="I13" s="9">
        <f t="shared" si="1"/>
        <v>0.12</v>
      </c>
      <c r="J13" s="9"/>
      <c r="K13" s="10">
        <f t="shared" si="2"/>
        <v>0.0909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ROUND(+Surgery!E9*2080,0)</f>
        <v>220542</v>
      </c>
      <c r="E14" s="3">
        <f>ROUND(+Surgery!F9,0)</f>
        <v>1326100</v>
      </c>
      <c r="F14" s="9">
        <f t="shared" si="0"/>
        <v>0.17</v>
      </c>
      <c r="G14" s="3">
        <f>ROUND(+Surgery!E109*2080,0)</f>
        <v>280530</v>
      </c>
      <c r="H14" s="3">
        <f>ROUND(+Surgery!F109,0)</f>
        <v>1421700</v>
      </c>
      <c r="I14" s="9">
        <f t="shared" si="1"/>
        <v>0.2</v>
      </c>
      <c r="J14" s="9"/>
      <c r="K14" s="10">
        <f t="shared" si="2"/>
        <v>0.1765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ROUND(+Surgery!E10*2080,0)</f>
        <v>66269</v>
      </c>
      <c r="E15" s="3">
        <f>ROUND(+Surgery!F10,0)</f>
        <v>222761</v>
      </c>
      <c r="F15" s="9">
        <f t="shared" si="0"/>
        <v>0.3</v>
      </c>
      <c r="G15" s="3">
        <f>ROUND(+Surgery!E110*2080,0)</f>
        <v>65874</v>
      </c>
      <c r="H15" s="3">
        <f>ROUND(+Surgery!F110,0)</f>
        <v>183562</v>
      </c>
      <c r="I15" s="9">
        <f t="shared" si="1"/>
        <v>0.36</v>
      </c>
      <c r="J15" s="9"/>
      <c r="K15" s="10">
        <f t="shared" si="2"/>
        <v>0.2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ROUND(+Surgery!E11*2080,0)</f>
        <v>8216</v>
      </c>
      <c r="E16" s="3">
        <f>ROUND(+Surgery!F11,0)</f>
        <v>9543</v>
      </c>
      <c r="F16" s="9">
        <f t="shared" si="0"/>
        <v>0.86</v>
      </c>
      <c r="G16" s="3">
        <f>ROUND(+Surgery!E111*2080,0)</f>
        <v>8112</v>
      </c>
      <c r="H16" s="3">
        <f>ROUND(+Surgery!F111,0)</f>
        <v>35023</v>
      </c>
      <c r="I16" s="9">
        <f t="shared" si="1"/>
        <v>0.23</v>
      </c>
      <c r="J16" s="9"/>
      <c r="K16" s="10">
        <f t="shared" si="2"/>
        <v>-0.7326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ROUND(+Surgery!E12*2080,0)</f>
        <v>89336</v>
      </c>
      <c r="E17" s="3">
        <f>ROUND(+Surgery!F12,0)</f>
        <v>261318</v>
      </c>
      <c r="F17" s="9">
        <f t="shared" si="0"/>
        <v>0.34</v>
      </c>
      <c r="G17" s="3">
        <f>ROUND(+Surgery!E112*2080,0)</f>
        <v>46717</v>
      </c>
      <c r="H17" s="3">
        <f>ROUND(+Surgery!F112,0)</f>
        <v>262322</v>
      </c>
      <c r="I17" s="9">
        <f t="shared" si="1"/>
        <v>0.18</v>
      </c>
      <c r="J17" s="9"/>
      <c r="K17" s="10">
        <f t="shared" si="2"/>
        <v>-0.4706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ROUND(+Surgery!E13*2080,0)</f>
        <v>14789</v>
      </c>
      <c r="E18" s="3">
        <f>ROUND(+Surgery!F13,0)</f>
        <v>56536</v>
      </c>
      <c r="F18" s="9">
        <f t="shared" si="0"/>
        <v>0.26</v>
      </c>
      <c r="G18" s="3">
        <f>ROUND(+Surgery!E113*2080,0)</f>
        <v>15038</v>
      </c>
      <c r="H18" s="3">
        <f>ROUND(+Surgery!F113,0)</f>
        <v>57986</v>
      </c>
      <c r="I18" s="9">
        <f t="shared" si="1"/>
        <v>0.26</v>
      </c>
      <c r="J18" s="9"/>
      <c r="K18" s="10">
        <f t="shared" si="2"/>
        <v>0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ROUND(+Surgery!E14*2080,0)</f>
        <v>108555</v>
      </c>
      <c r="E19" s="3">
        <f>ROUND(+Surgery!F14,0)</f>
        <v>615663</v>
      </c>
      <c r="F19" s="9">
        <f t="shared" si="0"/>
        <v>0.18</v>
      </c>
      <c r="G19" s="3">
        <f>ROUND(+Surgery!E114*2080,0)</f>
        <v>110198</v>
      </c>
      <c r="H19" s="3">
        <f>ROUND(+Surgery!F114,0)</f>
        <v>568132</v>
      </c>
      <c r="I19" s="9">
        <f t="shared" si="1"/>
        <v>0.19</v>
      </c>
      <c r="J19" s="9"/>
      <c r="K19" s="10">
        <f t="shared" si="2"/>
        <v>0.0556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ROUND(+Surgery!E15*2080,0)</f>
        <v>331074</v>
      </c>
      <c r="E20" s="3">
        <f>ROUND(+Surgery!F15,0)</f>
        <v>2388647</v>
      </c>
      <c r="F20" s="9">
        <f t="shared" si="0"/>
        <v>0.14</v>
      </c>
      <c r="G20" s="3">
        <f>ROUND(+Surgery!E115*2080,0)</f>
        <v>365726</v>
      </c>
      <c r="H20" s="3">
        <f>ROUND(+Surgery!F115,0)</f>
        <v>2528724</v>
      </c>
      <c r="I20" s="9">
        <f t="shared" si="1"/>
        <v>0.14</v>
      </c>
      <c r="J20" s="9"/>
      <c r="K20" s="10">
        <f t="shared" si="2"/>
        <v>0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ROUND(+Surgery!E16*2080,0)</f>
        <v>584480</v>
      </c>
      <c r="E21" s="3">
        <f>ROUND(+Surgery!F16,0)</f>
        <v>2316359</v>
      </c>
      <c r="F21" s="9">
        <f t="shared" si="0"/>
        <v>0.25</v>
      </c>
      <c r="G21" s="3">
        <f>ROUND(+Surgery!E116*2080,0)</f>
        <v>638560</v>
      </c>
      <c r="H21" s="3">
        <f>ROUND(+Surgery!F116,0)</f>
        <v>2462465</v>
      </c>
      <c r="I21" s="9">
        <f t="shared" si="1"/>
        <v>0.26</v>
      </c>
      <c r="J21" s="9"/>
      <c r="K21" s="10">
        <f t="shared" si="2"/>
        <v>0.04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ROUND(+Surgery!E17*2080,0)</f>
        <v>21112</v>
      </c>
      <c r="E22" s="3">
        <f>ROUND(+Surgery!F17,0)</f>
        <v>104500</v>
      </c>
      <c r="F22" s="9">
        <f t="shared" si="0"/>
        <v>0.2</v>
      </c>
      <c r="G22" s="3">
        <f>ROUND(+Surgery!E117*2080,0)</f>
        <v>25459</v>
      </c>
      <c r="H22" s="3">
        <f>ROUND(+Surgery!F117,0)</f>
        <v>111923</v>
      </c>
      <c r="I22" s="9">
        <f t="shared" si="1"/>
        <v>0.23</v>
      </c>
      <c r="J22" s="9"/>
      <c r="K22" s="10">
        <f t="shared" si="2"/>
        <v>0.15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ROUND(+Surgery!E18*2080,0)</f>
        <v>218899</v>
      </c>
      <c r="E23" s="3">
        <f>ROUND(+Surgery!F18,0)</f>
        <v>15851</v>
      </c>
      <c r="F23" s="9">
        <f t="shared" si="0"/>
        <v>13.81</v>
      </c>
      <c r="G23" s="3">
        <f>ROUND(+Surgery!E118*2080,0)</f>
        <v>154523</v>
      </c>
      <c r="H23" s="3">
        <f>ROUND(+Surgery!F118,0)</f>
        <v>10058</v>
      </c>
      <c r="I23" s="9">
        <f t="shared" si="1"/>
        <v>15.36</v>
      </c>
      <c r="J23" s="9"/>
      <c r="K23" s="10">
        <f t="shared" si="2"/>
        <v>0.1122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ROUND(+Surgery!E19*2080,0)</f>
        <v>54413</v>
      </c>
      <c r="E24" s="3">
        <f>ROUND(+Surgery!F19,0)</f>
        <v>424618</v>
      </c>
      <c r="F24" s="9">
        <f t="shared" si="0"/>
        <v>0.13</v>
      </c>
      <c r="G24" s="3">
        <f>ROUND(+Surgery!E119*2080,0)</f>
        <v>53872</v>
      </c>
      <c r="H24" s="3">
        <f>ROUND(+Surgery!F119,0)</f>
        <v>399594</v>
      </c>
      <c r="I24" s="9">
        <f t="shared" si="1"/>
        <v>0.13</v>
      </c>
      <c r="J24" s="9"/>
      <c r="K24" s="10">
        <f t="shared" si="2"/>
        <v>0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ROUND(+Surgery!E20*2080,0)</f>
        <v>53248</v>
      </c>
      <c r="E25" s="3">
        <f>ROUND(+Surgery!F20,0)</f>
        <v>318647</v>
      </c>
      <c r="F25" s="9">
        <f t="shared" si="0"/>
        <v>0.17</v>
      </c>
      <c r="G25" s="3">
        <f>ROUND(+Surgery!E120*2080,0)</f>
        <v>53248</v>
      </c>
      <c r="H25" s="3">
        <f>ROUND(+Surgery!F120,0)</f>
        <v>300883</v>
      </c>
      <c r="I25" s="9">
        <f t="shared" si="1"/>
        <v>0.18</v>
      </c>
      <c r="J25" s="9"/>
      <c r="K25" s="10">
        <f t="shared" si="2"/>
        <v>0.0588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ROUND(+Surgery!E21*2080,0)</f>
        <v>25272</v>
      </c>
      <c r="E26" s="3">
        <f>ROUND(+Surgery!F21,0)</f>
        <v>176195</v>
      </c>
      <c r="F26" s="9">
        <f t="shared" si="0"/>
        <v>0.14</v>
      </c>
      <c r="G26" s="3">
        <f>ROUND(+Surgery!E121*2080,0)</f>
        <v>23795</v>
      </c>
      <c r="H26" s="3">
        <f>ROUND(+Surgery!F121,0)</f>
        <v>180696</v>
      </c>
      <c r="I26" s="9">
        <f t="shared" si="1"/>
        <v>0.13</v>
      </c>
      <c r="J26" s="9"/>
      <c r="K26" s="10">
        <f t="shared" si="2"/>
        <v>-0.0714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ROUND(+Surgery!E22*2080,0)</f>
        <v>0</v>
      </c>
      <c r="E27" s="3">
        <f>ROUND(+Surgery!F22,0)</f>
        <v>0</v>
      </c>
      <c r="F27" s="9">
        <f t="shared" si="0"/>
      </c>
      <c r="G27" s="3">
        <f>ROUND(+Surgery!E122*2080,0)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ROUND(+Surgery!E23*2080,0)</f>
        <v>18595</v>
      </c>
      <c r="E28" s="3">
        <f>ROUND(+Surgery!F23,0)</f>
        <v>80862</v>
      </c>
      <c r="F28" s="9">
        <f t="shared" si="0"/>
        <v>0.23</v>
      </c>
      <c r="G28" s="3">
        <f>ROUND(+Surgery!E123*2080,0)</f>
        <v>22755</v>
      </c>
      <c r="H28" s="3">
        <f>ROUND(+Surgery!F123,0)</f>
        <v>66860</v>
      </c>
      <c r="I28" s="9">
        <f t="shared" si="1"/>
        <v>0.34</v>
      </c>
      <c r="J28" s="9"/>
      <c r="K28" s="10">
        <f t="shared" si="2"/>
        <v>0.4783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ROUND(+Surgery!E24*2080,0)</f>
        <v>37024</v>
      </c>
      <c r="E29" s="3">
        <f>ROUND(+Surgery!F24,0)</f>
        <v>357840</v>
      </c>
      <c r="F29" s="9">
        <f t="shared" si="0"/>
        <v>0.1</v>
      </c>
      <c r="G29" s="3">
        <f>ROUND(+Surgery!E124*2080,0)</f>
        <v>50045</v>
      </c>
      <c r="H29" s="3">
        <f>ROUND(+Surgery!F124,0)</f>
        <v>395520</v>
      </c>
      <c r="I29" s="9">
        <f t="shared" si="1"/>
        <v>0.13</v>
      </c>
      <c r="J29" s="9"/>
      <c r="K29" s="10">
        <f t="shared" si="2"/>
        <v>0.3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ROUND(+Surgery!E25*2080,0)</f>
        <v>7426</v>
      </c>
      <c r="E30" s="3">
        <f>ROUND(+Surgery!F25,0)</f>
        <v>24430</v>
      </c>
      <c r="F30" s="9">
        <f t="shared" si="0"/>
        <v>0.3</v>
      </c>
      <c r="G30" s="3">
        <f>ROUND(+Surgery!E125*2080,0)</f>
        <v>6906</v>
      </c>
      <c r="H30" s="3">
        <f>ROUND(+Surgery!F125,0)</f>
        <v>16643</v>
      </c>
      <c r="I30" s="9">
        <f t="shared" si="1"/>
        <v>0.41</v>
      </c>
      <c r="J30" s="9"/>
      <c r="K30" s="10">
        <f t="shared" si="2"/>
        <v>0.3667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ROUND(+Surgery!E26*2080,0)</f>
        <v>8798</v>
      </c>
      <c r="E31" s="3">
        <f>ROUND(+Surgery!F26,0)</f>
        <v>19033</v>
      </c>
      <c r="F31" s="9">
        <f t="shared" si="0"/>
        <v>0.46</v>
      </c>
      <c r="G31" s="3">
        <f>ROUND(+Surgery!E126*2080,0)</f>
        <v>8050</v>
      </c>
      <c r="H31" s="3">
        <f>ROUND(+Surgery!F126,0)</f>
        <v>20310</v>
      </c>
      <c r="I31" s="9">
        <f t="shared" si="1"/>
        <v>0.4</v>
      </c>
      <c r="J31" s="9"/>
      <c r="K31" s="10">
        <f t="shared" si="2"/>
        <v>-0.1304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ROUND(+Surgery!E27*2080,0)</f>
        <v>156894</v>
      </c>
      <c r="E32" s="3">
        <f>ROUND(+Surgery!F27,0)</f>
        <v>565410</v>
      </c>
      <c r="F32" s="9">
        <f t="shared" si="0"/>
        <v>0.28</v>
      </c>
      <c r="G32" s="3">
        <f>ROUND(+Surgery!E127*2080,0)</f>
        <v>162094</v>
      </c>
      <c r="H32" s="3">
        <f>ROUND(+Surgery!F127,0)</f>
        <v>590440</v>
      </c>
      <c r="I32" s="9">
        <f t="shared" si="1"/>
        <v>0.27</v>
      </c>
      <c r="J32" s="9"/>
      <c r="K32" s="10">
        <f t="shared" si="2"/>
        <v>-0.0357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ROUND(+Surgery!E28*2080,0)</f>
        <v>57512</v>
      </c>
      <c r="E33" s="3">
        <f>ROUND(+Surgery!F28,0)</f>
        <v>392755</v>
      </c>
      <c r="F33" s="9">
        <f t="shared" si="0"/>
        <v>0.15</v>
      </c>
      <c r="G33" s="3">
        <f>ROUND(+Surgery!E128*2080,0)</f>
        <v>57782</v>
      </c>
      <c r="H33" s="3">
        <f>ROUND(+Surgery!F128,0)</f>
        <v>349837</v>
      </c>
      <c r="I33" s="9">
        <f t="shared" si="1"/>
        <v>0.17</v>
      </c>
      <c r="J33" s="9"/>
      <c r="K33" s="10">
        <f t="shared" si="2"/>
        <v>0.1333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ROUND(+Surgery!E29*2080,0)</f>
        <v>46842</v>
      </c>
      <c r="E34" s="3">
        <f>ROUND(+Surgery!F29,0)</f>
        <v>307590</v>
      </c>
      <c r="F34" s="9">
        <f t="shared" si="0"/>
        <v>0.15</v>
      </c>
      <c r="G34" s="3">
        <f>ROUND(+Surgery!E129*2080,0)</f>
        <v>49234</v>
      </c>
      <c r="H34" s="3">
        <f>ROUND(+Surgery!F129,0)</f>
        <v>311042</v>
      </c>
      <c r="I34" s="9">
        <f t="shared" si="1"/>
        <v>0.16</v>
      </c>
      <c r="J34" s="9"/>
      <c r="K34" s="10">
        <f t="shared" si="2"/>
        <v>0.0667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ROUND(+Surgery!E30*2080,0)</f>
        <v>14331</v>
      </c>
      <c r="E35" s="3">
        <f>ROUND(+Surgery!F30,0)</f>
        <v>0</v>
      </c>
      <c r="F35" s="9">
        <f t="shared" si="0"/>
      </c>
      <c r="G35" s="3">
        <f>ROUND(+Surgery!E130*2080,0)</f>
        <v>11648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ROUND(+Surgery!E31*2080,0)</f>
        <v>291</v>
      </c>
      <c r="E36" s="3">
        <f>ROUND(+Surgery!F31,0)</f>
        <v>1485</v>
      </c>
      <c r="F36" s="9">
        <f t="shared" si="0"/>
        <v>0.2</v>
      </c>
      <c r="G36" s="3">
        <f>ROUND(+Surgery!E131*2080,0)</f>
        <v>291</v>
      </c>
      <c r="H36" s="3">
        <f>ROUND(+Surgery!F131,0)</f>
        <v>1530</v>
      </c>
      <c r="I36" s="9">
        <f t="shared" si="1"/>
        <v>0.19</v>
      </c>
      <c r="J36" s="9"/>
      <c r="K36" s="10">
        <f t="shared" si="2"/>
        <v>-0.05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ROUND(+Surgery!E32*2080,0)</f>
        <v>125632</v>
      </c>
      <c r="E37" s="3">
        <f>ROUND(+Surgery!F32,0)</f>
        <v>509556</v>
      </c>
      <c r="F37" s="9">
        <f t="shared" si="0"/>
        <v>0.25</v>
      </c>
      <c r="G37" s="3">
        <f>ROUND(+Surgery!E132*2080,0)</f>
        <v>88899</v>
      </c>
      <c r="H37" s="3">
        <f>ROUND(+Surgery!F132,0)</f>
        <v>521268</v>
      </c>
      <c r="I37" s="9">
        <f t="shared" si="1"/>
        <v>0.17</v>
      </c>
      <c r="J37" s="9"/>
      <c r="K37" s="10">
        <f t="shared" si="2"/>
        <v>-0.32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ROUND(+Surgery!E33*2080,0)</f>
        <v>0</v>
      </c>
      <c r="E38" s="3">
        <f>ROUND(+Surgery!F33,0)</f>
        <v>0</v>
      </c>
      <c r="F38" s="9">
        <f t="shared" si="0"/>
      </c>
      <c r="G38" s="3">
        <f>ROUND(+Surgery!E133*2080,0)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ROUND(+Surgery!E34*2080,0)</f>
        <v>255362</v>
      </c>
      <c r="E39" s="3">
        <f>ROUND(+Surgery!F34,0)</f>
        <v>2272194</v>
      </c>
      <c r="F39" s="9">
        <f t="shared" si="0"/>
        <v>0.11</v>
      </c>
      <c r="G39" s="3">
        <f>ROUND(+Surgery!E134*2080,0)</f>
        <v>262184</v>
      </c>
      <c r="H39" s="3">
        <f>ROUND(+Surgery!F134,0)</f>
        <v>1535461</v>
      </c>
      <c r="I39" s="9">
        <f t="shared" si="1"/>
        <v>0.17</v>
      </c>
      <c r="J39" s="9"/>
      <c r="K39" s="10">
        <f t="shared" si="2"/>
        <v>0.5455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ROUND(+Surgery!E35*2080,0)</f>
        <v>28808</v>
      </c>
      <c r="E40" s="3">
        <f>ROUND(+Surgery!F35,0)</f>
        <v>155874</v>
      </c>
      <c r="F40" s="9">
        <f t="shared" si="0"/>
        <v>0.18</v>
      </c>
      <c r="G40" s="3">
        <f>ROUND(+Surgery!E135*2080,0)</f>
        <v>30618</v>
      </c>
      <c r="H40" s="3">
        <f>ROUND(+Surgery!F135,0)</f>
        <v>163587</v>
      </c>
      <c r="I40" s="9">
        <f t="shared" si="1"/>
        <v>0.19</v>
      </c>
      <c r="J40" s="9"/>
      <c r="K40" s="10">
        <f t="shared" si="2"/>
        <v>0.0556</v>
      </c>
    </row>
    <row r="41" spans="2:11" ht="12">
      <c r="B41">
        <f>+Surgery!A36</f>
        <v>96</v>
      </c>
      <c r="C41" t="str">
        <f>+Surgery!B36</f>
        <v>SKYLINE HOSPITAL</v>
      </c>
      <c r="D41" s="3">
        <f>ROUND(+Surgery!E36*2080,0)</f>
        <v>12958</v>
      </c>
      <c r="E41" s="3">
        <f>ROUND(+Surgery!F36,0)</f>
        <v>34813</v>
      </c>
      <c r="F41" s="9">
        <f t="shared" si="0"/>
        <v>0.37</v>
      </c>
      <c r="G41" s="3">
        <f>ROUND(+Surgery!E136*2080,0)</f>
        <v>14893</v>
      </c>
      <c r="H41" s="3">
        <f>ROUND(+Surgery!F136,0)</f>
        <v>38326</v>
      </c>
      <c r="I41" s="9">
        <f t="shared" si="1"/>
        <v>0.39</v>
      </c>
      <c r="J41" s="9"/>
      <c r="K41" s="10">
        <f t="shared" si="2"/>
        <v>0.0541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ROUND(+Surgery!E37*2080,0)</f>
        <v>98030</v>
      </c>
      <c r="E42" s="3">
        <f>ROUND(+Surgery!F37,0)</f>
        <v>24850</v>
      </c>
      <c r="F42" s="9">
        <f t="shared" si="0"/>
        <v>3.94</v>
      </c>
      <c r="G42" s="3">
        <f>ROUND(+Surgery!E137*2080,0)</f>
        <v>92539</v>
      </c>
      <c r="H42" s="3">
        <f>ROUND(+Surgery!F137,0)</f>
        <v>24314</v>
      </c>
      <c r="I42" s="9">
        <f t="shared" si="1"/>
        <v>3.81</v>
      </c>
      <c r="J42" s="9"/>
      <c r="K42" s="10">
        <f t="shared" si="2"/>
        <v>-0.033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ROUND(+Surgery!E38*2080,0)</f>
        <v>27227</v>
      </c>
      <c r="E43" s="3">
        <f>ROUND(+Surgery!F38,0)</f>
        <v>166031</v>
      </c>
      <c r="F43" s="9">
        <f t="shared" si="0"/>
        <v>0.16</v>
      </c>
      <c r="G43" s="3">
        <f>ROUND(+Surgery!E138*2080,0)</f>
        <v>27914</v>
      </c>
      <c r="H43" s="3">
        <f>ROUND(+Surgery!F138,0)</f>
        <v>169824</v>
      </c>
      <c r="I43" s="9">
        <f t="shared" si="1"/>
        <v>0.16</v>
      </c>
      <c r="J43" s="9"/>
      <c r="K43" s="10">
        <f t="shared" si="2"/>
        <v>0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ROUND(+Surgery!E39*2080,0)</f>
        <v>27498</v>
      </c>
      <c r="E44" s="3">
        <f>ROUND(+Surgery!F39,0)</f>
        <v>181255</v>
      </c>
      <c r="F44" s="9">
        <f t="shared" si="0"/>
        <v>0.15</v>
      </c>
      <c r="G44" s="3">
        <f>ROUND(+Surgery!E139*2080,0)</f>
        <v>30534</v>
      </c>
      <c r="H44" s="3">
        <f>ROUND(+Surgery!F139,0)</f>
        <v>190750</v>
      </c>
      <c r="I44" s="9">
        <f t="shared" si="1"/>
        <v>0.16</v>
      </c>
      <c r="J44" s="9"/>
      <c r="K44" s="10">
        <f t="shared" si="2"/>
        <v>0.0667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ROUND(+Surgery!E40*2080,0)</f>
        <v>6656</v>
      </c>
      <c r="E45" s="3">
        <f>ROUND(+Surgery!F40,0)</f>
        <v>16860</v>
      </c>
      <c r="F45" s="9">
        <f t="shared" si="0"/>
        <v>0.39</v>
      </c>
      <c r="G45" s="3">
        <f>ROUND(+Surgery!E140*2080,0)</f>
        <v>7342</v>
      </c>
      <c r="H45" s="3">
        <f>ROUND(+Surgery!F140,0)</f>
        <v>19529</v>
      </c>
      <c r="I45" s="9">
        <f t="shared" si="1"/>
        <v>0.38</v>
      </c>
      <c r="J45" s="9"/>
      <c r="K45" s="10">
        <f t="shared" si="2"/>
        <v>-0.0256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ROUND(+Surgery!E41*2080,0)</f>
        <v>52957</v>
      </c>
      <c r="E46" s="3">
        <f>ROUND(+Surgery!F41,0)</f>
        <v>461828</v>
      </c>
      <c r="F46" s="9">
        <f t="shared" si="0"/>
        <v>0.11</v>
      </c>
      <c r="G46" s="3">
        <f>ROUND(+Surgery!E141*2080,0)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ROUND(+Surgery!E42*2080,0)</f>
        <v>0</v>
      </c>
      <c r="E47" s="3">
        <f>ROUND(+Surgery!F42,0)</f>
        <v>0</v>
      </c>
      <c r="F47" s="9">
        <f t="shared" si="0"/>
      </c>
      <c r="G47" s="3">
        <f>ROUND(+Surgery!E142*2080,0)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ROUND(+Surgery!E43*2080,0)</f>
        <v>14602</v>
      </c>
      <c r="E48" s="3">
        <f>ROUND(+Surgery!F43,0)</f>
        <v>53355</v>
      </c>
      <c r="F48" s="9">
        <f t="shared" si="0"/>
        <v>0.27</v>
      </c>
      <c r="G48" s="3">
        <f>ROUND(+Surgery!E143*2080,0)</f>
        <v>15288</v>
      </c>
      <c r="H48" s="3">
        <f>ROUND(+Surgery!F143,0)</f>
        <v>54955</v>
      </c>
      <c r="I48" s="9">
        <f t="shared" si="1"/>
        <v>0.28</v>
      </c>
      <c r="J48" s="9"/>
      <c r="K48" s="10">
        <f t="shared" si="2"/>
        <v>0.037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ROUND(+Surgery!E44*2080,0)</f>
        <v>81515</v>
      </c>
      <c r="E49" s="3">
        <f>ROUND(+Surgery!F44,0)</f>
        <v>409618</v>
      </c>
      <c r="F49" s="9">
        <f t="shared" si="0"/>
        <v>0.2</v>
      </c>
      <c r="G49" s="3">
        <f>ROUND(+Surgery!E144*2080,0)</f>
        <v>77334</v>
      </c>
      <c r="H49" s="3">
        <f>ROUND(+Surgery!F144,0)</f>
        <v>406564</v>
      </c>
      <c r="I49" s="9">
        <f t="shared" si="1"/>
        <v>0.19</v>
      </c>
      <c r="J49" s="9"/>
      <c r="K49" s="10">
        <f t="shared" si="2"/>
        <v>-0.05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ROUND(+Surgery!E45*2080,0)</f>
        <v>252450</v>
      </c>
      <c r="E50" s="3">
        <f>ROUND(+Surgery!F45,0)</f>
        <v>24783</v>
      </c>
      <c r="F50" s="9">
        <f t="shared" si="0"/>
        <v>10.19</v>
      </c>
      <c r="G50" s="3">
        <f>ROUND(+Surgery!E145*2080,0)</f>
        <v>242840</v>
      </c>
      <c r="H50" s="3">
        <f>ROUND(+Surgery!F145,0)</f>
        <v>25479</v>
      </c>
      <c r="I50" s="9">
        <f t="shared" si="1"/>
        <v>9.53</v>
      </c>
      <c r="J50" s="9"/>
      <c r="K50" s="10">
        <f t="shared" si="2"/>
        <v>-0.0648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ROUND(+Surgery!E46*2080,0)</f>
        <v>9152</v>
      </c>
      <c r="E51" s="3">
        <f>ROUND(+Surgery!F46,0)</f>
        <v>7140</v>
      </c>
      <c r="F51" s="9">
        <f t="shared" si="0"/>
        <v>1.28</v>
      </c>
      <c r="G51" s="3">
        <f>ROUND(+Surgery!E146*2080,0)</f>
        <v>8216</v>
      </c>
      <c r="H51" s="3">
        <f>ROUND(+Surgery!F146,0)</f>
        <v>9300</v>
      </c>
      <c r="I51" s="9">
        <f t="shared" si="1"/>
        <v>0.88</v>
      </c>
      <c r="J51" s="9"/>
      <c r="K51" s="10">
        <f t="shared" si="2"/>
        <v>-0.3125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ROUND(+Surgery!E47*2080,0)</f>
        <v>182374</v>
      </c>
      <c r="E52" s="3">
        <f>ROUND(+Surgery!F47,0)</f>
        <v>1903884</v>
      </c>
      <c r="F52" s="9">
        <f t="shared" si="0"/>
        <v>0.1</v>
      </c>
      <c r="G52" s="3">
        <f>ROUND(+Surgery!E147*2080,0)</f>
        <v>202363</v>
      </c>
      <c r="H52" s="3">
        <f>ROUND(+Surgery!F147,0)</f>
        <v>2021352</v>
      </c>
      <c r="I52" s="9">
        <f t="shared" si="1"/>
        <v>0.1</v>
      </c>
      <c r="J52" s="9"/>
      <c r="K52" s="10">
        <f t="shared" si="2"/>
        <v>0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ROUND(+Surgery!E48*2080,0)</f>
        <v>196435</v>
      </c>
      <c r="E53" s="3">
        <f>ROUND(+Surgery!F48,0)</f>
        <v>1248021</v>
      </c>
      <c r="F53" s="9">
        <f t="shared" si="0"/>
        <v>0.16</v>
      </c>
      <c r="G53" s="3">
        <f>ROUND(+Surgery!E148*2080,0)</f>
        <v>208125</v>
      </c>
      <c r="H53" s="3">
        <f>ROUND(+Surgery!F148,0)</f>
        <v>1538196</v>
      </c>
      <c r="I53" s="9">
        <f t="shared" si="1"/>
        <v>0.14</v>
      </c>
      <c r="J53" s="9"/>
      <c r="K53" s="10">
        <f t="shared" si="2"/>
        <v>-0.125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ROUND(+Surgery!E49*2080,0)</f>
        <v>141586</v>
      </c>
      <c r="E54" s="3">
        <f>ROUND(+Surgery!F49,0)</f>
        <v>714468</v>
      </c>
      <c r="F54" s="9">
        <f t="shared" si="0"/>
        <v>0.2</v>
      </c>
      <c r="G54" s="3">
        <f>ROUND(+Surgery!E149*2080,0)</f>
        <v>164050</v>
      </c>
      <c r="H54" s="3">
        <f>ROUND(+Surgery!F149,0)</f>
        <v>980829</v>
      </c>
      <c r="I54" s="9">
        <f t="shared" si="1"/>
        <v>0.17</v>
      </c>
      <c r="J54" s="9"/>
      <c r="K54" s="10">
        <f t="shared" si="2"/>
        <v>-0.15</v>
      </c>
    </row>
    <row r="55" spans="2:11" ht="12">
      <c r="B55">
        <f>+Surgery!A50</f>
        <v>134</v>
      </c>
      <c r="C55" t="str">
        <f>+Surgery!B50</f>
        <v>ISLAND HOSPITAL</v>
      </c>
      <c r="D55" s="3">
        <f>ROUND(+Surgery!E50*2080,0)</f>
        <v>23712</v>
      </c>
      <c r="E55" s="3">
        <f>ROUND(+Surgery!F50,0)</f>
        <v>489646</v>
      </c>
      <c r="F55" s="9">
        <f t="shared" si="0"/>
        <v>0.05</v>
      </c>
      <c r="G55" s="3">
        <f>ROUND(+Surgery!E150*2080,0)</f>
        <v>43326</v>
      </c>
      <c r="H55" s="3">
        <f>ROUND(+Surgery!F150,0)</f>
        <v>502708</v>
      </c>
      <c r="I55" s="9">
        <f t="shared" si="1"/>
        <v>0.09</v>
      </c>
      <c r="J55" s="9"/>
      <c r="K55" s="10">
        <f t="shared" si="2"/>
        <v>0.8</v>
      </c>
    </row>
    <row r="56" spans="2:11" ht="12">
      <c r="B56">
        <f>+Surgery!A51</f>
        <v>137</v>
      </c>
      <c r="C56" t="str">
        <f>+Surgery!B51</f>
        <v>LINCOLN HOSPITAL</v>
      </c>
      <c r="D56" s="3">
        <f>ROUND(+Surgery!E51*2080,0)</f>
        <v>8382</v>
      </c>
      <c r="E56" s="3">
        <f>ROUND(+Surgery!F51,0)</f>
        <v>34190</v>
      </c>
      <c r="F56" s="9">
        <f t="shared" si="0"/>
        <v>0.25</v>
      </c>
      <c r="G56" s="3">
        <f>ROUND(+Surgery!E151*2080,0)</f>
        <v>7322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ROUND(+Surgery!E52*2080,0)</f>
        <v>85030</v>
      </c>
      <c r="E57" s="3">
        <f>ROUND(+Surgery!F52,0)</f>
        <v>458090</v>
      </c>
      <c r="F57" s="9">
        <f t="shared" si="0"/>
        <v>0.19</v>
      </c>
      <c r="G57" s="3">
        <f>ROUND(+Surgery!E152*2080,0)</f>
        <v>83595</v>
      </c>
      <c r="H57" s="3">
        <f>ROUND(+Surgery!F152,0)</f>
        <v>442770</v>
      </c>
      <c r="I57" s="9">
        <f t="shared" si="1"/>
        <v>0.19</v>
      </c>
      <c r="J57" s="9"/>
      <c r="K57" s="10">
        <f t="shared" si="2"/>
        <v>0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ROUND(+Surgery!E53*2080,0)</f>
        <v>109221</v>
      </c>
      <c r="E58" s="3">
        <f>ROUND(+Surgery!F53,0)</f>
        <v>652525</v>
      </c>
      <c r="F58" s="9">
        <f t="shared" si="0"/>
        <v>0.17</v>
      </c>
      <c r="G58" s="3">
        <f>ROUND(+Surgery!E153*2080,0)</f>
        <v>123822</v>
      </c>
      <c r="H58" s="3">
        <f>ROUND(+Surgery!F153,0)</f>
        <v>669583</v>
      </c>
      <c r="I58" s="9">
        <f t="shared" si="1"/>
        <v>0.18</v>
      </c>
      <c r="J58" s="9"/>
      <c r="K58" s="10">
        <f t="shared" si="2"/>
        <v>0.0588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ROUND(+Surgery!E54*2080,0)</f>
        <v>19261</v>
      </c>
      <c r="E59" s="3">
        <f>ROUND(+Surgery!F54,0)</f>
        <v>114181</v>
      </c>
      <c r="F59" s="9">
        <f t="shared" si="0"/>
        <v>0.17</v>
      </c>
      <c r="G59" s="3">
        <f>ROUND(+Surgery!E154*2080,0)</f>
        <v>26354</v>
      </c>
      <c r="H59" s="3">
        <f>ROUND(+Surgery!F154,0)</f>
        <v>117328</v>
      </c>
      <c r="I59" s="9">
        <f t="shared" si="1"/>
        <v>0.22</v>
      </c>
      <c r="J59" s="9"/>
      <c r="K59" s="10">
        <f t="shared" si="2"/>
        <v>0.2941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ROUND(+Surgery!E55*2080,0)</f>
        <v>0</v>
      </c>
      <c r="E60" s="3">
        <f>ROUND(+Surgery!F55,0)</f>
        <v>0</v>
      </c>
      <c r="F60" s="9">
        <f t="shared" si="0"/>
      </c>
      <c r="G60" s="3">
        <f>ROUND(+Surgery!E155*2080,0)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ROUND(+Surgery!E56*2080,0)</f>
        <v>207584</v>
      </c>
      <c r="E61" s="3">
        <f>ROUND(+Surgery!F56,0)</f>
        <v>984126</v>
      </c>
      <c r="F61" s="9">
        <f t="shared" si="0"/>
        <v>0.21</v>
      </c>
      <c r="G61" s="3">
        <f>ROUND(+Surgery!E156*2080,0)</f>
        <v>202426</v>
      </c>
      <c r="H61" s="3">
        <f>ROUND(+Surgery!F156,0)</f>
        <v>974682</v>
      </c>
      <c r="I61" s="9">
        <f t="shared" si="1"/>
        <v>0.21</v>
      </c>
      <c r="J61" s="9"/>
      <c r="K61" s="10">
        <f t="shared" si="2"/>
        <v>0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ROUND(+Surgery!E57*2080,0)</f>
        <v>123781</v>
      </c>
      <c r="E62" s="3">
        <f>ROUND(+Surgery!F57,0)</f>
        <v>862986</v>
      </c>
      <c r="F62" s="9">
        <f t="shared" si="0"/>
        <v>0.14</v>
      </c>
      <c r="G62" s="3">
        <f>ROUND(+Surgery!E157*2080,0)</f>
        <v>121389</v>
      </c>
      <c r="H62" s="3">
        <f>ROUND(+Surgery!F157,0)</f>
        <v>836827</v>
      </c>
      <c r="I62" s="9">
        <f t="shared" si="1"/>
        <v>0.15</v>
      </c>
      <c r="J62" s="9"/>
      <c r="K62" s="10">
        <f t="shared" si="2"/>
        <v>0.0714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ROUND(+Surgery!E58*2080,0)</f>
        <v>19261</v>
      </c>
      <c r="E63" s="3">
        <f>ROUND(+Surgery!F58,0)</f>
        <v>132091</v>
      </c>
      <c r="F63" s="9">
        <f t="shared" si="0"/>
        <v>0.15</v>
      </c>
      <c r="G63" s="3">
        <f>ROUND(+Surgery!E158*2080,0)</f>
        <v>22360</v>
      </c>
      <c r="H63" s="3">
        <f>ROUND(+Surgery!F158,0)</f>
        <v>138294</v>
      </c>
      <c r="I63" s="9">
        <f t="shared" si="1"/>
        <v>0.16</v>
      </c>
      <c r="J63" s="9"/>
      <c r="K63" s="10">
        <f t="shared" si="2"/>
        <v>0.0667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ROUND(+Surgery!E59*2080,0)</f>
        <v>0</v>
      </c>
      <c r="E64" s="3">
        <f>ROUND(+Surgery!F59,0)</f>
        <v>0</v>
      </c>
      <c r="F64" s="9">
        <f t="shared" si="0"/>
      </c>
      <c r="G64" s="3">
        <f>ROUND(+Surgery!E159*2080,0)</f>
        <v>0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ROUND(+Surgery!E60*2080,0)</f>
        <v>7134</v>
      </c>
      <c r="E65" s="3">
        <f>ROUND(+Surgery!F60,0)</f>
        <v>18460</v>
      </c>
      <c r="F65" s="9">
        <f t="shared" si="0"/>
        <v>0.39</v>
      </c>
      <c r="G65" s="3">
        <f>ROUND(+Surgery!E160*2080,0)</f>
        <v>8715</v>
      </c>
      <c r="H65" s="3">
        <f>ROUND(+Surgery!F160,0)</f>
        <v>19063</v>
      </c>
      <c r="I65" s="9">
        <f t="shared" si="1"/>
        <v>0.46</v>
      </c>
      <c r="J65" s="9"/>
      <c r="K65" s="10">
        <f t="shared" si="2"/>
        <v>0.1795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ROUND(+Surgery!E61*2080,0)</f>
        <v>28870</v>
      </c>
      <c r="E66" s="3">
        <f>ROUND(+Surgery!F61,0)</f>
        <v>76630</v>
      </c>
      <c r="F66" s="9">
        <f t="shared" si="0"/>
        <v>0.38</v>
      </c>
      <c r="G66" s="3">
        <f>ROUND(+Surgery!E161*2080,0)</f>
        <v>26354</v>
      </c>
      <c r="H66" s="3">
        <f>ROUND(+Surgery!F161,0)</f>
        <v>73331</v>
      </c>
      <c r="I66" s="9">
        <f t="shared" si="1"/>
        <v>0.36</v>
      </c>
      <c r="J66" s="9"/>
      <c r="K66" s="10">
        <f t="shared" si="2"/>
        <v>-0.0526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ROUND(+Surgery!E62*2080,0)</f>
        <v>36005</v>
      </c>
      <c r="E67" s="3">
        <f>ROUND(+Surgery!F62,0)</f>
        <v>55580</v>
      </c>
      <c r="F67" s="9">
        <f t="shared" si="0"/>
        <v>0.65</v>
      </c>
      <c r="G67" s="3">
        <f>ROUND(+Surgery!E162*2080,0)</f>
        <v>36608</v>
      </c>
      <c r="H67" s="3">
        <f>ROUND(+Surgery!F162,0)</f>
        <v>47465</v>
      </c>
      <c r="I67" s="9">
        <f t="shared" si="1"/>
        <v>0.77</v>
      </c>
      <c r="J67" s="9"/>
      <c r="K67" s="10">
        <f t="shared" si="2"/>
        <v>0.1846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ROUND(+Surgery!E63*2080,0)</f>
        <v>196518</v>
      </c>
      <c r="E68" s="3">
        <f>ROUND(+Surgery!F63,0)</f>
        <v>989760</v>
      </c>
      <c r="F68" s="9">
        <f t="shared" si="0"/>
        <v>0.2</v>
      </c>
      <c r="G68" s="3">
        <f>ROUND(+Surgery!E163*2080,0)</f>
        <v>199930</v>
      </c>
      <c r="H68" s="3">
        <f>ROUND(+Surgery!F163,0)</f>
        <v>1032042</v>
      </c>
      <c r="I68" s="9">
        <f t="shared" si="1"/>
        <v>0.19</v>
      </c>
      <c r="J68" s="9"/>
      <c r="K68" s="10">
        <f t="shared" si="2"/>
        <v>-0.05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ROUND(+Surgery!E64*2080,0)</f>
        <v>35797</v>
      </c>
      <c r="E69" s="3">
        <f>ROUND(+Surgery!F64,0)</f>
        <v>183403</v>
      </c>
      <c r="F69" s="9">
        <f t="shared" si="0"/>
        <v>0.2</v>
      </c>
      <c r="G69" s="3">
        <f>ROUND(+Surgery!E164*2080,0)</f>
        <v>34403</v>
      </c>
      <c r="H69" s="3">
        <f>ROUND(+Surgery!F164,0)</f>
        <v>181175</v>
      </c>
      <c r="I69" s="9">
        <f t="shared" si="1"/>
        <v>0.19</v>
      </c>
      <c r="J69" s="9"/>
      <c r="K69" s="10">
        <f t="shared" si="2"/>
        <v>-0.05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ROUND(+Surgery!E65*2080,0)</f>
        <v>0</v>
      </c>
      <c r="E70" s="3">
        <f>ROUND(+Surgery!F65,0)</f>
        <v>0</v>
      </c>
      <c r="F70" s="9">
        <f t="shared" si="0"/>
      </c>
      <c r="G70" s="3">
        <f>ROUND(+Surgery!E165*2080,0)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ROUND(+Surgery!E66*2080,0)</f>
        <v>0</v>
      </c>
      <c r="E71" s="3">
        <f>ROUND(+Surgery!F66,0)</f>
        <v>0</v>
      </c>
      <c r="F71" s="9">
        <f t="shared" si="0"/>
      </c>
      <c r="G71" s="3">
        <f>ROUND(+Surgery!E166*2080,0)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ROUND(+Surgery!E67*2080,0)</f>
        <v>131040</v>
      </c>
      <c r="E72" s="3">
        <f>ROUND(+Surgery!F67,0)</f>
        <v>836690</v>
      </c>
      <c r="F72" s="9">
        <f t="shared" si="0"/>
        <v>0.16</v>
      </c>
      <c r="G72" s="3">
        <f>ROUND(+Surgery!E167*2080,0)</f>
        <v>151840</v>
      </c>
      <c r="H72" s="3">
        <f>ROUND(+Surgery!F167,0)</f>
        <v>946681</v>
      </c>
      <c r="I72" s="9">
        <f t="shared" si="1"/>
        <v>0.16</v>
      </c>
      <c r="J72" s="9"/>
      <c r="K72" s="10">
        <f t="shared" si="2"/>
        <v>0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ROUND(+Surgery!E68*2080,0)</f>
        <v>129979</v>
      </c>
      <c r="E73" s="3">
        <f>ROUND(+Surgery!F68,0)</f>
        <v>658681</v>
      </c>
      <c r="F73" s="9">
        <f t="shared" si="0"/>
        <v>0.2</v>
      </c>
      <c r="G73" s="3">
        <f>ROUND(+Surgery!E168*2080,0)</f>
        <v>172099</v>
      </c>
      <c r="H73" s="3">
        <f>ROUND(+Surgery!F168,0)</f>
        <v>773283</v>
      </c>
      <c r="I73" s="9">
        <f t="shared" si="1"/>
        <v>0.22</v>
      </c>
      <c r="J73" s="9"/>
      <c r="K73" s="10">
        <f t="shared" si="2"/>
        <v>0.1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ROUND(+Surgery!E69*2080,0)</f>
        <v>401440</v>
      </c>
      <c r="E74" s="3">
        <f>ROUND(+Surgery!F69,0)</f>
        <v>2175638</v>
      </c>
      <c r="F74" s="9">
        <f t="shared" si="0"/>
        <v>0.18</v>
      </c>
      <c r="G74" s="3">
        <f>ROUND(+Surgery!E169*2080,0)</f>
        <v>582795</v>
      </c>
      <c r="H74" s="3">
        <f>ROUND(+Surgery!F169,0)</f>
        <v>2289480</v>
      </c>
      <c r="I74" s="9">
        <f t="shared" si="1"/>
        <v>0.25</v>
      </c>
      <c r="J74" s="9"/>
      <c r="K74" s="10">
        <f t="shared" si="2"/>
        <v>0.3889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ROUND(+Surgery!E70*2080,0)</f>
        <v>113381</v>
      </c>
      <c r="E75" s="3">
        <f>ROUND(+Surgery!F70,0)</f>
        <v>715335</v>
      </c>
      <c r="F75" s="9">
        <f aca="true" t="shared" si="3" ref="F75:F106">IF(D75=0,"",IF(E75=0,"",ROUND(D75/E75,2)))</f>
        <v>0.16</v>
      </c>
      <c r="G75" s="3">
        <f>ROUND(+Surgery!E170*2080,0)</f>
        <v>119018</v>
      </c>
      <c r="H75" s="3">
        <f>ROUND(+Surgery!F170,0)</f>
        <v>726530</v>
      </c>
      <c r="I75" s="9">
        <f aca="true" t="shared" si="4" ref="I75:I106">IF(G75=0,"",IF(H75=0,"",ROUND(G75/H75,2)))</f>
        <v>0.16</v>
      </c>
      <c r="J75" s="9"/>
      <c r="K75" s="10">
        <f aca="true" t="shared" si="5" ref="K75:K106">IF(D75=0,"",IF(E75=0,"",IF(G75=0,"",IF(H75=0,"",ROUND(I75/F75-1,4)))))</f>
        <v>0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ROUND(+Surgery!E71*2080,0)</f>
        <v>12605</v>
      </c>
      <c r="E76" s="3">
        <f>ROUND(+Surgery!F71,0)</f>
        <v>38134</v>
      </c>
      <c r="F76" s="9">
        <f t="shared" si="3"/>
        <v>0.33</v>
      </c>
      <c r="G76" s="3">
        <f>ROUND(+Surgery!E171*2080,0)</f>
        <v>14976</v>
      </c>
      <c r="H76" s="3">
        <f>ROUND(+Surgery!F171,0)</f>
        <v>30777</v>
      </c>
      <c r="I76" s="9">
        <f t="shared" si="4"/>
        <v>0.49</v>
      </c>
      <c r="J76" s="9"/>
      <c r="K76" s="10">
        <f t="shared" si="5"/>
        <v>0.4848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ROUND(+Surgery!E72*2080,0)</f>
        <v>0</v>
      </c>
      <c r="E77" s="3">
        <f>ROUND(+Surgery!F72,0)</f>
        <v>0</v>
      </c>
      <c r="F77" s="9">
        <f t="shared" si="3"/>
      </c>
      <c r="G77" s="3">
        <f>ROUND(+Surgery!E172*2080,0)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ROUND(+Surgery!E73*2080,0)</f>
        <v>110157</v>
      </c>
      <c r="E78" s="3">
        <f>ROUND(+Surgery!F73,0)</f>
        <v>716536</v>
      </c>
      <c r="F78" s="9">
        <f t="shared" si="3"/>
        <v>0.15</v>
      </c>
      <c r="G78" s="3">
        <f>ROUND(+Surgery!E173*2080,0)</f>
        <v>114442</v>
      </c>
      <c r="H78" s="3">
        <f>ROUND(+Surgery!F173,0)</f>
        <v>684577</v>
      </c>
      <c r="I78" s="9">
        <f t="shared" si="4"/>
        <v>0.17</v>
      </c>
      <c r="J78" s="9"/>
      <c r="K78" s="10">
        <f t="shared" si="5"/>
        <v>0.1333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ROUND(+Surgery!E74*2080,0)</f>
        <v>114733</v>
      </c>
      <c r="E79" s="3">
        <f>ROUND(+Surgery!F74,0)</f>
        <v>164270</v>
      </c>
      <c r="F79" s="9">
        <f t="shared" si="3"/>
        <v>0.7</v>
      </c>
      <c r="G79" s="3">
        <f>ROUND(+Surgery!E174*2080,0)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ROUND(+Surgery!E75*2080,0)</f>
        <v>195728</v>
      </c>
      <c r="E80" s="3">
        <f>ROUND(+Surgery!F75,0)</f>
        <v>1314150</v>
      </c>
      <c r="F80" s="9">
        <f t="shared" si="3"/>
        <v>0.15</v>
      </c>
      <c r="G80" s="3">
        <f>ROUND(+Surgery!E175*2080,0)</f>
        <v>199077</v>
      </c>
      <c r="H80" s="3">
        <f>ROUND(+Surgery!F175,0)</f>
        <v>1357724</v>
      </c>
      <c r="I80" s="9">
        <f t="shared" si="4"/>
        <v>0.15</v>
      </c>
      <c r="J80" s="9"/>
      <c r="K80" s="10">
        <f t="shared" si="5"/>
        <v>0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ROUND(+Surgery!E76*2080,0)</f>
        <v>65645</v>
      </c>
      <c r="E81" s="3">
        <f>ROUND(+Surgery!F76,0)</f>
        <v>260311</v>
      </c>
      <c r="F81" s="9">
        <f t="shared" si="3"/>
        <v>0.25</v>
      </c>
      <c r="G81" s="3">
        <f>ROUND(+Surgery!E176*2080,0)</f>
        <v>68702</v>
      </c>
      <c r="H81" s="3">
        <f>ROUND(+Surgery!F176,0)</f>
        <v>192377</v>
      </c>
      <c r="I81" s="9">
        <f t="shared" si="4"/>
        <v>0.36</v>
      </c>
      <c r="J81" s="9"/>
      <c r="K81" s="10">
        <f t="shared" si="5"/>
        <v>0.44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ROUND(+Surgery!E77*2080,0)</f>
        <v>2163</v>
      </c>
      <c r="E82" s="3">
        <f>ROUND(+Surgery!F77,0)</f>
        <v>257</v>
      </c>
      <c r="F82" s="9">
        <f t="shared" si="3"/>
        <v>8.42</v>
      </c>
      <c r="G82" s="3">
        <f>ROUND(+Surgery!E177*2080,0)</f>
        <v>2101</v>
      </c>
      <c r="H82" s="3">
        <f>ROUND(+Surgery!F177,0)</f>
        <v>384</v>
      </c>
      <c r="I82" s="9">
        <f t="shared" si="4"/>
        <v>5.47</v>
      </c>
      <c r="J82" s="9"/>
      <c r="K82" s="10">
        <f t="shared" si="5"/>
        <v>-0.3504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ROUND(+Surgery!E78*2080,0)</f>
        <v>21736</v>
      </c>
      <c r="E83" s="3">
        <f>ROUND(+Surgery!F78,0)</f>
        <v>692666</v>
      </c>
      <c r="F83" s="9">
        <f t="shared" si="3"/>
        <v>0.03</v>
      </c>
      <c r="G83" s="3">
        <f>ROUND(+Surgery!E178*2080,0)</f>
        <v>24045</v>
      </c>
      <c r="H83" s="3">
        <f>ROUND(+Surgery!F178,0)</f>
        <v>711047</v>
      </c>
      <c r="I83" s="9">
        <f t="shared" si="4"/>
        <v>0.03</v>
      </c>
      <c r="J83" s="9"/>
      <c r="K83" s="10">
        <f t="shared" si="5"/>
        <v>0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ROUND(+Surgery!E79*2080,0)</f>
        <v>389376</v>
      </c>
      <c r="E84" s="3">
        <f>ROUND(+Surgery!F79,0)</f>
        <v>3502213</v>
      </c>
      <c r="F84" s="9">
        <f t="shared" si="3"/>
        <v>0.11</v>
      </c>
      <c r="G84" s="3">
        <f>ROUND(+Surgery!E179*2080,0)</f>
        <v>396365</v>
      </c>
      <c r="H84" s="3">
        <f>ROUND(+Surgery!F179,0)</f>
        <v>3680974</v>
      </c>
      <c r="I84" s="9">
        <f t="shared" si="4"/>
        <v>0.11</v>
      </c>
      <c r="J84" s="9"/>
      <c r="K84" s="10">
        <f t="shared" si="5"/>
        <v>0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ROUND(+Surgery!E80*2080,0)</f>
        <v>707</v>
      </c>
      <c r="E85" s="3">
        <f>ROUND(+Surgery!F80,0)</f>
        <v>0</v>
      </c>
      <c r="F85" s="9">
        <f t="shared" si="3"/>
      </c>
      <c r="G85" s="3">
        <f>ROUND(+Surgery!E180*2080,0)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ROUND(+Surgery!E81*2080,0)</f>
        <v>55037</v>
      </c>
      <c r="E86" s="3">
        <f>ROUND(+Surgery!F81,0)</f>
        <v>2179</v>
      </c>
      <c r="F86" s="9">
        <f t="shared" si="3"/>
        <v>25.26</v>
      </c>
      <c r="G86" s="3">
        <f>ROUND(+Surgery!E181*2080,0)</f>
        <v>59530</v>
      </c>
      <c r="H86" s="3">
        <f>ROUND(+Surgery!F181,0)</f>
        <v>3895</v>
      </c>
      <c r="I86" s="9">
        <f t="shared" si="4"/>
        <v>15.28</v>
      </c>
      <c r="J86" s="9"/>
      <c r="K86" s="10">
        <f t="shared" si="5"/>
        <v>-0.3951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ROUND(+Surgery!E82*2080,0)</f>
        <v>53165</v>
      </c>
      <c r="E87" s="3">
        <f>ROUND(+Surgery!F82,0)</f>
        <v>342360</v>
      </c>
      <c r="F87" s="9">
        <f t="shared" si="3"/>
        <v>0.16</v>
      </c>
      <c r="G87" s="3">
        <f>ROUND(+Surgery!E182*2080,0)</f>
        <v>49566</v>
      </c>
      <c r="H87" s="3">
        <f>ROUND(+Surgery!F182,0)</f>
        <v>284640</v>
      </c>
      <c r="I87" s="9">
        <f t="shared" si="4"/>
        <v>0.17</v>
      </c>
      <c r="J87" s="9"/>
      <c r="K87" s="10">
        <f t="shared" si="5"/>
        <v>0.0625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ROUND(+Surgery!E83*2080,0)</f>
        <v>0</v>
      </c>
      <c r="E88" s="3">
        <f>ROUND(+Surgery!F83,0)</f>
        <v>0</v>
      </c>
      <c r="F88" s="9">
        <f t="shared" si="3"/>
      </c>
      <c r="G88" s="3">
        <f>ROUND(+Surgery!E183*2080,0)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ROUND(+Surgery!E84*2080,0)</f>
        <v>29266</v>
      </c>
      <c r="E89" s="3">
        <f>ROUND(+Surgery!F84,0)</f>
        <v>248118</v>
      </c>
      <c r="F89" s="9">
        <f t="shared" si="3"/>
        <v>0.12</v>
      </c>
      <c r="G89" s="3">
        <f>ROUND(+Surgery!E184*2080,0)</f>
        <v>34341</v>
      </c>
      <c r="H89" s="3">
        <f>ROUND(+Surgery!F184,0)</f>
        <v>283882</v>
      </c>
      <c r="I89" s="9">
        <f t="shared" si="4"/>
        <v>0.12</v>
      </c>
      <c r="J89" s="9"/>
      <c r="K89" s="10">
        <f t="shared" si="5"/>
        <v>0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ROUND(+Surgery!E85*2080,0)</f>
        <v>17181</v>
      </c>
      <c r="E90" s="3">
        <f>ROUND(+Surgery!F85,0)</f>
        <v>88109</v>
      </c>
      <c r="F90" s="9">
        <f t="shared" si="3"/>
        <v>0.19</v>
      </c>
      <c r="G90" s="3">
        <f>ROUND(+Surgery!E185*2080,0)</f>
        <v>21050</v>
      </c>
      <c r="H90" s="3">
        <f>ROUND(+Surgery!F185,0)</f>
        <v>125114</v>
      </c>
      <c r="I90" s="9">
        <f t="shared" si="4"/>
        <v>0.17</v>
      </c>
      <c r="J90" s="9"/>
      <c r="K90" s="10">
        <f t="shared" si="5"/>
        <v>-0.1053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ROUND(+Surgery!E86*2080,0)</f>
        <v>6989</v>
      </c>
      <c r="E91" s="3">
        <f>ROUND(+Surgery!F86,0)</f>
        <v>105299</v>
      </c>
      <c r="F91" s="9">
        <f t="shared" si="3"/>
        <v>0.07</v>
      </c>
      <c r="G91" s="3">
        <f>ROUND(+Surgery!E186*2080,0)</f>
        <v>6219</v>
      </c>
      <c r="H91" s="3">
        <f>ROUND(+Surgery!F186,0)</f>
        <v>103280</v>
      </c>
      <c r="I91" s="9">
        <f t="shared" si="4"/>
        <v>0.06</v>
      </c>
      <c r="J91" s="9"/>
      <c r="K91" s="10">
        <f t="shared" si="5"/>
        <v>-0.1429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ROUND(+Surgery!E87*2080,0)</f>
        <v>10608</v>
      </c>
      <c r="E92" s="3">
        <f>ROUND(+Surgery!F87,0)</f>
        <v>0</v>
      </c>
      <c r="F92" s="9">
        <f t="shared" si="3"/>
      </c>
      <c r="G92" s="3">
        <f>ROUND(+Surgery!E187*2080,0)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ROUND(+Surgery!E88*2080,0)</f>
        <v>50710</v>
      </c>
      <c r="E93" s="3">
        <f>ROUND(+Surgery!F88,0)</f>
        <v>330378</v>
      </c>
      <c r="F93" s="9">
        <f t="shared" si="3"/>
        <v>0.15</v>
      </c>
      <c r="G93" s="3">
        <f>ROUND(+Surgery!E188*2080,0)</f>
        <v>54725</v>
      </c>
      <c r="H93" s="3">
        <f>ROUND(+Surgery!F188,0)</f>
        <v>359451</v>
      </c>
      <c r="I93" s="9">
        <f t="shared" si="4"/>
        <v>0.15</v>
      </c>
      <c r="J93" s="9"/>
      <c r="K93" s="10">
        <f t="shared" si="5"/>
        <v>0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ROUND(+Surgery!E89*2080,0)</f>
        <v>16224</v>
      </c>
      <c r="E94" s="3">
        <f>ROUND(+Surgery!F89,0)</f>
        <v>91624</v>
      </c>
      <c r="F94" s="9">
        <f t="shared" si="3"/>
        <v>0.18</v>
      </c>
      <c r="G94" s="3">
        <f>ROUND(+Surgery!E189*2080,0)</f>
        <v>16848</v>
      </c>
      <c r="H94" s="3">
        <f>ROUND(+Surgery!F189,0)</f>
        <v>107114</v>
      </c>
      <c r="I94" s="9">
        <f t="shared" si="4"/>
        <v>0.16</v>
      </c>
      <c r="J94" s="9"/>
      <c r="K94" s="10">
        <f t="shared" si="5"/>
        <v>-0.1111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ROUND(+Surgery!E90*2080,0)</f>
        <v>12896</v>
      </c>
      <c r="E95" s="3">
        <f>ROUND(+Surgery!F90,0)</f>
        <v>93900</v>
      </c>
      <c r="F95" s="9">
        <f t="shared" si="3"/>
        <v>0.14</v>
      </c>
      <c r="G95" s="3">
        <f>ROUND(+Surgery!E190*2080,0)</f>
        <v>11648</v>
      </c>
      <c r="H95" s="3">
        <f>ROUND(+Surgery!F190,0)</f>
        <v>84750</v>
      </c>
      <c r="I95" s="9">
        <f t="shared" si="4"/>
        <v>0.14</v>
      </c>
      <c r="J95" s="9"/>
      <c r="K95" s="10">
        <f t="shared" si="5"/>
        <v>0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ROUND(+Surgery!E91*2080,0)</f>
        <v>202238</v>
      </c>
      <c r="E96" s="3">
        <f>ROUND(+Surgery!F91,0)</f>
        <v>1050750</v>
      </c>
      <c r="F96" s="9">
        <f t="shared" si="3"/>
        <v>0.19</v>
      </c>
      <c r="G96" s="3">
        <f>ROUND(+Surgery!E191*2080,0)</f>
        <v>231733</v>
      </c>
      <c r="H96" s="3">
        <f>ROUND(+Surgery!F191,0)</f>
        <v>1591534</v>
      </c>
      <c r="I96" s="9">
        <f t="shared" si="4"/>
        <v>0.15</v>
      </c>
      <c r="J96" s="9"/>
      <c r="K96" s="10">
        <f t="shared" si="5"/>
        <v>-0.2105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ROUND(+Surgery!E92*2080,0)</f>
        <v>125</v>
      </c>
      <c r="E97" s="3">
        <f>ROUND(+Surgery!F92,0)</f>
        <v>0</v>
      </c>
      <c r="F97" s="9">
        <f t="shared" si="3"/>
      </c>
      <c r="G97" s="3">
        <f>ROUND(+Surgery!E192*2080,0)</f>
        <v>104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ROUND(+Surgery!E93*2080,0)</f>
        <v>0</v>
      </c>
      <c r="E98" s="3">
        <f>ROUND(+Surgery!F93,0)</f>
        <v>0</v>
      </c>
      <c r="F98" s="9">
        <f t="shared" si="3"/>
      </c>
      <c r="G98" s="3">
        <f>ROUND(+Surgery!E193*2080,0)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ROUND(+Surgery!E94*2080,0)</f>
        <v>72966</v>
      </c>
      <c r="E99" s="3">
        <f>ROUND(+Surgery!F94,0)</f>
        <v>381769</v>
      </c>
      <c r="F99" s="9">
        <f t="shared" si="3"/>
        <v>0.19</v>
      </c>
      <c r="G99" s="3">
        <f>ROUND(+Surgery!E194*2080,0)</f>
        <v>67954</v>
      </c>
      <c r="H99" s="3">
        <f>ROUND(+Surgery!F194,0)</f>
        <v>391219</v>
      </c>
      <c r="I99" s="9">
        <f t="shared" si="4"/>
        <v>0.17</v>
      </c>
      <c r="J99" s="9"/>
      <c r="K99" s="10">
        <f t="shared" si="5"/>
        <v>-0.1053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ROUND(+Surgery!E95*2080,0)</f>
        <v>15787</v>
      </c>
      <c r="E100" s="3">
        <f>ROUND(+Surgery!F95,0)</f>
        <v>72398</v>
      </c>
      <c r="F100" s="9">
        <f t="shared" si="3"/>
        <v>0.22</v>
      </c>
      <c r="G100" s="3">
        <f>ROUND(+Surgery!E195*2080,0)</f>
        <v>15912</v>
      </c>
      <c r="H100" s="3">
        <f>ROUND(+Surgery!F195,0)</f>
        <v>66817</v>
      </c>
      <c r="I100" s="9">
        <f t="shared" si="4"/>
        <v>0.24</v>
      </c>
      <c r="J100" s="9"/>
      <c r="K100" s="10">
        <f t="shared" si="5"/>
        <v>0.0909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ROUND(+Surgery!E96*2080,0)</f>
        <v>109242</v>
      </c>
      <c r="E101" s="3">
        <f>ROUND(+Surgery!F96,0)</f>
        <v>523053</v>
      </c>
      <c r="F101" s="9">
        <f t="shared" si="3"/>
        <v>0.21</v>
      </c>
      <c r="G101" s="3">
        <f>ROUND(+Surgery!E196*2080,0)</f>
        <v>70013</v>
      </c>
      <c r="H101" s="3">
        <f>ROUND(+Surgery!F196,0)</f>
        <v>517950</v>
      </c>
      <c r="I101" s="9">
        <f t="shared" si="4"/>
        <v>0.14</v>
      </c>
      <c r="J101" s="9"/>
      <c r="K101" s="10">
        <f t="shared" si="5"/>
        <v>-0.3333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ROUND(+Surgery!E97*2080,0)</f>
        <v>62795</v>
      </c>
      <c r="E102" s="3">
        <f>ROUND(+Surgery!F97,0)</f>
        <v>386355</v>
      </c>
      <c r="F102" s="9">
        <f t="shared" si="3"/>
        <v>0.16</v>
      </c>
      <c r="G102" s="3">
        <f>ROUND(+Surgery!E197*2080,0)</f>
        <v>73091</v>
      </c>
      <c r="H102" s="3">
        <f>ROUND(+Surgery!F197,0)</f>
        <v>416790</v>
      </c>
      <c r="I102" s="9">
        <f t="shared" si="4"/>
        <v>0.18</v>
      </c>
      <c r="J102" s="9"/>
      <c r="K102" s="10">
        <f t="shared" si="5"/>
        <v>0.125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ROUND(+Surgery!E98*2080,0)</f>
        <v>0</v>
      </c>
      <c r="E103" s="3">
        <f>ROUND(+Surgery!F98,0)</f>
        <v>0</v>
      </c>
      <c r="F103" s="9">
        <f t="shared" si="3"/>
      </c>
      <c r="G103" s="3">
        <f>ROUND(+Surgery!E198*2080,0)</f>
        <v>35859</v>
      </c>
      <c r="H103" s="3">
        <f>ROUND(+Surgery!F198,0)</f>
        <v>63674</v>
      </c>
      <c r="I103" s="9">
        <f t="shared" si="4"/>
        <v>0.56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ROUND(+Surgery!E99*2080,0)</f>
        <v>0</v>
      </c>
      <c r="E104" s="3">
        <f>ROUND(+Surgery!F99,0)</f>
        <v>0</v>
      </c>
      <c r="F104" s="9">
        <f t="shared" si="3"/>
      </c>
      <c r="G104" s="3">
        <f>ROUND(+Surgery!E199*2080,0)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ROUND(+Surgery!E100*2080,0)</f>
        <v>0</v>
      </c>
      <c r="E105" s="3">
        <f>ROUND(+Surgery!F100,0)</f>
        <v>0</v>
      </c>
      <c r="F105" s="9">
        <f t="shared" si="3"/>
      </c>
      <c r="G105" s="3">
        <f>ROUND(+Surgery!E200*2080,0)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ROUND(+Surgery!E101*2080,0)</f>
        <v>0</v>
      </c>
      <c r="E106" s="3">
        <f>ROUND(+Surgery!F101,0)</f>
        <v>0</v>
      </c>
      <c r="F106" s="9">
        <f t="shared" si="3"/>
      </c>
      <c r="G106" s="3">
        <f>ROUND(+Surgery!E201*2080,0)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N279"/>
  <sheetViews>
    <sheetView zoomScale="75" zoomScaleNormal="75" zoomScalePageLayoutView="0" workbookViewId="0" topLeftCell="A1">
      <selection activeCell="D201" sqref="D201"/>
    </sheetView>
  </sheetViews>
  <sheetFormatPr defaultColWidth="9.00390625" defaultRowHeight="12.75"/>
  <cols>
    <col min="1" max="1" width="6.125" style="11" bestFit="1" customWidth="1"/>
    <col min="2" max="2" width="40.50390625" style="11" bestFit="1" customWidth="1"/>
    <col min="3" max="3" width="8.125" style="11" bestFit="1" customWidth="1"/>
    <col min="4" max="4" width="5.625" style="11" bestFit="1" customWidth="1"/>
    <col min="5" max="5" width="6.625" style="11" bestFit="1" customWidth="1"/>
    <col min="6" max="6" width="9.25390625" style="11" bestFit="1" customWidth="1"/>
    <col min="7" max="7" width="10.25390625" style="11" bestFit="1" customWidth="1"/>
    <col min="8" max="9" width="9.25390625" style="11" bestFit="1" customWidth="1"/>
    <col min="10" max="10" width="10.25390625" style="11" bestFit="1" customWidth="1"/>
    <col min="11" max="11" width="6.875" style="11" customWidth="1"/>
    <col min="12" max="15" width="9.25390625" style="11" bestFit="1" customWidth="1"/>
    <col min="16" max="16" width="7.75390625" style="11" bestFit="1" customWidth="1"/>
    <col min="17" max="18" width="11.125" style="11" bestFit="1" customWidth="1"/>
    <col min="19" max="19" width="11.25390625" style="11" bestFit="1" customWidth="1"/>
    <col min="20" max="20" width="11.125" style="11" bestFit="1" customWidth="1"/>
    <col min="21" max="25" width="9.00390625" style="11" customWidth="1"/>
    <col min="26" max="26" width="10.875" style="11" bestFit="1" customWidth="1"/>
    <col min="27" max="27" width="11.875" style="11" bestFit="1" customWidth="1"/>
    <col min="28" max="29" width="10.875" style="11" bestFit="1" customWidth="1"/>
    <col min="30" max="30" width="11.875" style="11" bestFit="1" customWidth="1"/>
    <col min="31" max="31" width="9.125" style="11" bestFit="1" customWidth="1"/>
    <col min="32" max="34" width="10.875" style="11" bestFit="1" customWidth="1"/>
    <col min="35" max="36" width="9.125" style="11" bestFit="1" customWidth="1"/>
    <col min="37" max="38" width="11.875" style="11" bestFit="1" customWidth="1"/>
    <col min="39" max="40" width="13.00390625" style="11" bestFit="1" customWidth="1"/>
    <col min="41" max="16384" width="9.00390625" style="11" customWidth="1"/>
  </cols>
  <sheetData>
    <row r="3" spans="25:40" ht="12.75"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2.75">
      <c r="A4" s="12" t="s">
        <v>33</v>
      </c>
      <c r="B4" s="12" t="s">
        <v>67</v>
      </c>
      <c r="C4" s="12" t="s">
        <v>66</v>
      </c>
      <c r="D4" s="12" t="s">
        <v>65</v>
      </c>
      <c r="E4" s="12" t="s">
        <v>64</v>
      </c>
      <c r="F4" s="12" t="s">
        <v>63</v>
      </c>
      <c r="G4" s="12" t="s">
        <v>62</v>
      </c>
      <c r="H4" s="12" t="s">
        <v>61</v>
      </c>
      <c r="I4" s="12" t="s">
        <v>60</v>
      </c>
      <c r="J4" s="12" t="s">
        <v>59</v>
      </c>
      <c r="K4" s="12" t="s">
        <v>58</v>
      </c>
      <c r="L4" s="12" t="s">
        <v>57</v>
      </c>
      <c r="M4" s="12" t="s">
        <v>56</v>
      </c>
      <c r="N4" s="12" t="s">
        <v>55</v>
      </c>
      <c r="O4" s="12" t="s">
        <v>54</v>
      </c>
      <c r="P4" s="12" t="s">
        <v>53</v>
      </c>
      <c r="Q4" s="12" t="s">
        <v>52</v>
      </c>
      <c r="R4" s="12" t="s">
        <v>51</v>
      </c>
      <c r="S4" s="12" t="s">
        <v>50</v>
      </c>
      <c r="T4" s="12" t="s">
        <v>49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2.75">
      <c r="A5">
        <v>1</v>
      </c>
      <c r="B5" t="s">
        <v>135</v>
      </c>
      <c r="C5" s="13">
        <v>7020</v>
      </c>
      <c r="D5" s="13">
        <v>2008</v>
      </c>
      <c r="E5" s="18">
        <v>224</v>
      </c>
      <c r="F5" s="17">
        <v>2950854</v>
      </c>
      <c r="G5" s="17">
        <v>16924126</v>
      </c>
      <c r="H5" s="17">
        <v>5047890</v>
      </c>
      <c r="I5" s="17">
        <v>72253</v>
      </c>
      <c r="J5" s="17">
        <v>4625935</v>
      </c>
      <c r="K5" s="17">
        <v>14125</v>
      </c>
      <c r="L5" s="17">
        <v>798179</v>
      </c>
      <c r="M5" s="17">
        <v>461695</v>
      </c>
      <c r="N5" s="17">
        <v>1290377</v>
      </c>
      <c r="O5" s="17">
        <v>622465</v>
      </c>
      <c r="P5" s="17">
        <v>55375</v>
      </c>
      <c r="Q5" s="17">
        <v>29801670</v>
      </c>
      <c r="R5" s="17">
        <v>23304421</v>
      </c>
      <c r="S5" s="17">
        <v>211266158</v>
      </c>
      <c r="T5" s="17">
        <v>128259486</v>
      </c>
      <c r="V5"/>
      <c r="W5"/>
      <c r="X5"/>
      <c r="Y5" s="14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2.75">
      <c r="A6">
        <v>3</v>
      </c>
      <c r="B6" t="s">
        <v>160</v>
      </c>
      <c r="C6" s="13">
        <v>7020</v>
      </c>
      <c r="D6" s="13">
        <v>2008</v>
      </c>
      <c r="E6" s="18">
        <v>48</v>
      </c>
      <c r="F6" s="17">
        <v>605221</v>
      </c>
      <c r="G6" s="17">
        <v>4695631</v>
      </c>
      <c r="H6" s="17">
        <v>1360230</v>
      </c>
      <c r="I6" s="17">
        <v>14580</v>
      </c>
      <c r="J6" s="17">
        <v>1214534</v>
      </c>
      <c r="K6" s="17">
        <v>5218</v>
      </c>
      <c r="L6" s="17">
        <v>778256</v>
      </c>
      <c r="M6" s="17">
        <v>2106</v>
      </c>
      <c r="N6" s="17">
        <v>1938550</v>
      </c>
      <c r="O6" s="17">
        <v>212585</v>
      </c>
      <c r="P6" s="17">
        <v>0</v>
      </c>
      <c r="Q6" s="17">
        <v>10221690</v>
      </c>
      <c r="R6" s="17">
        <v>10434998</v>
      </c>
      <c r="S6" s="17">
        <v>62461304</v>
      </c>
      <c r="T6" s="17">
        <v>60407846</v>
      </c>
      <c r="V6"/>
      <c r="W6"/>
      <c r="X6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2.75">
      <c r="A7">
        <v>8</v>
      </c>
      <c r="B7" t="s">
        <v>86</v>
      </c>
      <c r="C7" s="13">
        <v>7020</v>
      </c>
      <c r="D7" s="13">
        <v>2008</v>
      </c>
      <c r="E7" s="18">
        <v>2.08</v>
      </c>
      <c r="F7" s="17">
        <v>52</v>
      </c>
      <c r="G7" s="17">
        <v>110991</v>
      </c>
      <c r="H7" s="17">
        <v>24703</v>
      </c>
      <c r="I7" s="17">
        <v>302142</v>
      </c>
      <c r="J7" s="17">
        <v>39841</v>
      </c>
      <c r="K7" s="17">
        <v>74</v>
      </c>
      <c r="L7" s="17">
        <v>47751</v>
      </c>
      <c r="M7" s="17">
        <v>330</v>
      </c>
      <c r="N7" s="17">
        <v>0</v>
      </c>
      <c r="O7" s="17">
        <v>17793</v>
      </c>
      <c r="P7" s="17">
        <v>0</v>
      </c>
      <c r="Q7" s="17">
        <v>543625</v>
      </c>
      <c r="R7" s="17">
        <v>254713</v>
      </c>
      <c r="S7" s="17">
        <v>324007</v>
      </c>
      <c r="T7" s="17">
        <v>5928</v>
      </c>
      <c r="V7"/>
      <c r="W7"/>
      <c r="X7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12.75">
      <c r="A8">
        <v>10</v>
      </c>
      <c r="B8" t="s">
        <v>113</v>
      </c>
      <c r="C8" s="13">
        <v>7020</v>
      </c>
      <c r="D8" s="13">
        <v>2008</v>
      </c>
      <c r="E8" s="18">
        <v>117.51</v>
      </c>
      <c r="F8" s="17">
        <v>2221710</v>
      </c>
      <c r="G8" s="17">
        <v>9708298</v>
      </c>
      <c r="H8" s="17">
        <v>1571782</v>
      </c>
      <c r="I8" s="17">
        <v>592600</v>
      </c>
      <c r="J8" s="17">
        <v>27203228</v>
      </c>
      <c r="K8" s="17">
        <v>19058</v>
      </c>
      <c r="L8" s="17">
        <v>673650</v>
      </c>
      <c r="M8" s="17">
        <v>143661</v>
      </c>
      <c r="N8" s="17">
        <v>1385643</v>
      </c>
      <c r="O8" s="17">
        <v>3016117</v>
      </c>
      <c r="P8" s="17">
        <v>259</v>
      </c>
      <c r="Q8" s="17">
        <v>44313778</v>
      </c>
      <c r="R8" s="17">
        <v>17197627</v>
      </c>
      <c r="S8" s="17">
        <v>156301193</v>
      </c>
      <c r="T8" s="17">
        <v>106020291</v>
      </c>
      <c r="V8"/>
      <c r="W8"/>
      <c r="X8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2.75">
      <c r="A9">
        <v>14</v>
      </c>
      <c r="B9" t="s">
        <v>159</v>
      </c>
      <c r="C9" s="13">
        <v>7020</v>
      </c>
      <c r="D9" s="13">
        <v>2008</v>
      </c>
      <c r="E9" s="18">
        <v>106.03</v>
      </c>
      <c r="F9" s="17">
        <v>1326100</v>
      </c>
      <c r="G9" s="17">
        <v>6677979</v>
      </c>
      <c r="H9" s="17">
        <v>1868794</v>
      </c>
      <c r="I9" s="17">
        <v>0</v>
      </c>
      <c r="J9" s="17">
        <v>13506582</v>
      </c>
      <c r="K9" s="17">
        <v>7594</v>
      </c>
      <c r="L9" s="17">
        <v>4686172</v>
      </c>
      <c r="M9" s="17">
        <v>7254</v>
      </c>
      <c r="N9" s="17">
        <v>956346</v>
      </c>
      <c r="O9" s="17">
        <v>25247</v>
      </c>
      <c r="P9" s="17">
        <v>26606</v>
      </c>
      <c r="Q9" s="17">
        <v>27709362</v>
      </c>
      <c r="R9" s="17">
        <v>24853229</v>
      </c>
      <c r="S9" s="17">
        <v>94059285</v>
      </c>
      <c r="T9" s="17">
        <v>69502204</v>
      </c>
      <c r="V9"/>
      <c r="W9"/>
      <c r="X9"/>
      <c r="Y9" s="1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2.75">
      <c r="A10">
        <v>20</v>
      </c>
      <c r="B10" t="s">
        <v>80</v>
      </c>
      <c r="C10" s="13">
        <v>7020</v>
      </c>
      <c r="D10" s="13">
        <v>2008</v>
      </c>
      <c r="E10" s="18">
        <v>31.86</v>
      </c>
      <c r="F10" s="17">
        <v>222761</v>
      </c>
      <c r="G10" s="17">
        <v>2959304</v>
      </c>
      <c r="H10" s="17">
        <v>487447</v>
      </c>
      <c r="I10" s="17">
        <v>0</v>
      </c>
      <c r="J10" s="17">
        <v>3047108</v>
      </c>
      <c r="K10" s="17">
        <v>0</v>
      </c>
      <c r="L10" s="17">
        <v>786456</v>
      </c>
      <c r="M10" s="17">
        <v>9078</v>
      </c>
      <c r="N10" s="17">
        <v>506621</v>
      </c>
      <c r="O10" s="17">
        <v>2864370</v>
      </c>
      <c r="P10" s="17">
        <v>0</v>
      </c>
      <c r="Q10" s="17">
        <v>10660384</v>
      </c>
      <c r="R10" s="17">
        <v>49829</v>
      </c>
      <c r="S10" s="17">
        <v>10660384</v>
      </c>
      <c r="T10" s="17">
        <v>10660384</v>
      </c>
      <c r="V10"/>
      <c r="W10"/>
      <c r="X10"/>
      <c r="Y10" s="14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12.75">
      <c r="A11">
        <v>21</v>
      </c>
      <c r="B11" t="s">
        <v>92</v>
      </c>
      <c r="C11" s="13">
        <v>7020</v>
      </c>
      <c r="D11" s="13">
        <v>2008</v>
      </c>
      <c r="E11" s="18">
        <v>3.95</v>
      </c>
      <c r="F11" s="17">
        <v>9543</v>
      </c>
      <c r="G11" s="17">
        <v>233808</v>
      </c>
      <c r="H11" s="17">
        <v>64599</v>
      </c>
      <c r="I11" s="17">
        <v>0</v>
      </c>
      <c r="J11" s="17">
        <v>85292</v>
      </c>
      <c r="K11" s="17">
        <v>2210</v>
      </c>
      <c r="L11" s="17">
        <v>30698</v>
      </c>
      <c r="M11" s="17">
        <v>0</v>
      </c>
      <c r="N11" s="17">
        <v>48520</v>
      </c>
      <c r="O11" s="17">
        <v>2751</v>
      </c>
      <c r="P11" s="17">
        <v>0</v>
      </c>
      <c r="Q11" s="17">
        <v>467878</v>
      </c>
      <c r="R11" s="17">
        <v>351067</v>
      </c>
      <c r="S11" s="17">
        <v>1445645</v>
      </c>
      <c r="T11" s="17">
        <v>336519</v>
      </c>
      <c r="V11"/>
      <c r="W11"/>
      <c r="X11"/>
      <c r="Y11" s="1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2.75">
      <c r="A12">
        <v>22</v>
      </c>
      <c r="B12" t="s">
        <v>89</v>
      </c>
      <c r="C12" s="13">
        <v>7020</v>
      </c>
      <c r="D12" s="13">
        <v>2008</v>
      </c>
      <c r="E12" s="18">
        <v>42.95</v>
      </c>
      <c r="F12" s="17">
        <v>261318</v>
      </c>
      <c r="G12" s="17">
        <v>2367756</v>
      </c>
      <c r="H12" s="17">
        <v>600784</v>
      </c>
      <c r="I12" s="17">
        <v>0</v>
      </c>
      <c r="J12" s="17">
        <v>7169159</v>
      </c>
      <c r="K12" s="17">
        <v>0</v>
      </c>
      <c r="L12" s="17">
        <v>85765</v>
      </c>
      <c r="M12" s="17">
        <v>73371</v>
      </c>
      <c r="N12" s="17">
        <v>125749</v>
      </c>
      <c r="O12" s="17">
        <v>78166</v>
      </c>
      <c r="P12" s="17">
        <v>0</v>
      </c>
      <c r="Q12" s="17">
        <v>10500750</v>
      </c>
      <c r="R12" s="17">
        <v>5067601</v>
      </c>
      <c r="S12" s="17">
        <v>52959441</v>
      </c>
      <c r="T12" s="17">
        <v>32321872</v>
      </c>
      <c r="V12"/>
      <c r="W12"/>
      <c r="X12"/>
      <c r="Y12" s="1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2.75">
      <c r="A13">
        <v>23</v>
      </c>
      <c r="B13" t="s">
        <v>134</v>
      </c>
      <c r="C13" s="13">
        <v>7020</v>
      </c>
      <c r="D13" s="13">
        <v>2008</v>
      </c>
      <c r="E13" s="18">
        <v>7.11</v>
      </c>
      <c r="F13" s="17">
        <v>56536</v>
      </c>
      <c r="G13" s="17">
        <v>472245</v>
      </c>
      <c r="H13" s="17">
        <v>103417</v>
      </c>
      <c r="I13" s="17">
        <v>604266</v>
      </c>
      <c r="J13" s="17">
        <v>33103</v>
      </c>
      <c r="K13" s="17">
        <v>0</v>
      </c>
      <c r="L13" s="17">
        <v>0</v>
      </c>
      <c r="M13" s="17">
        <v>500</v>
      </c>
      <c r="N13" s="17">
        <v>20171</v>
      </c>
      <c r="O13" s="17">
        <v>12780</v>
      </c>
      <c r="P13" s="17">
        <v>0</v>
      </c>
      <c r="Q13" s="17">
        <v>1246482</v>
      </c>
      <c r="R13" s="17">
        <v>459141</v>
      </c>
      <c r="S13" s="17">
        <v>3698573</v>
      </c>
      <c r="T13" s="17">
        <v>1845779</v>
      </c>
      <c r="V13"/>
      <c r="W13"/>
      <c r="X13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2.75">
      <c r="A14">
        <v>26</v>
      </c>
      <c r="B14" t="s">
        <v>98</v>
      </c>
      <c r="C14" s="13">
        <v>7020</v>
      </c>
      <c r="D14" s="13">
        <v>2008</v>
      </c>
      <c r="E14" s="18">
        <v>52.19</v>
      </c>
      <c r="F14" s="17">
        <v>615663</v>
      </c>
      <c r="G14" s="17">
        <v>3026902</v>
      </c>
      <c r="H14" s="17">
        <v>809315</v>
      </c>
      <c r="I14" s="17">
        <v>0</v>
      </c>
      <c r="J14" s="17">
        <v>7212094</v>
      </c>
      <c r="K14" s="17">
        <v>1217</v>
      </c>
      <c r="L14" s="17">
        <v>605182</v>
      </c>
      <c r="M14" s="17">
        <v>28822</v>
      </c>
      <c r="N14" s="17">
        <v>714249</v>
      </c>
      <c r="O14" s="17">
        <v>9597</v>
      </c>
      <c r="P14" s="17">
        <v>0</v>
      </c>
      <c r="Q14" s="17">
        <v>12407378</v>
      </c>
      <c r="R14" s="17">
        <v>7160284</v>
      </c>
      <c r="S14" s="17">
        <v>45406849</v>
      </c>
      <c r="T14" s="17">
        <v>24052448</v>
      </c>
      <c r="V14"/>
      <c r="W14"/>
      <c r="X14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2.75">
      <c r="A15">
        <v>29</v>
      </c>
      <c r="B15" t="s">
        <v>82</v>
      </c>
      <c r="C15" s="13">
        <v>7020</v>
      </c>
      <c r="D15" s="13">
        <v>2008</v>
      </c>
      <c r="E15" s="18">
        <v>159.17</v>
      </c>
      <c r="F15" s="17">
        <v>2388647</v>
      </c>
      <c r="G15" s="17">
        <v>10898406</v>
      </c>
      <c r="H15" s="17">
        <v>3125643</v>
      </c>
      <c r="I15" s="17">
        <v>6500</v>
      </c>
      <c r="J15" s="17">
        <v>28306596</v>
      </c>
      <c r="K15" s="17">
        <v>3510</v>
      </c>
      <c r="L15" s="17">
        <v>606534</v>
      </c>
      <c r="M15" s="17">
        <v>38075</v>
      </c>
      <c r="N15" s="17">
        <v>1956749</v>
      </c>
      <c r="O15" s="17">
        <v>40164</v>
      </c>
      <c r="P15" s="17">
        <v>-211554</v>
      </c>
      <c r="Q15" s="17">
        <v>45193731</v>
      </c>
      <c r="R15" s="17">
        <v>43142004</v>
      </c>
      <c r="S15" s="17">
        <v>220246215</v>
      </c>
      <c r="T15" s="17">
        <v>191373699</v>
      </c>
      <c r="V15"/>
      <c r="W15"/>
      <c r="X15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2.75">
      <c r="A16">
        <v>32</v>
      </c>
      <c r="B16" t="s">
        <v>103</v>
      </c>
      <c r="C16" s="13">
        <v>7020</v>
      </c>
      <c r="D16" s="13">
        <v>2008</v>
      </c>
      <c r="E16" s="18">
        <v>281</v>
      </c>
      <c r="F16" s="17">
        <v>2316359</v>
      </c>
      <c r="G16" s="17">
        <v>21333379</v>
      </c>
      <c r="H16" s="17">
        <v>4736060</v>
      </c>
      <c r="I16" s="17">
        <v>999695</v>
      </c>
      <c r="J16" s="17">
        <v>21490887</v>
      </c>
      <c r="K16" s="17">
        <v>28137</v>
      </c>
      <c r="L16" s="17">
        <v>2086329</v>
      </c>
      <c r="M16" s="17">
        <v>691107</v>
      </c>
      <c r="N16" s="17">
        <v>4396270</v>
      </c>
      <c r="O16" s="17">
        <v>541088</v>
      </c>
      <c r="P16" s="17">
        <v>281217</v>
      </c>
      <c r="Q16" s="17">
        <v>56021735</v>
      </c>
      <c r="R16" s="17">
        <v>28364911</v>
      </c>
      <c r="S16" s="17">
        <v>413862047</v>
      </c>
      <c r="T16" s="17">
        <v>235256975</v>
      </c>
      <c r="V16"/>
      <c r="W16"/>
      <c r="X16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2.75">
      <c r="A17">
        <v>35</v>
      </c>
      <c r="B17" t="s">
        <v>141</v>
      </c>
      <c r="C17" s="13">
        <v>7020</v>
      </c>
      <c r="D17" s="13">
        <v>2008</v>
      </c>
      <c r="E17" s="18">
        <v>10.15</v>
      </c>
      <c r="F17" s="17">
        <v>104500</v>
      </c>
      <c r="G17" s="17">
        <v>979217</v>
      </c>
      <c r="H17" s="17">
        <v>213953</v>
      </c>
      <c r="I17" s="17">
        <v>0</v>
      </c>
      <c r="J17" s="17">
        <v>278343</v>
      </c>
      <c r="K17" s="17">
        <v>0</v>
      </c>
      <c r="L17" s="17">
        <v>35346</v>
      </c>
      <c r="M17" s="17">
        <v>2174</v>
      </c>
      <c r="N17" s="17">
        <v>249983</v>
      </c>
      <c r="O17" s="17">
        <v>23356</v>
      </c>
      <c r="P17" s="17">
        <v>0</v>
      </c>
      <c r="Q17" s="17">
        <v>1782372</v>
      </c>
      <c r="R17" s="17">
        <v>1740877</v>
      </c>
      <c r="S17" s="17">
        <v>10824900</v>
      </c>
      <c r="T17" s="17">
        <v>2874794</v>
      </c>
      <c r="V17"/>
      <c r="W17"/>
      <c r="X17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2.75">
      <c r="A18">
        <v>37</v>
      </c>
      <c r="B18" t="s">
        <v>75</v>
      </c>
      <c r="C18" s="13">
        <v>7020</v>
      </c>
      <c r="D18" s="13">
        <v>2008</v>
      </c>
      <c r="E18" s="18">
        <v>105.24</v>
      </c>
      <c r="F18" s="17">
        <v>15851</v>
      </c>
      <c r="G18" s="17">
        <v>4677273</v>
      </c>
      <c r="H18" s="17">
        <v>1104829</v>
      </c>
      <c r="I18" s="17">
        <v>85500</v>
      </c>
      <c r="J18" s="17">
        <v>12183518</v>
      </c>
      <c r="K18" s="17">
        <v>4396</v>
      </c>
      <c r="L18" s="17">
        <v>1293453</v>
      </c>
      <c r="M18" s="17">
        <v>88691</v>
      </c>
      <c r="N18" s="17">
        <v>768846</v>
      </c>
      <c r="O18" s="17">
        <v>15406</v>
      </c>
      <c r="P18" s="17">
        <v>13214</v>
      </c>
      <c r="Q18" s="17">
        <v>20208698</v>
      </c>
      <c r="R18" s="17">
        <v>9540838</v>
      </c>
      <c r="S18" s="17">
        <v>108352268</v>
      </c>
      <c r="T18" s="17">
        <v>83911321</v>
      </c>
      <c r="V18"/>
      <c r="W18"/>
      <c r="X18"/>
      <c r="Y18" s="1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2.75">
      <c r="A19">
        <v>38</v>
      </c>
      <c r="B19" t="s">
        <v>130</v>
      </c>
      <c r="C19" s="13">
        <v>7020</v>
      </c>
      <c r="D19" s="13">
        <v>2008</v>
      </c>
      <c r="E19" s="18">
        <v>26.16</v>
      </c>
      <c r="F19" s="17">
        <v>424618</v>
      </c>
      <c r="G19" s="17">
        <v>1824297</v>
      </c>
      <c r="H19" s="17">
        <v>519921</v>
      </c>
      <c r="I19" s="17">
        <v>1188</v>
      </c>
      <c r="J19" s="17">
        <v>4658135</v>
      </c>
      <c r="K19" s="17">
        <v>0</v>
      </c>
      <c r="L19" s="17">
        <v>164050</v>
      </c>
      <c r="M19" s="17">
        <v>544</v>
      </c>
      <c r="N19" s="17">
        <v>336978</v>
      </c>
      <c r="O19" s="17">
        <v>229607</v>
      </c>
      <c r="P19" s="17">
        <v>0</v>
      </c>
      <c r="Q19" s="17">
        <v>7734720</v>
      </c>
      <c r="R19" s="17">
        <v>2920348</v>
      </c>
      <c r="S19" s="17">
        <v>20956335</v>
      </c>
      <c r="T19" s="17">
        <v>10382806</v>
      </c>
      <c r="V19"/>
      <c r="W19"/>
      <c r="X19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2.75">
      <c r="A20">
        <v>39</v>
      </c>
      <c r="B20" t="s">
        <v>84</v>
      </c>
      <c r="C20" s="13">
        <v>7020</v>
      </c>
      <c r="D20" s="13">
        <v>2008</v>
      </c>
      <c r="E20" s="18">
        <v>25.6</v>
      </c>
      <c r="F20" s="17">
        <v>318647</v>
      </c>
      <c r="G20" s="17">
        <v>1567475</v>
      </c>
      <c r="H20" s="17">
        <v>377859</v>
      </c>
      <c r="I20" s="17">
        <v>190386</v>
      </c>
      <c r="J20" s="17">
        <v>3474647</v>
      </c>
      <c r="K20" s="17">
        <v>0</v>
      </c>
      <c r="L20" s="17">
        <v>141830</v>
      </c>
      <c r="M20" s="17">
        <v>116404</v>
      </c>
      <c r="N20" s="17">
        <v>306752</v>
      </c>
      <c r="O20" s="17">
        <v>15129</v>
      </c>
      <c r="P20" s="17">
        <v>0</v>
      </c>
      <c r="Q20" s="17">
        <v>6190482</v>
      </c>
      <c r="R20" s="17">
        <v>2520566</v>
      </c>
      <c r="S20" s="17">
        <v>19781845</v>
      </c>
      <c r="T20" s="17">
        <v>8304096</v>
      </c>
      <c r="V20"/>
      <c r="W20"/>
      <c r="X20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2.75">
      <c r="A21">
        <v>43</v>
      </c>
      <c r="B21" t="s">
        <v>114</v>
      </c>
      <c r="C21" s="13">
        <v>7020</v>
      </c>
      <c r="D21" s="13">
        <v>2008</v>
      </c>
      <c r="E21" s="18">
        <v>12.15</v>
      </c>
      <c r="F21" s="17">
        <v>176195</v>
      </c>
      <c r="G21" s="17">
        <v>757413</v>
      </c>
      <c r="H21" s="17">
        <v>189983</v>
      </c>
      <c r="I21" s="17">
        <v>92325</v>
      </c>
      <c r="J21" s="17">
        <v>1660927</v>
      </c>
      <c r="K21" s="17">
        <v>0</v>
      </c>
      <c r="L21" s="17">
        <v>98713</v>
      </c>
      <c r="M21" s="17">
        <v>4224</v>
      </c>
      <c r="N21" s="17">
        <v>102121</v>
      </c>
      <c r="O21" s="17">
        <v>10547</v>
      </c>
      <c r="P21" s="17">
        <v>0</v>
      </c>
      <c r="Q21" s="17">
        <v>2916253</v>
      </c>
      <c r="R21" s="17">
        <v>1696687</v>
      </c>
      <c r="S21" s="17">
        <v>15452223</v>
      </c>
      <c r="T21" s="17">
        <v>7852805</v>
      </c>
      <c r="V21"/>
      <c r="W21"/>
      <c r="X21"/>
      <c r="Y21" s="1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2.75">
      <c r="A22">
        <v>45</v>
      </c>
      <c r="B22" t="s">
        <v>138</v>
      </c>
      <c r="C22" s="13">
        <v>7020</v>
      </c>
      <c r="D22" s="13">
        <v>2008</v>
      </c>
      <c r="E22" s="18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V22"/>
      <c r="W22"/>
      <c r="X22"/>
      <c r="Y22" s="14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2.75">
      <c r="A23">
        <v>46</v>
      </c>
      <c r="B23" t="s">
        <v>99</v>
      </c>
      <c r="C23" s="13">
        <v>7020</v>
      </c>
      <c r="D23" s="13">
        <v>2008</v>
      </c>
      <c r="E23" s="18">
        <v>8.94</v>
      </c>
      <c r="F23" s="17">
        <v>80862</v>
      </c>
      <c r="G23" s="17">
        <v>501436</v>
      </c>
      <c r="H23" s="17">
        <v>98268</v>
      </c>
      <c r="I23" s="17">
        <v>0</v>
      </c>
      <c r="J23" s="17">
        <v>161767</v>
      </c>
      <c r="K23" s="17">
        <v>44471</v>
      </c>
      <c r="L23" s="17">
        <v>132915</v>
      </c>
      <c r="M23" s="17">
        <v>29524</v>
      </c>
      <c r="N23" s="17">
        <v>83517</v>
      </c>
      <c r="O23" s="17">
        <v>77544</v>
      </c>
      <c r="P23" s="17">
        <v>0</v>
      </c>
      <c r="Q23" s="17">
        <v>1129442</v>
      </c>
      <c r="R23" s="17">
        <v>749036</v>
      </c>
      <c r="S23" s="17">
        <v>5734128</v>
      </c>
      <c r="T23" s="17">
        <v>2329427</v>
      </c>
      <c r="V23"/>
      <c r="W23"/>
      <c r="X23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2.75">
      <c r="A24">
        <v>50</v>
      </c>
      <c r="B24" t="s">
        <v>153</v>
      </c>
      <c r="C24" s="13">
        <v>7020</v>
      </c>
      <c r="D24" s="13">
        <v>2008</v>
      </c>
      <c r="E24" s="18">
        <v>17.8</v>
      </c>
      <c r="F24" s="17">
        <v>357840</v>
      </c>
      <c r="G24" s="17">
        <v>1290566</v>
      </c>
      <c r="H24" s="17">
        <v>311687</v>
      </c>
      <c r="I24" s="17">
        <v>0</v>
      </c>
      <c r="J24" s="17">
        <v>4327649</v>
      </c>
      <c r="K24" s="17">
        <v>833</v>
      </c>
      <c r="L24" s="17">
        <v>234578</v>
      </c>
      <c r="M24" s="17">
        <v>176</v>
      </c>
      <c r="N24" s="17">
        <v>200582</v>
      </c>
      <c r="O24" s="17">
        <v>34891</v>
      </c>
      <c r="P24" s="17">
        <v>0</v>
      </c>
      <c r="Q24" s="17">
        <v>6400962</v>
      </c>
      <c r="R24" s="17">
        <v>4746803</v>
      </c>
      <c r="S24" s="17">
        <v>33434287</v>
      </c>
      <c r="T24" s="17">
        <v>18288167</v>
      </c>
      <c r="V24"/>
      <c r="W24"/>
      <c r="X2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12.75">
      <c r="A25">
        <v>54</v>
      </c>
      <c r="B25" t="s">
        <v>77</v>
      </c>
      <c r="C25" s="13">
        <v>7020</v>
      </c>
      <c r="D25" s="13">
        <v>2008</v>
      </c>
      <c r="E25" s="18">
        <v>3.57</v>
      </c>
      <c r="F25" s="17">
        <v>24430</v>
      </c>
      <c r="G25" s="17">
        <v>209603</v>
      </c>
      <c r="H25" s="17">
        <v>59270</v>
      </c>
      <c r="I25" s="17">
        <v>468</v>
      </c>
      <c r="J25" s="17">
        <v>95286</v>
      </c>
      <c r="K25" s="17">
        <v>756</v>
      </c>
      <c r="L25" s="17">
        <v>11223</v>
      </c>
      <c r="M25" s="17">
        <v>0</v>
      </c>
      <c r="N25" s="17">
        <v>139637</v>
      </c>
      <c r="O25" s="17">
        <v>492</v>
      </c>
      <c r="P25" s="17">
        <v>0</v>
      </c>
      <c r="Q25" s="17">
        <v>516735</v>
      </c>
      <c r="R25" s="17">
        <v>163941</v>
      </c>
      <c r="S25" s="17">
        <v>1690191</v>
      </c>
      <c r="T25" s="17">
        <v>260471</v>
      </c>
      <c r="V25"/>
      <c r="W25"/>
      <c r="X25"/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.75">
      <c r="A26">
        <v>56</v>
      </c>
      <c r="B26" t="s">
        <v>117</v>
      </c>
      <c r="C26" s="13">
        <v>7020</v>
      </c>
      <c r="D26" s="13">
        <v>2008</v>
      </c>
      <c r="E26" s="18">
        <v>4.23</v>
      </c>
      <c r="F26" s="17">
        <v>19033</v>
      </c>
      <c r="G26" s="17">
        <v>237172</v>
      </c>
      <c r="H26" s="17">
        <v>62580</v>
      </c>
      <c r="I26" s="17">
        <v>0</v>
      </c>
      <c r="J26" s="17">
        <v>15935</v>
      </c>
      <c r="K26" s="17">
        <v>151</v>
      </c>
      <c r="L26" s="17">
        <v>38151</v>
      </c>
      <c r="M26" s="17">
        <v>476</v>
      </c>
      <c r="N26" s="17">
        <v>43988</v>
      </c>
      <c r="O26" s="17">
        <v>12820</v>
      </c>
      <c r="P26" s="17">
        <v>0</v>
      </c>
      <c r="Q26" s="17">
        <v>411273</v>
      </c>
      <c r="R26" s="17">
        <v>391289</v>
      </c>
      <c r="S26" s="17">
        <v>1183345</v>
      </c>
      <c r="T26" s="17">
        <v>200922</v>
      </c>
      <c r="V26"/>
      <c r="W26"/>
      <c r="X26"/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.75">
      <c r="A27">
        <v>58</v>
      </c>
      <c r="B27" t="s">
        <v>118</v>
      </c>
      <c r="C27" s="13">
        <v>7020</v>
      </c>
      <c r="D27" s="13">
        <v>2008</v>
      </c>
      <c r="E27" s="18">
        <v>75.43</v>
      </c>
      <c r="F27" s="17">
        <v>565410</v>
      </c>
      <c r="G27" s="17">
        <v>4290594</v>
      </c>
      <c r="H27" s="17">
        <v>1140040</v>
      </c>
      <c r="I27" s="17">
        <v>0</v>
      </c>
      <c r="J27" s="17">
        <v>1187250</v>
      </c>
      <c r="K27" s="17">
        <v>3975</v>
      </c>
      <c r="L27" s="17">
        <v>1369903</v>
      </c>
      <c r="M27" s="17">
        <v>126058</v>
      </c>
      <c r="N27" s="17">
        <v>1260687</v>
      </c>
      <c r="O27" s="17">
        <v>34802</v>
      </c>
      <c r="P27" s="17">
        <v>2944</v>
      </c>
      <c r="Q27" s="17">
        <v>9410365</v>
      </c>
      <c r="R27" s="17">
        <v>4243513</v>
      </c>
      <c r="S27" s="17">
        <v>28848070</v>
      </c>
      <c r="T27" s="17">
        <v>12243416</v>
      </c>
      <c r="V27"/>
      <c r="W27"/>
      <c r="X27"/>
      <c r="Y27" s="14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2.75">
      <c r="A28">
        <v>63</v>
      </c>
      <c r="B28" t="s">
        <v>79</v>
      </c>
      <c r="C28" s="13">
        <v>7020</v>
      </c>
      <c r="D28" s="13">
        <v>2008</v>
      </c>
      <c r="E28" s="18">
        <v>27.65</v>
      </c>
      <c r="F28" s="17">
        <v>392755</v>
      </c>
      <c r="G28" s="17">
        <v>1906648</v>
      </c>
      <c r="H28" s="17">
        <v>726335</v>
      </c>
      <c r="I28" s="17">
        <v>804980</v>
      </c>
      <c r="J28" s="17">
        <v>834370</v>
      </c>
      <c r="K28" s="17">
        <v>0</v>
      </c>
      <c r="L28" s="17">
        <v>318391</v>
      </c>
      <c r="M28" s="17">
        <v>37029</v>
      </c>
      <c r="N28" s="17">
        <v>324313</v>
      </c>
      <c r="O28" s="17">
        <v>3948</v>
      </c>
      <c r="P28" s="17">
        <v>0</v>
      </c>
      <c r="Q28" s="17">
        <v>4956014</v>
      </c>
      <c r="R28" s="17">
        <v>3860008</v>
      </c>
      <c r="S28" s="17">
        <v>42827045</v>
      </c>
      <c r="T28" s="17">
        <v>19490888</v>
      </c>
      <c r="V28"/>
      <c r="W28"/>
      <c r="X28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2.75">
      <c r="A29">
        <v>78</v>
      </c>
      <c r="B29" t="s">
        <v>104</v>
      </c>
      <c r="C29" s="13">
        <v>7020</v>
      </c>
      <c r="D29" s="13">
        <v>2008</v>
      </c>
      <c r="E29" s="18">
        <v>22.52</v>
      </c>
      <c r="F29" s="17">
        <v>307590</v>
      </c>
      <c r="G29" s="17">
        <v>1516177</v>
      </c>
      <c r="H29" s="17">
        <v>377596</v>
      </c>
      <c r="I29" s="17">
        <v>0</v>
      </c>
      <c r="J29" s="17">
        <v>1730316</v>
      </c>
      <c r="K29" s="17">
        <v>0</v>
      </c>
      <c r="L29" s="17">
        <v>120025</v>
      </c>
      <c r="M29" s="17">
        <v>4655</v>
      </c>
      <c r="N29" s="17">
        <v>204889</v>
      </c>
      <c r="O29" s="17">
        <v>12996</v>
      </c>
      <c r="P29" s="17">
        <v>0</v>
      </c>
      <c r="Q29" s="17">
        <v>3966654</v>
      </c>
      <c r="R29" s="17">
        <v>2694222</v>
      </c>
      <c r="S29" s="17">
        <v>18192155</v>
      </c>
      <c r="T29" s="17">
        <v>6716740</v>
      </c>
      <c r="V29"/>
      <c r="W29"/>
      <c r="X29"/>
      <c r="Y29" s="1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2.75">
      <c r="A30">
        <v>79</v>
      </c>
      <c r="B30" t="s">
        <v>94</v>
      </c>
      <c r="C30" s="13">
        <v>7020</v>
      </c>
      <c r="D30" s="13">
        <v>2008</v>
      </c>
      <c r="E30" s="18">
        <v>6.89</v>
      </c>
      <c r="F30" s="17">
        <v>0</v>
      </c>
      <c r="G30" s="17">
        <v>450252</v>
      </c>
      <c r="H30" s="17">
        <v>135438</v>
      </c>
      <c r="I30" s="17">
        <v>0</v>
      </c>
      <c r="J30" s="17">
        <v>443593</v>
      </c>
      <c r="K30" s="17">
        <v>0</v>
      </c>
      <c r="L30" s="17">
        <v>42038</v>
      </c>
      <c r="M30" s="17">
        <v>35161</v>
      </c>
      <c r="N30" s="17">
        <v>116517</v>
      </c>
      <c r="O30" s="17">
        <v>4509</v>
      </c>
      <c r="P30" s="17">
        <v>0</v>
      </c>
      <c r="Q30" s="17">
        <v>1227508</v>
      </c>
      <c r="R30" s="17">
        <v>963453</v>
      </c>
      <c r="S30" s="17">
        <v>4913486</v>
      </c>
      <c r="T30" s="17">
        <v>1138319</v>
      </c>
      <c r="V30"/>
      <c r="W30"/>
      <c r="X30"/>
      <c r="Y30" s="14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2.75">
      <c r="A31">
        <v>80</v>
      </c>
      <c r="B31" t="s">
        <v>95</v>
      </c>
      <c r="C31" s="13">
        <v>7020</v>
      </c>
      <c r="D31" s="13">
        <v>2008</v>
      </c>
      <c r="E31" s="18">
        <v>0.14</v>
      </c>
      <c r="F31" s="17">
        <v>1485</v>
      </c>
      <c r="G31" s="17">
        <v>7050</v>
      </c>
      <c r="H31" s="17">
        <v>1701</v>
      </c>
      <c r="I31" s="17">
        <v>0</v>
      </c>
      <c r="J31" s="17">
        <v>1946</v>
      </c>
      <c r="K31" s="17">
        <v>0</v>
      </c>
      <c r="L31" s="17">
        <v>1520</v>
      </c>
      <c r="M31" s="17">
        <v>0</v>
      </c>
      <c r="N31" s="17">
        <v>6874</v>
      </c>
      <c r="O31" s="17">
        <v>0</v>
      </c>
      <c r="P31" s="17">
        <v>0</v>
      </c>
      <c r="Q31" s="17">
        <v>19091</v>
      </c>
      <c r="R31" s="17">
        <v>27401</v>
      </c>
      <c r="S31" s="17">
        <v>73152</v>
      </c>
      <c r="T31" s="17">
        <v>0</v>
      </c>
      <c r="V31"/>
      <c r="W31"/>
      <c r="X31"/>
      <c r="Y31" s="14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2.75">
      <c r="A32">
        <v>81</v>
      </c>
      <c r="B32" t="s">
        <v>78</v>
      </c>
      <c r="C32" s="13">
        <v>7020</v>
      </c>
      <c r="D32" s="13">
        <v>2008</v>
      </c>
      <c r="E32" s="18">
        <v>60.4</v>
      </c>
      <c r="F32" s="17">
        <v>509556</v>
      </c>
      <c r="G32" s="17">
        <v>4405463</v>
      </c>
      <c r="H32" s="17">
        <v>928726</v>
      </c>
      <c r="I32" s="17">
        <v>175809</v>
      </c>
      <c r="J32" s="17">
        <v>4738303</v>
      </c>
      <c r="K32" s="17">
        <v>0</v>
      </c>
      <c r="L32" s="17">
        <v>357861</v>
      </c>
      <c r="M32" s="17">
        <v>7997</v>
      </c>
      <c r="N32" s="17">
        <v>592277</v>
      </c>
      <c r="O32" s="17">
        <v>34100</v>
      </c>
      <c r="P32" s="17">
        <v>0</v>
      </c>
      <c r="Q32" s="17">
        <v>11240536</v>
      </c>
      <c r="R32" s="17">
        <v>8826152</v>
      </c>
      <c r="S32" s="17">
        <v>98534573</v>
      </c>
      <c r="T32" s="17">
        <v>70026658</v>
      </c>
      <c r="V32"/>
      <c r="W32"/>
      <c r="X32"/>
      <c r="Y32" s="1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.75">
      <c r="A33">
        <v>82</v>
      </c>
      <c r="B33" t="s">
        <v>143</v>
      </c>
      <c r="C33" s="13">
        <v>7020</v>
      </c>
      <c r="D33" s="13">
        <v>2008</v>
      </c>
      <c r="E33" s="18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V33"/>
      <c r="W33"/>
      <c r="X33"/>
      <c r="Y33" s="14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.75">
      <c r="A34">
        <v>84</v>
      </c>
      <c r="B34" t="s">
        <v>150</v>
      </c>
      <c r="C34" s="13">
        <v>7020</v>
      </c>
      <c r="D34" s="13">
        <v>2008</v>
      </c>
      <c r="E34" s="18">
        <v>122.77</v>
      </c>
      <c r="F34" s="17">
        <v>2272194</v>
      </c>
      <c r="G34" s="17">
        <v>10518050</v>
      </c>
      <c r="H34" s="17">
        <v>3721468</v>
      </c>
      <c r="I34" s="17">
        <v>45399</v>
      </c>
      <c r="J34" s="17">
        <v>26077453</v>
      </c>
      <c r="K34" s="17">
        <v>78</v>
      </c>
      <c r="L34" s="17">
        <v>3524100</v>
      </c>
      <c r="M34" s="17">
        <v>728163</v>
      </c>
      <c r="N34" s="17">
        <v>2569789</v>
      </c>
      <c r="O34" s="17">
        <v>104873</v>
      </c>
      <c r="P34" s="17">
        <v>534418</v>
      </c>
      <c r="Q34" s="17">
        <v>46754955</v>
      </c>
      <c r="R34" s="17">
        <v>24855573</v>
      </c>
      <c r="S34" s="17">
        <v>272779095</v>
      </c>
      <c r="T34" s="17">
        <v>223777342</v>
      </c>
      <c r="V34"/>
      <c r="W34"/>
      <c r="X34"/>
      <c r="Y34" s="14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.75">
      <c r="A35">
        <v>85</v>
      </c>
      <c r="B35" t="s">
        <v>133</v>
      </c>
      <c r="C35" s="13">
        <v>7020</v>
      </c>
      <c r="D35" s="13">
        <v>2008</v>
      </c>
      <c r="E35" s="18">
        <v>13.85</v>
      </c>
      <c r="F35" s="17">
        <v>155874</v>
      </c>
      <c r="G35" s="17">
        <v>1016210</v>
      </c>
      <c r="H35" s="17">
        <v>239455</v>
      </c>
      <c r="I35" s="17">
        <v>34441</v>
      </c>
      <c r="J35" s="17">
        <v>730475</v>
      </c>
      <c r="K35" s="17">
        <v>0</v>
      </c>
      <c r="L35" s="17">
        <v>214607</v>
      </c>
      <c r="M35" s="17">
        <v>1325</v>
      </c>
      <c r="N35" s="17">
        <v>132688</v>
      </c>
      <c r="O35" s="17">
        <v>3048</v>
      </c>
      <c r="P35" s="17">
        <v>0</v>
      </c>
      <c r="Q35" s="17">
        <v>2372249</v>
      </c>
      <c r="R35" s="17">
        <v>1296321</v>
      </c>
      <c r="S35" s="17">
        <v>3832015</v>
      </c>
      <c r="T35" s="17">
        <v>1780519</v>
      </c>
      <c r="V35"/>
      <c r="W35"/>
      <c r="X35"/>
      <c r="Y35" s="14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.75">
      <c r="A36">
        <v>96</v>
      </c>
      <c r="B36" t="s">
        <v>105</v>
      </c>
      <c r="C36" s="13">
        <v>7020</v>
      </c>
      <c r="D36" s="13">
        <v>2008</v>
      </c>
      <c r="E36" s="18">
        <v>6.23</v>
      </c>
      <c r="F36" s="17">
        <v>34813</v>
      </c>
      <c r="G36" s="17">
        <v>720385</v>
      </c>
      <c r="H36" s="17">
        <v>166936</v>
      </c>
      <c r="I36" s="17">
        <v>19900</v>
      </c>
      <c r="J36" s="17">
        <v>122834</v>
      </c>
      <c r="K36" s="17">
        <v>550</v>
      </c>
      <c r="L36" s="17">
        <v>142750</v>
      </c>
      <c r="M36" s="17">
        <v>142</v>
      </c>
      <c r="N36" s="17">
        <v>31370</v>
      </c>
      <c r="O36" s="17">
        <v>800</v>
      </c>
      <c r="P36" s="17">
        <v>0</v>
      </c>
      <c r="Q36" s="17">
        <v>1205667</v>
      </c>
      <c r="R36" s="17">
        <v>530989</v>
      </c>
      <c r="S36" s="17">
        <v>2676349</v>
      </c>
      <c r="T36" s="17">
        <v>544600</v>
      </c>
      <c r="V36"/>
      <c r="W36"/>
      <c r="X36"/>
      <c r="Y36" s="14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.75">
      <c r="A37">
        <v>102</v>
      </c>
      <c r="B37" t="s">
        <v>162</v>
      </c>
      <c r="C37" s="13">
        <v>7020</v>
      </c>
      <c r="D37" s="13">
        <v>2008</v>
      </c>
      <c r="E37" s="18">
        <v>47.13</v>
      </c>
      <c r="F37" s="17">
        <v>24850</v>
      </c>
      <c r="G37" s="17">
        <v>3088159</v>
      </c>
      <c r="H37" s="17">
        <v>782945</v>
      </c>
      <c r="I37" s="17">
        <v>0</v>
      </c>
      <c r="J37" s="17">
        <v>7347236</v>
      </c>
      <c r="K37" s="17">
        <v>0</v>
      </c>
      <c r="L37" s="17">
        <v>418232</v>
      </c>
      <c r="M37" s="17">
        <v>286803</v>
      </c>
      <c r="N37" s="17">
        <v>290295</v>
      </c>
      <c r="O37" s="17">
        <v>303446</v>
      </c>
      <c r="P37" s="17">
        <v>0</v>
      </c>
      <c r="Q37" s="17">
        <v>12517116</v>
      </c>
      <c r="R37" s="17">
        <v>5133597</v>
      </c>
      <c r="S37" s="17">
        <v>72816390</v>
      </c>
      <c r="T37" s="17">
        <v>59244148</v>
      </c>
      <c r="V37"/>
      <c r="W37"/>
      <c r="X37"/>
      <c r="Y37" s="14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.75">
      <c r="A38">
        <v>104</v>
      </c>
      <c r="B38" t="s">
        <v>110</v>
      </c>
      <c r="C38" s="13">
        <v>7020</v>
      </c>
      <c r="D38" s="13">
        <v>2008</v>
      </c>
      <c r="E38" s="18">
        <v>13.09</v>
      </c>
      <c r="F38" s="17">
        <v>166031</v>
      </c>
      <c r="G38" s="17">
        <v>869078</v>
      </c>
      <c r="H38" s="17">
        <v>240178</v>
      </c>
      <c r="I38" s="17">
        <v>32137</v>
      </c>
      <c r="J38" s="17">
        <v>229621</v>
      </c>
      <c r="K38" s="17">
        <v>0</v>
      </c>
      <c r="L38" s="17">
        <v>28139</v>
      </c>
      <c r="M38" s="17">
        <v>25350</v>
      </c>
      <c r="N38" s="17">
        <v>173792</v>
      </c>
      <c r="O38" s="17">
        <v>1532</v>
      </c>
      <c r="P38" s="17">
        <v>0</v>
      </c>
      <c r="Q38" s="17">
        <v>1599827</v>
      </c>
      <c r="R38" s="17">
        <v>1671695</v>
      </c>
      <c r="S38" s="17">
        <v>10170180</v>
      </c>
      <c r="T38" s="17">
        <v>5162837</v>
      </c>
      <c r="V38"/>
      <c r="W38"/>
      <c r="X38"/>
      <c r="Y38" s="14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.75">
      <c r="A39">
        <v>106</v>
      </c>
      <c r="B39" t="s">
        <v>72</v>
      </c>
      <c r="C39" s="13">
        <v>7020</v>
      </c>
      <c r="D39" s="13">
        <v>2008</v>
      </c>
      <c r="E39" s="18">
        <v>13.22</v>
      </c>
      <c r="F39" s="17">
        <v>181255</v>
      </c>
      <c r="G39" s="17">
        <v>1005681</v>
      </c>
      <c r="H39" s="17">
        <v>226945</v>
      </c>
      <c r="I39" s="17">
        <v>0</v>
      </c>
      <c r="J39" s="17">
        <v>285980</v>
      </c>
      <c r="K39" s="17">
        <v>0</v>
      </c>
      <c r="L39" s="17">
        <v>173724</v>
      </c>
      <c r="M39" s="17">
        <v>7215</v>
      </c>
      <c r="N39" s="17">
        <v>78474</v>
      </c>
      <c r="O39" s="17">
        <v>2053</v>
      </c>
      <c r="P39" s="17">
        <v>0</v>
      </c>
      <c r="Q39" s="17">
        <v>1780072</v>
      </c>
      <c r="R39" s="17">
        <v>1558907</v>
      </c>
      <c r="S39" s="17">
        <v>9439877</v>
      </c>
      <c r="T39" s="17">
        <v>3980048</v>
      </c>
      <c r="V39"/>
      <c r="W39"/>
      <c r="X39"/>
      <c r="Y39" s="14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.75">
      <c r="A40">
        <v>107</v>
      </c>
      <c r="B40" t="s">
        <v>93</v>
      </c>
      <c r="C40" s="13">
        <v>7020</v>
      </c>
      <c r="D40" s="13">
        <v>2008</v>
      </c>
      <c r="E40" s="18">
        <v>3.2</v>
      </c>
      <c r="F40" s="17">
        <v>16860</v>
      </c>
      <c r="G40" s="17">
        <v>324812</v>
      </c>
      <c r="H40" s="17">
        <v>71451</v>
      </c>
      <c r="I40" s="17">
        <v>204240</v>
      </c>
      <c r="J40" s="17">
        <v>40444</v>
      </c>
      <c r="K40" s="17">
        <v>0</v>
      </c>
      <c r="L40" s="17">
        <v>0</v>
      </c>
      <c r="M40" s="17">
        <v>5702</v>
      </c>
      <c r="N40" s="17">
        <v>10077</v>
      </c>
      <c r="O40" s="17">
        <v>27443</v>
      </c>
      <c r="P40" s="17">
        <v>0</v>
      </c>
      <c r="Q40" s="17">
        <v>684169</v>
      </c>
      <c r="R40" s="17">
        <v>169658</v>
      </c>
      <c r="S40" s="17">
        <v>999401</v>
      </c>
      <c r="T40" s="17">
        <v>88951</v>
      </c>
      <c r="V40"/>
      <c r="W40"/>
      <c r="X40"/>
      <c r="Y40" s="14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.75">
      <c r="A41">
        <v>108</v>
      </c>
      <c r="B41" t="s">
        <v>109</v>
      </c>
      <c r="C41" s="13">
        <v>7020</v>
      </c>
      <c r="D41" s="13">
        <v>2008</v>
      </c>
      <c r="E41" s="18">
        <v>25.46</v>
      </c>
      <c r="F41" s="17">
        <v>461828</v>
      </c>
      <c r="G41" s="17">
        <v>1556238</v>
      </c>
      <c r="H41" s="17">
        <v>384741</v>
      </c>
      <c r="I41" s="17">
        <v>0</v>
      </c>
      <c r="J41" s="17">
        <v>7924389</v>
      </c>
      <c r="K41" s="17">
        <v>0</v>
      </c>
      <c r="L41" s="17">
        <v>11528</v>
      </c>
      <c r="M41" s="17">
        <v>802</v>
      </c>
      <c r="N41" s="17">
        <v>367108</v>
      </c>
      <c r="O41" s="17">
        <v>64664</v>
      </c>
      <c r="P41" s="17">
        <v>0</v>
      </c>
      <c r="Q41" s="17">
        <v>10309470</v>
      </c>
      <c r="R41" s="17">
        <v>1950947</v>
      </c>
      <c r="S41" s="17">
        <v>5893230</v>
      </c>
      <c r="T41" s="17">
        <v>2368952</v>
      </c>
      <c r="V41"/>
      <c r="W41"/>
      <c r="X41"/>
      <c r="Y41" s="14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.75">
      <c r="A42">
        <v>111</v>
      </c>
      <c r="B42" t="s">
        <v>140</v>
      </c>
      <c r="C42" s="13">
        <v>7020</v>
      </c>
      <c r="D42" s="13">
        <v>2008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V42"/>
      <c r="W42"/>
      <c r="X42"/>
      <c r="Y42" s="14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.75">
      <c r="A43">
        <v>125</v>
      </c>
      <c r="B43" t="s">
        <v>96</v>
      </c>
      <c r="C43" s="13">
        <v>7020</v>
      </c>
      <c r="D43" s="13">
        <v>2008</v>
      </c>
      <c r="E43" s="18">
        <v>7.02</v>
      </c>
      <c r="F43" s="17">
        <v>53355</v>
      </c>
      <c r="G43" s="17">
        <v>455771</v>
      </c>
      <c r="H43" s="17">
        <v>108075</v>
      </c>
      <c r="I43" s="17">
        <v>0</v>
      </c>
      <c r="J43" s="17">
        <v>217867</v>
      </c>
      <c r="K43" s="17">
        <v>0</v>
      </c>
      <c r="L43" s="17">
        <v>13240</v>
      </c>
      <c r="M43" s="17">
        <v>0</v>
      </c>
      <c r="N43" s="17">
        <v>74599</v>
      </c>
      <c r="O43" s="17">
        <v>7450</v>
      </c>
      <c r="P43" s="17">
        <v>0</v>
      </c>
      <c r="Q43" s="17">
        <v>877002</v>
      </c>
      <c r="R43" s="17">
        <v>869032</v>
      </c>
      <c r="S43" s="17">
        <v>5083105</v>
      </c>
      <c r="T43" s="17">
        <v>2353885</v>
      </c>
      <c r="V43"/>
      <c r="W43"/>
      <c r="X43"/>
      <c r="Y43" s="14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.75">
      <c r="A44">
        <v>126</v>
      </c>
      <c r="B44" t="s">
        <v>125</v>
      </c>
      <c r="C44" s="13">
        <v>7020</v>
      </c>
      <c r="D44" s="13">
        <v>2008</v>
      </c>
      <c r="E44" s="18">
        <v>39.19</v>
      </c>
      <c r="F44" s="17">
        <v>409618</v>
      </c>
      <c r="G44" s="17">
        <v>2639855</v>
      </c>
      <c r="H44" s="17">
        <v>689173</v>
      </c>
      <c r="I44" s="17">
        <v>303910</v>
      </c>
      <c r="J44" s="17">
        <v>6194179</v>
      </c>
      <c r="K44" s="17">
        <v>6810</v>
      </c>
      <c r="L44" s="17">
        <v>616062</v>
      </c>
      <c r="M44" s="17">
        <v>4743</v>
      </c>
      <c r="N44" s="17">
        <v>78240</v>
      </c>
      <c r="O44" s="17">
        <v>9232</v>
      </c>
      <c r="P44" s="17">
        <v>0</v>
      </c>
      <c r="Q44" s="17">
        <v>10542204</v>
      </c>
      <c r="R44" s="17">
        <v>3867698</v>
      </c>
      <c r="S44" s="17">
        <v>67663696</v>
      </c>
      <c r="T44" s="17">
        <v>36831085</v>
      </c>
      <c r="V44"/>
      <c r="W44"/>
      <c r="X44"/>
      <c r="Y44" s="14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.75">
      <c r="A45">
        <v>128</v>
      </c>
      <c r="B45" t="s">
        <v>132</v>
      </c>
      <c r="C45" s="13">
        <v>7020</v>
      </c>
      <c r="D45" s="13">
        <v>2008</v>
      </c>
      <c r="E45" s="18">
        <v>121.37</v>
      </c>
      <c r="F45" s="17">
        <v>24783</v>
      </c>
      <c r="G45" s="17">
        <v>9843125</v>
      </c>
      <c r="H45" s="17">
        <v>2557007</v>
      </c>
      <c r="I45" s="17">
        <v>0</v>
      </c>
      <c r="J45" s="17">
        <v>20040224</v>
      </c>
      <c r="K45" s="17">
        <v>304</v>
      </c>
      <c r="L45" s="17">
        <v>1370616</v>
      </c>
      <c r="M45" s="17">
        <v>336945</v>
      </c>
      <c r="N45" s="17">
        <v>3393439</v>
      </c>
      <c r="O45" s="17">
        <v>253468</v>
      </c>
      <c r="P45" s="17">
        <v>0</v>
      </c>
      <c r="Q45" s="17">
        <v>37795128</v>
      </c>
      <c r="R45" s="17">
        <v>20636074</v>
      </c>
      <c r="S45" s="17">
        <v>119587567</v>
      </c>
      <c r="T45" s="17">
        <v>85085463</v>
      </c>
      <c r="V45"/>
      <c r="W45"/>
      <c r="X45"/>
      <c r="Y45" s="14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.75">
      <c r="A46">
        <v>129</v>
      </c>
      <c r="B46" t="s">
        <v>154</v>
      </c>
      <c r="C46" s="13">
        <v>7020</v>
      </c>
      <c r="D46" s="13">
        <v>2008</v>
      </c>
      <c r="E46" s="18">
        <v>4.4</v>
      </c>
      <c r="F46" s="17">
        <v>7140</v>
      </c>
      <c r="G46" s="17">
        <v>430604</v>
      </c>
      <c r="H46" s="17">
        <v>90815</v>
      </c>
      <c r="I46" s="17">
        <v>0</v>
      </c>
      <c r="J46" s="17">
        <v>11082</v>
      </c>
      <c r="K46" s="17">
        <v>0</v>
      </c>
      <c r="L46" s="17">
        <v>173150</v>
      </c>
      <c r="M46" s="17">
        <v>81338</v>
      </c>
      <c r="N46" s="17">
        <v>16275</v>
      </c>
      <c r="O46" s="17">
        <v>21767</v>
      </c>
      <c r="P46" s="17">
        <v>0</v>
      </c>
      <c r="Q46" s="17">
        <v>825031</v>
      </c>
      <c r="R46" s="17">
        <v>222926</v>
      </c>
      <c r="S46" s="17">
        <v>554695</v>
      </c>
      <c r="T46" s="17">
        <v>123277</v>
      </c>
      <c r="V46"/>
      <c r="W46"/>
      <c r="X46"/>
      <c r="Y46" s="14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.75">
      <c r="A47">
        <v>130</v>
      </c>
      <c r="B47" t="s">
        <v>129</v>
      </c>
      <c r="C47" s="13">
        <v>7020</v>
      </c>
      <c r="D47" s="13">
        <v>2008</v>
      </c>
      <c r="E47" s="18">
        <v>87.68</v>
      </c>
      <c r="F47" s="17">
        <v>1903884</v>
      </c>
      <c r="G47" s="17">
        <v>6479244</v>
      </c>
      <c r="H47" s="17">
        <v>1443367</v>
      </c>
      <c r="I47" s="17">
        <v>148739</v>
      </c>
      <c r="J47" s="17">
        <v>12172003</v>
      </c>
      <c r="K47" s="17">
        <v>11677</v>
      </c>
      <c r="L47" s="17">
        <v>1563218</v>
      </c>
      <c r="M47" s="17">
        <v>676921</v>
      </c>
      <c r="N47" s="17">
        <v>1273045</v>
      </c>
      <c r="O47" s="17">
        <v>40847</v>
      </c>
      <c r="P47" s="17">
        <v>0</v>
      </c>
      <c r="Q47" s="17">
        <v>23809061</v>
      </c>
      <c r="R47" s="17">
        <v>11467943</v>
      </c>
      <c r="S47" s="17">
        <v>98518536</v>
      </c>
      <c r="T47" s="17">
        <v>54092088</v>
      </c>
      <c r="V47"/>
      <c r="W47"/>
      <c r="X47"/>
      <c r="Y47" s="14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2.75">
      <c r="A48">
        <v>131</v>
      </c>
      <c r="B48" t="s">
        <v>97</v>
      </c>
      <c r="C48" s="13">
        <v>7020</v>
      </c>
      <c r="D48" s="13">
        <v>2008</v>
      </c>
      <c r="E48" s="18">
        <v>94.44</v>
      </c>
      <c r="F48" s="17">
        <v>1248021</v>
      </c>
      <c r="G48" s="17">
        <v>6835562</v>
      </c>
      <c r="H48" s="17">
        <v>1583346</v>
      </c>
      <c r="I48" s="17">
        <v>503908</v>
      </c>
      <c r="J48" s="17">
        <v>19365410</v>
      </c>
      <c r="K48" s="17">
        <v>0</v>
      </c>
      <c r="L48" s="17">
        <v>1363668</v>
      </c>
      <c r="M48" s="17">
        <v>66476</v>
      </c>
      <c r="N48" s="17">
        <v>2145793</v>
      </c>
      <c r="O48" s="17">
        <v>24414</v>
      </c>
      <c r="P48" s="17">
        <v>17206</v>
      </c>
      <c r="Q48" s="17">
        <v>31871371</v>
      </c>
      <c r="R48" s="17">
        <v>14786757</v>
      </c>
      <c r="S48" s="17">
        <v>87804966</v>
      </c>
      <c r="T48" s="17">
        <v>57186324</v>
      </c>
      <c r="V48"/>
      <c r="W48"/>
      <c r="X48"/>
      <c r="Y48" s="14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2.75">
      <c r="A49">
        <v>132</v>
      </c>
      <c r="B49" t="s">
        <v>102</v>
      </c>
      <c r="C49" s="13">
        <v>7020</v>
      </c>
      <c r="D49" s="13">
        <v>2008</v>
      </c>
      <c r="E49" s="18">
        <v>68.07</v>
      </c>
      <c r="F49" s="17">
        <v>714468</v>
      </c>
      <c r="G49" s="17">
        <v>4421896</v>
      </c>
      <c r="H49" s="17">
        <v>1033248</v>
      </c>
      <c r="I49" s="17">
        <v>513044</v>
      </c>
      <c r="J49" s="17">
        <v>3254650</v>
      </c>
      <c r="K49" s="17">
        <v>2039</v>
      </c>
      <c r="L49" s="17">
        <v>188084</v>
      </c>
      <c r="M49" s="17">
        <v>58057</v>
      </c>
      <c r="N49" s="17">
        <v>616885</v>
      </c>
      <c r="O49" s="17">
        <v>34032</v>
      </c>
      <c r="P49" s="17">
        <v>196</v>
      </c>
      <c r="Q49" s="17">
        <v>10121739</v>
      </c>
      <c r="R49" s="17">
        <v>6963087</v>
      </c>
      <c r="S49" s="17">
        <v>71376523</v>
      </c>
      <c r="T49" s="17">
        <v>45310313</v>
      </c>
      <c r="V49"/>
      <c r="W49"/>
      <c r="X49"/>
      <c r="Y49" s="14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2.75">
      <c r="A50">
        <v>134</v>
      </c>
      <c r="B50" t="s">
        <v>83</v>
      </c>
      <c r="C50" s="13">
        <v>7020</v>
      </c>
      <c r="D50" s="13">
        <v>2008</v>
      </c>
      <c r="E50" s="18">
        <v>11.4</v>
      </c>
      <c r="F50" s="17">
        <v>489646</v>
      </c>
      <c r="G50" s="17">
        <v>934058</v>
      </c>
      <c r="H50" s="17">
        <v>201525</v>
      </c>
      <c r="I50" s="17">
        <v>165483</v>
      </c>
      <c r="J50" s="17">
        <v>2636657</v>
      </c>
      <c r="K50" s="17">
        <v>191</v>
      </c>
      <c r="L50" s="17">
        <v>104654</v>
      </c>
      <c r="M50" s="17">
        <v>8067</v>
      </c>
      <c r="N50" s="17">
        <v>287543</v>
      </c>
      <c r="O50" s="17">
        <v>392</v>
      </c>
      <c r="P50" s="17">
        <v>0</v>
      </c>
      <c r="Q50" s="17">
        <v>4338570</v>
      </c>
      <c r="R50" s="17">
        <v>1929596</v>
      </c>
      <c r="S50" s="17">
        <v>16102879</v>
      </c>
      <c r="T50" s="17">
        <v>7192203</v>
      </c>
      <c r="V50"/>
      <c r="W50"/>
      <c r="X50"/>
      <c r="Y50" s="1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.75">
      <c r="A51">
        <v>137</v>
      </c>
      <c r="B51" t="s">
        <v>88</v>
      </c>
      <c r="C51" s="13">
        <v>7020</v>
      </c>
      <c r="D51" s="13">
        <v>2008</v>
      </c>
      <c r="E51" s="18">
        <v>4.03</v>
      </c>
      <c r="F51" s="17">
        <v>34190</v>
      </c>
      <c r="G51" s="17">
        <v>273970</v>
      </c>
      <c r="H51" s="17">
        <v>64592</v>
      </c>
      <c r="I51" s="17">
        <v>2815</v>
      </c>
      <c r="J51" s="17">
        <v>202163</v>
      </c>
      <c r="K51" s="17">
        <v>373</v>
      </c>
      <c r="L51" s="17">
        <v>15584</v>
      </c>
      <c r="M51" s="17">
        <v>0</v>
      </c>
      <c r="N51" s="17">
        <v>27192</v>
      </c>
      <c r="O51" s="17">
        <v>527</v>
      </c>
      <c r="P51" s="17">
        <v>0</v>
      </c>
      <c r="Q51" s="17">
        <v>587216</v>
      </c>
      <c r="R51" s="17">
        <v>186753</v>
      </c>
      <c r="S51" s="17">
        <v>960196</v>
      </c>
      <c r="T51" s="17">
        <v>179850</v>
      </c>
      <c r="V51"/>
      <c r="W51"/>
      <c r="X51"/>
      <c r="Y51" s="14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.75">
      <c r="A52">
        <v>138</v>
      </c>
      <c r="B52" t="s">
        <v>165</v>
      </c>
      <c r="C52" s="13">
        <v>7020</v>
      </c>
      <c r="D52" s="13">
        <v>2008</v>
      </c>
      <c r="E52" s="18">
        <v>40.88</v>
      </c>
      <c r="F52" s="17">
        <v>458090</v>
      </c>
      <c r="G52" s="17">
        <v>2602403</v>
      </c>
      <c r="H52" s="17">
        <v>538746</v>
      </c>
      <c r="I52" s="17">
        <v>0</v>
      </c>
      <c r="J52" s="17">
        <v>5596946</v>
      </c>
      <c r="K52" s="17">
        <v>0</v>
      </c>
      <c r="L52" s="17">
        <v>667644</v>
      </c>
      <c r="M52" s="17">
        <v>92562</v>
      </c>
      <c r="N52" s="17">
        <v>432766</v>
      </c>
      <c r="O52" s="17">
        <v>292524</v>
      </c>
      <c r="P52" s="17">
        <v>0</v>
      </c>
      <c r="Q52" s="17">
        <v>10223591</v>
      </c>
      <c r="R52" s="17">
        <v>6593522</v>
      </c>
      <c r="S52" s="17">
        <v>50426389</v>
      </c>
      <c r="T52" s="17">
        <v>23509891</v>
      </c>
      <c r="V52"/>
      <c r="W52"/>
      <c r="X52"/>
      <c r="Y52" s="14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.75">
      <c r="A53">
        <v>139</v>
      </c>
      <c r="B53" t="s">
        <v>148</v>
      </c>
      <c r="C53" s="13">
        <v>7020</v>
      </c>
      <c r="D53" s="13">
        <v>2008</v>
      </c>
      <c r="E53" s="18">
        <v>52.51</v>
      </c>
      <c r="F53" s="17">
        <v>652525</v>
      </c>
      <c r="G53" s="17">
        <v>3194701</v>
      </c>
      <c r="H53" s="17">
        <v>781745</v>
      </c>
      <c r="I53" s="17">
        <v>6000</v>
      </c>
      <c r="J53" s="17">
        <v>1747321</v>
      </c>
      <c r="K53" s="17">
        <v>0</v>
      </c>
      <c r="L53" s="17">
        <v>134275</v>
      </c>
      <c r="M53" s="17">
        <v>0</v>
      </c>
      <c r="N53" s="17">
        <v>204935</v>
      </c>
      <c r="O53" s="17">
        <v>11104</v>
      </c>
      <c r="P53" s="17">
        <v>0</v>
      </c>
      <c r="Q53" s="17">
        <v>6080081</v>
      </c>
      <c r="R53" s="17">
        <v>4146646</v>
      </c>
      <c r="S53" s="17">
        <v>40248274</v>
      </c>
      <c r="T53" s="17">
        <v>23656871</v>
      </c>
      <c r="V53"/>
      <c r="W53"/>
      <c r="X53"/>
      <c r="Y53" s="14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.75">
      <c r="A54">
        <v>140</v>
      </c>
      <c r="B54" t="s">
        <v>85</v>
      </c>
      <c r="C54" s="13">
        <v>7020</v>
      </c>
      <c r="D54" s="13">
        <v>2008</v>
      </c>
      <c r="E54" s="18">
        <v>9.26</v>
      </c>
      <c r="F54" s="17">
        <v>114181</v>
      </c>
      <c r="G54" s="17">
        <v>706239</v>
      </c>
      <c r="H54" s="17">
        <v>173353</v>
      </c>
      <c r="I54" s="17">
        <v>0</v>
      </c>
      <c r="J54" s="17">
        <v>145279</v>
      </c>
      <c r="K54" s="17">
        <v>0</v>
      </c>
      <c r="L54" s="17">
        <v>109334</v>
      </c>
      <c r="M54" s="17">
        <v>6673</v>
      </c>
      <c r="N54" s="17">
        <v>267080</v>
      </c>
      <c r="O54" s="17">
        <v>10347</v>
      </c>
      <c r="P54" s="17">
        <v>0</v>
      </c>
      <c r="Q54" s="17">
        <v>1418305</v>
      </c>
      <c r="R54" s="17">
        <v>1368996</v>
      </c>
      <c r="S54" s="17">
        <v>7192782</v>
      </c>
      <c r="T54" s="17">
        <v>2237742</v>
      </c>
      <c r="V54"/>
      <c r="W54"/>
      <c r="X54"/>
      <c r="Y54" s="1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.75">
      <c r="A55">
        <v>141</v>
      </c>
      <c r="B55" t="s">
        <v>139</v>
      </c>
      <c r="C55" s="13">
        <v>7020</v>
      </c>
      <c r="D55" s="13">
        <v>2008</v>
      </c>
      <c r="E55" s="18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V55"/>
      <c r="W55"/>
      <c r="X55"/>
      <c r="Y55" s="1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.75">
      <c r="A56">
        <v>142</v>
      </c>
      <c r="B56" t="s">
        <v>124</v>
      </c>
      <c r="C56" s="13">
        <v>7020</v>
      </c>
      <c r="D56" s="13">
        <v>2008</v>
      </c>
      <c r="E56" s="18">
        <v>99.8</v>
      </c>
      <c r="F56" s="17">
        <v>984126</v>
      </c>
      <c r="G56" s="17">
        <v>6852265</v>
      </c>
      <c r="H56" s="17">
        <v>1808334</v>
      </c>
      <c r="I56" s="17">
        <v>48982</v>
      </c>
      <c r="J56" s="17">
        <v>2370253</v>
      </c>
      <c r="K56" s="17">
        <v>0</v>
      </c>
      <c r="L56" s="17">
        <v>2192011</v>
      </c>
      <c r="M56" s="17">
        <v>100303</v>
      </c>
      <c r="N56" s="17">
        <v>1170405</v>
      </c>
      <c r="O56" s="17">
        <v>30046</v>
      </c>
      <c r="P56" s="17">
        <v>104180</v>
      </c>
      <c r="Q56" s="17">
        <v>14468419</v>
      </c>
      <c r="R56" s="17">
        <v>8593712</v>
      </c>
      <c r="S56" s="17">
        <v>53476342</v>
      </c>
      <c r="T56" s="17">
        <v>39259257</v>
      </c>
      <c r="V56"/>
      <c r="W56"/>
      <c r="X56"/>
      <c r="Y56" s="1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.75">
      <c r="A57">
        <v>145</v>
      </c>
      <c r="B57" t="s">
        <v>147</v>
      </c>
      <c r="C57" s="13">
        <v>7020</v>
      </c>
      <c r="D57" s="13">
        <v>2008</v>
      </c>
      <c r="E57" s="18">
        <v>59.51</v>
      </c>
      <c r="F57" s="17">
        <v>862986</v>
      </c>
      <c r="G57" s="17">
        <v>3867020</v>
      </c>
      <c r="H57" s="17">
        <v>1111490</v>
      </c>
      <c r="I57" s="17">
        <v>7000</v>
      </c>
      <c r="J57" s="17">
        <v>13752804</v>
      </c>
      <c r="K57" s="17">
        <v>0</v>
      </c>
      <c r="L57" s="17">
        <v>925274</v>
      </c>
      <c r="M57" s="17">
        <v>99772</v>
      </c>
      <c r="N57" s="17">
        <v>1062323</v>
      </c>
      <c r="O57" s="17">
        <v>17393</v>
      </c>
      <c r="P57" s="17">
        <v>0</v>
      </c>
      <c r="Q57" s="17">
        <v>20843076</v>
      </c>
      <c r="R57" s="17">
        <v>9947782</v>
      </c>
      <c r="S57" s="17">
        <v>70740750</v>
      </c>
      <c r="T57" s="17">
        <v>60824760</v>
      </c>
      <c r="V57"/>
      <c r="W57"/>
      <c r="X57"/>
      <c r="Y57" s="1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.75">
      <c r="A58">
        <v>147</v>
      </c>
      <c r="B58" t="s">
        <v>128</v>
      </c>
      <c r="C58" s="13">
        <v>7020</v>
      </c>
      <c r="D58" s="13">
        <v>2008</v>
      </c>
      <c r="E58" s="18">
        <v>9.26</v>
      </c>
      <c r="F58" s="17">
        <v>132091</v>
      </c>
      <c r="G58" s="17">
        <v>544146</v>
      </c>
      <c r="H58" s="17">
        <v>138899</v>
      </c>
      <c r="I58" s="17">
        <v>575592</v>
      </c>
      <c r="J58" s="17">
        <v>168835</v>
      </c>
      <c r="K58" s="17">
        <v>0</v>
      </c>
      <c r="L58" s="17">
        <v>310840</v>
      </c>
      <c r="M58" s="17">
        <v>14490</v>
      </c>
      <c r="N58" s="17">
        <v>89330</v>
      </c>
      <c r="O58" s="17">
        <v>1585</v>
      </c>
      <c r="P58" s="17">
        <v>613</v>
      </c>
      <c r="Q58" s="17">
        <v>1843104</v>
      </c>
      <c r="R58" s="17">
        <v>785738</v>
      </c>
      <c r="S58" s="17">
        <v>3501535</v>
      </c>
      <c r="T58" s="17">
        <v>1667850</v>
      </c>
      <c r="V58"/>
      <c r="W58"/>
      <c r="X58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.75">
      <c r="A59">
        <v>148</v>
      </c>
      <c r="B59" t="s">
        <v>126</v>
      </c>
      <c r="C59" s="13">
        <v>7020</v>
      </c>
      <c r="D59" s="13">
        <v>2008</v>
      </c>
      <c r="E59" s="18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169798</v>
      </c>
      <c r="M59" s="17">
        <v>0</v>
      </c>
      <c r="N59" s="17">
        <v>32201</v>
      </c>
      <c r="O59" s="17">
        <v>0</v>
      </c>
      <c r="P59" s="17">
        <v>0</v>
      </c>
      <c r="Q59" s="17">
        <v>201999</v>
      </c>
      <c r="R59" s="17">
        <v>261722</v>
      </c>
      <c r="S59" s="17">
        <v>505536</v>
      </c>
      <c r="T59" s="17">
        <v>505536</v>
      </c>
      <c r="V59"/>
      <c r="W59"/>
      <c r="X59"/>
      <c r="Y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.75">
      <c r="A60">
        <v>150</v>
      </c>
      <c r="B60" t="s">
        <v>74</v>
      </c>
      <c r="C60" s="13">
        <v>7020</v>
      </c>
      <c r="D60" s="13">
        <v>2008</v>
      </c>
      <c r="E60" s="18">
        <v>3.43</v>
      </c>
      <c r="F60" s="17">
        <v>18460</v>
      </c>
      <c r="G60" s="17">
        <v>271921</v>
      </c>
      <c r="H60" s="17">
        <v>69372</v>
      </c>
      <c r="I60" s="17">
        <v>40870</v>
      </c>
      <c r="J60" s="17">
        <v>50432</v>
      </c>
      <c r="K60" s="17">
        <v>0</v>
      </c>
      <c r="L60" s="17">
        <v>13725</v>
      </c>
      <c r="M60" s="17">
        <v>0</v>
      </c>
      <c r="N60" s="17">
        <v>29938</v>
      </c>
      <c r="O60" s="17">
        <v>2392</v>
      </c>
      <c r="P60" s="17">
        <v>0</v>
      </c>
      <c r="Q60" s="17">
        <v>478650</v>
      </c>
      <c r="R60" s="17">
        <v>289186</v>
      </c>
      <c r="S60" s="17">
        <v>1307372</v>
      </c>
      <c r="T60" s="17">
        <v>317204</v>
      </c>
      <c r="V60"/>
      <c r="W60"/>
      <c r="X60"/>
      <c r="Y60" s="1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.75">
      <c r="A61">
        <v>152</v>
      </c>
      <c r="B61" t="s">
        <v>90</v>
      </c>
      <c r="C61" s="13">
        <v>7020</v>
      </c>
      <c r="D61" s="13">
        <v>2008</v>
      </c>
      <c r="E61" s="18">
        <v>13.88</v>
      </c>
      <c r="F61" s="17">
        <v>76630</v>
      </c>
      <c r="G61" s="17">
        <v>901552</v>
      </c>
      <c r="H61" s="17">
        <v>331074</v>
      </c>
      <c r="I61" s="17">
        <v>0</v>
      </c>
      <c r="J61" s="17">
        <v>484636</v>
      </c>
      <c r="K61" s="17">
        <v>0</v>
      </c>
      <c r="L61" s="17">
        <v>54202</v>
      </c>
      <c r="M61" s="17">
        <v>8008</v>
      </c>
      <c r="N61" s="17">
        <v>105788</v>
      </c>
      <c r="O61" s="17">
        <v>6949</v>
      </c>
      <c r="P61" s="17">
        <v>904</v>
      </c>
      <c r="Q61" s="17">
        <v>1891305</v>
      </c>
      <c r="R61" s="17">
        <v>2058170</v>
      </c>
      <c r="S61" s="17">
        <v>7440024</v>
      </c>
      <c r="T61" s="17">
        <v>2215919</v>
      </c>
      <c r="V61"/>
      <c r="W61"/>
      <c r="X61"/>
      <c r="Y61" s="14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.75">
      <c r="A62">
        <v>153</v>
      </c>
      <c r="B62" t="s">
        <v>116</v>
      </c>
      <c r="C62" s="13">
        <v>7020</v>
      </c>
      <c r="D62" s="13">
        <v>2008</v>
      </c>
      <c r="E62" s="18">
        <v>17.31</v>
      </c>
      <c r="F62" s="17">
        <v>55580</v>
      </c>
      <c r="G62" s="17">
        <v>988498</v>
      </c>
      <c r="H62" s="17">
        <v>232333</v>
      </c>
      <c r="I62" s="17">
        <v>0</v>
      </c>
      <c r="J62" s="17">
        <v>1285691</v>
      </c>
      <c r="K62" s="17">
        <v>0</v>
      </c>
      <c r="L62" s="17">
        <v>172096</v>
      </c>
      <c r="M62" s="17">
        <v>3474</v>
      </c>
      <c r="N62" s="17">
        <v>103427</v>
      </c>
      <c r="O62" s="17">
        <v>11949</v>
      </c>
      <c r="P62" s="17">
        <v>0</v>
      </c>
      <c r="Q62" s="17">
        <v>2797468</v>
      </c>
      <c r="R62" s="17">
        <v>1655328</v>
      </c>
      <c r="S62" s="17">
        <v>9110066</v>
      </c>
      <c r="T62" s="17">
        <v>2988770</v>
      </c>
      <c r="V62"/>
      <c r="W62"/>
      <c r="X62"/>
      <c r="Y62" s="1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.75">
      <c r="A63">
        <v>155</v>
      </c>
      <c r="B63" t="s">
        <v>112</v>
      </c>
      <c r="C63" s="13">
        <v>7020</v>
      </c>
      <c r="D63" s="13">
        <v>2008</v>
      </c>
      <c r="E63" s="18">
        <v>94.48</v>
      </c>
      <c r="F63" s="17">
        <v>989760</v>
      </c>
      <c r="G63" s="17">
        <v>5498074</v>
      </c>
      <c r="H63" s="17">
        <v>1711545</v>
      </c>
      <c r="I63" s="17">
        <v>208786</v>
      </c>
      <c r="J63" s="17">
        <v>15361410</v>
      </c>
      <c r="K63" s="17">
        <v>486</v>
      </c>
      <c r="L63" s="17">
        <v>903543</v>
      </c>
      <c r="M63" s="17">
        <v>474851</v>
      </c>
      <c r="N63" s="17">
        <v>3278586</v>
      </c>
      <c r="O63" s="17">
        <v>37209</v>
      </c>
      <c r="P63" s="17">
        <v>0</v>
      </c>
      <c r="Q63" s="17">
        <v>27474490</v>
      </c>
      <c r="R63" s="17">
        <v>16616609</v>
      </c>
      <c r="S63" s="17">
        <v>109159804</v>
      </c>
      <c r="T63" s="17">
        <v>73233035</v>
      </c>
      <c r="V63"/>
      <c r="W63"/>
      <c r="X63"/>
      <c r="Y63" s="14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.75">
      <c r="A64">
        <v>156</v>
      </c>
      <c r="B64" t="s">
        <v>115</v>
      </c>
      <c r="C64" s="13">
        <v>7020</v>
      </c>
      <c r="D64" s="13">
        <v>2008</v>
      </c>
      <c r="E64" s="18">
        <v>17.21</v>
      </c>
      <c r="F64" s="17">
        <v>183403</v>
      </c>
      <c r="G64" s="17">
        <v>1281092</v>
      </c>
      <c r="H64" s="17">
        <v>276574</v>
      </c>
      <c r="I64" s="17">
        <v>96738</v>
      </c>
      <c r="J64" s="17">
        <v>337788</v>
      </c>
      <c r="K64" s="17">
        <v>2764</v>
      </c>
      <c r="L64" s="17">
        <v>244652</v>
      </c>
      <c r="M64" s="17">
        <v>2700</v>
      </c>
      <c r="N64" s="17">
        <v>117136</v>
      </c>
      <c r="O64" s="17">
        <v>13029</v>
      </c>
      <c r="P64" s="17">
        <v>0</v>
      </c>
      <c r="Q64" s="17">
        <v>2372473</v>
      </c>
      <c r="R64" s="17">
        <v>1458933</v>
      </c>
      <c r="S64" s="17">
        <v>10833298</v>
      </c>
      <c r="T64" s="17">
        <v>3267624</v>
      </c>
      <c r="V64"/>
      <c r="W64"/>
      <c r="X64"/>
      <c r="Y64" s="1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.75">
      <c r="A65">
        <v>157</v>
      </c>
      <c r="B65" t="s">
        <v>157</v>
      </c>
      <c r="C65" s="13">
        <v>7020</v>
      </c>
      <c r="D65" s="13">
        <v>2008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V65"/>
      <c r="W65"/>
      <c r="X65"/>
      <c r="Y65" s="1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.75">
      <c r="A66">
        <v>158</v>
      </c>
      <c r="B66" t="s">
        <v>137</v>
      </c>
      <c r="C66" s="13">
        <v>7020</v>
      </c>
      <c r="D66" s="13">
        <v>2008</v>
      </c>
      <c r="E66" s="1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V66"/>
      <c r="W66"/>
      <c r="X66"/>
      <c r="Y66" s="14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2.75">
      <c r="A67">
        <v>159</v>
      </c>
      <c r="B67" t="s">
        <v>101</v>
      </c>
      <c r="C67" s="13">
        <v>7020</v>
      </c>
      <c r="D67" s="13">
        <v>2008</v>
      </c>
      <c r="E67" s="18">
        <v>63</v>
      </c>
      <c r="F67" s="17">
        <v>836690</v>
      </c>
      <c r="G67" s="17">
        <v>4525135</v>
      </c>
      <c r="H67" s="17">
        <v>1709619</v>
      </c>
      <c r="I67" s="17">
        <v>289267</v>
      </c>
      <c r="J67" s="17">
        <v>15458631</v>
      </c>
      <c r="K67" s="17">
        <v>2468</v>
      </c>
      <c r="L67" s="17">
        <v>1485052</v>
      </c>
      <c r="M67" s="17">
        <v>0</v>
      </c>
      <c r="N67" s="17">
        <v>1033066</v>
      </c>
      <c r="O67" s="17">
        <v>127673</v>
      </c>
      <c r="P67" s="17">
        <v>752902</v>
      </c>
      <c r="Q67" s="17">
        <v>23878009</v>
      </c>
      <c r="R67" s="17">
        <v>13212286</v>
      </c>
      <c r="S67" s="17">
        <v>151256240</v>
      </c>
      <c r="T67" s="17">
        <v>127398922</v>
      </c>
      <c r="V67"/>
      <c r="W67"/>
      <c r="X67"/>
      <c r="Y67" s="14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2.75">
      <c r="A68">
        <v>161</v>
      </c>
      <c r="B68" t="s">
        <v>163</v>
      </c>
      <c r="C68" s="13">
        <v>7020</v>
      </c>
      <c r="D68" s="13">
        <v>2008</v>
      </c>
      <c r="E68" s="18">
        <v>62.49</v>
      </c>
      <c r="F68" s="17">
        <v>658681</v>
      </c>
      <c r="G68" s="17">
        <v>3589708</v>
      </c>
      <c r="H68" s="17">
        <v>749049</v>
      </c>
      <c r="I68" s="17">
        <v>0</v>
      </c>
      <c r="J68" s="17">
        <v>11033462</v>
      </c>
      <c r="K68" s="17">
        <v>0</v>
      </c>
      <c r="L68" s="17">
        <v>1071040</v>
      </c>
      <c r="M68" s="17">
        <v>360861</v>
      </c>
      <c r="N68" s="17">
        <v>1211863</v>
      </c>
      <c r="O68" s="17">
        <v>13773</v>
      </c>
      <c r="P68" s="17">
        <v>0</v>
      </c>
      <c r="Q68" s="17">
        <v>18029756</v>
      </c>
      <c r="R68" s="17">
        <v>7440732</v>
      </c>
      <c r="S68" s="17">
        <v>58033634</v>
      </c>
      <c r="T68" s="17">
        <v>38439348</v>
      </c>
      <c r="V68"/>
      <c r="W68"/>
      <c r="X68"/>
      <c r="Y68" s="14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2.75">
      <c r="A69">
        <v>162</v>
      </c>
      <c r="B69" t="s">
        <v>151</v>
      </c>
      <c r="C69" s="13">
        <v>7020</v>
      </c>
      <c r="D69" s="13">
        <v>2008</v>
      </c>
      <c r="E69" s="18">
        <v>193</v>
      </c>
      <c r="F69" s="17">
        <v>2175638</v>
      </c>
      <c r="G69" s="17">
        <v>13846633</v>
      </c>
      <c r="H69" s="17">
        <v>3867905</v>
      </c>
      <c r="I69" s="17">
        <v>897565</v>
      </c>
      <c r="J69" s="17">
        <v>38913183</v>
      </c>
      <c r="K69" s="17">
        <v>8127</v>
      </c>
      <c r="L69" s="17">
        <v>837657</v>
      </c>
      <c r="M69" s="17">
        <v>61844</v>
      </c>
      <c r="N69" s="17">
        <v>2860178</v>
      </c>
      <c r="O69" s="17">
        <v>89514</v>
      </c>
      <c r="P69" s="17">
        <v>0</v>
      </c>
      <c r="Q69" s="17">
        <v>61382606</v>
      </c>
      <c r="R69" s="17">
        <v>17554242</v>
      </c>
      <c r="S69" s="17">
        <v>236111870</v>
      </c>
      <c r="T69" s="17">
        <v>196248268</v>
      </c>
      <c r="V69"/>
      <c r="W69"/>
      <c r="X69"/>
      <c r="Y69" s="14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2.75">
      <c r="A70">
        <v>164</v>
      </c>
      <c r="B70" t="s">
        <v>76</v>
      </c>
      <c r="C70" s="13">
        <v>7020</v>
      </c>
      <c r="D70" s="13">
        <v>2008</v>
      </c>
      <c r="E70" s="18">
        <v>54.51</v>
      </c>
      <c r="F70" s="17">
        <v>715335</v>
      </c>
      <c r="G70" s="17">
        <v>3694466</v>
      </c>
      <c r="H70" s="17">
        <v>927153</v>
      </c>
      <c r="I70" s="17">
        <v>0</v>
      </c>
      <c r="J70" s="17">
        <v>14497124</v>
      </c>
      <c r="K70" s="17">
        <v>6882</v>
      </c>
      <c r="L70" s="17">
        <v>1084671</v>
      </c>
      <c r="M70" s="17">
        <v>728</v>
      </c>
      <c r="N70" s="17">
        <v>1589363</v>
      </c>
      <c r="O70" s="17">
        <v>14760</v>
      </c>
      <c r="P70" s="17">
        <v>102</v>
      </c>
      <c r="Q70" s="17">
        <v>21815045</v>
      </c>
      <c r="R70" s="17">
        <v>12050758</v>
      </c>
      <c r="S70" s="17">
        <v>67137700</v>
      </c>
      <c r="T70" s="17">
        <v>52263337</v>
      </c>
      <c r="V70"/>
      <c r="W70"/>
      <c r="X70"/>
      <c r="Y70" s="14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2.75">
      <c r="A71">
        <v>165</v>
      </c>
      <c r="B71" t="s">
        <v>87</v>
      </c>
      <c r="C71" s="13">
        <v>7020</v>
      </c>
      <c r="D71" s="13">
        <v>2008</v>
      </c>
      <c r="E71" s="18">
        <v>6.06</v>
      </c>
      <c r="F71" s="17">
        <v>38134</v>
      </c>
      <c r="G71" s="17">
        <v>469789</v>
      </c>
      <c r="H71" s="17">
        <v>109512</v>
      </c>
      <c r="I71" s="17">
        <v>175</v>
      </c>
      <c r="J71" s="17">
        <v>35454</v>
      </c>
      <c r="K71" s="17">
        <v>810</v>
      </c>
      <c r="L71" s="17">
        <v>7</v>
      </c>
      <c r="M71" s="17">
        <v>2450</v>
      </c>
      <c r="N71" s="17">
        <v>59178</v>
      </c>
      <c r="O71" s="17">
        <v>21069</v>
      </c>
      <c r="P71" s="17">
        <v>0</v>
      </c>
      <c r="Q71" s="17">
        <v>698444</v>
      </c>
      <c r="R71" s="17">
        <v>347911</v>
      </c>
      <c r="S71" s="17">
        <v>1102585</v>
      </c>
      <c r="T71" s="17">
        <v>261539</v>
      </c>
      <c r="V71"/>
      <c r="W71"/>
      <c r="X71"/>
      <c r="Y71" s="14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12.75">
      <c r="A72">
        <v>167</v>
      </c>
      <c r="B72" t="s">
        <v>142</v>
      </c>
      <c r="C72" s="13">
        <v>7020</v>
      </c>
      <c r="D72" s="13">
        <v>2008</v>
      </c>
      <c r="E72" s="18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V72"/>
      <c r="W72"/>
      <c r="X72"/>
      <c r="Y72" s="14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ht="12.75">
      <c r="A73">
        <v>168</v>
      </c>
      <c r="B73" t="s">
        <v>73</v>
      </c>
      <c r="C73" s="13">
        <v>7020</v>
      </c>
      <c r="D73" s="13">
        <v>2008</v>
      </c>
      <c r="E73" s="18">
        <v>52.96</v>
      </c>
      <c r="F73" s="17">
        <v>716536</v>
      </c>
      <c r="G73" s="17">
        <v>3750823</v>
      </c>
      <c r="H73" s="17">
        <v>910418</v>
      </c>
      <c r="I73" s="17">
        <v>1053715</v>
      </c>
      <c r="J73" s="17">
        <v>1680548</v>
      </c>
      <c r="K73" s="17">
        <v>0</v>
      </c>
      <c r="L73" s="17">
        <v>156868</v>
      </c>
      <c r="M73" s="17">
        <v>3498</v>
      </c>
      <c r="N73" s="17">
        <v>651340</v>
      </c>
      <c r="O73" s="17">
        <v>18702</v>
      </c>
      <c r="P73" s="17">
        <v>0</v>
      </c>
      <c r="Q73" s="17">
        <v>8225912</v>
      </c>
      <c r="R73" s="17">
        <v>4069642</v>
      </c>
      <c r="S73" s="17">
        <v>25616994</v>
      </c>
      <c r="T73" s="17">
        <v>15473191</v>
      </c>
      <c r="V73"/>
      <c r="W73"/>
      <c r="X73"/>
      <c r="Y73" s="1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12.75">
      <c r="A74">
        <v>169</v>
      </c>
      <c r="B74" t="s">
        <v>81</v>
      </c>
      <c r="C74" s="13">
        <v>7020</v>
      </c>
      <c r="D74" s="13">
        <v>2008</v>
      </c>
      <c r="E74" s="18">
        <v>55.16</v>
      </c>
      <c r="F74" s="17">
        <v>164270</v>
      </c>
      <c r="G74" s="17">
        <v>1606175</v>
      </c>
      <c r="H74" s="17">
        <v>87766</v>
      </c>
      <c r="I74" s="17">
        <v>0</v>
      </c>
      <c r="J74" s="17">
        <v>3880510</v>
      </c>
      <c r="K74" s="17">
        <v>2112</v>
      </c>
      <c r="L74" s="17">
        <v>375669</v>
      </c>
      <c r="M74" s="17">
        <v>6656</v>
      </c>
      <c r="N74" s="17">
        <v>143468</v>
      </c>
      <c r="O74" s="17">
        <v>2420405</v>
      </c>
      <c r="P74" s="17">
        <v>0</v>
      </c>
      <c r="Q74" s="17">
        <v>8522761</v>
      </c>
      <c r="R74" s="17">
        <v>28684</v>
      </c>
      <c r="S74" s="17">
        <v>8522761</v>
      </c>
      <c r="T74" s="17">
        <v>8522761</v>
      </c>
      <c r="V74"/>
      <c r="W74"/>
      <c r="X74"/>
      <c r="Y74" s="14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12.75">
      <c r="A75">
        <v>170</v>
      </c>
      <c r="B75" t="s">
        <v>106</v>
      </c>
      <c r="C75" s="13">
        <v>7020</v>
      </c>
      <c r="D75" s="13">
        <v>2008</v>
      </c>
      <c r="E75" s="18">
        <v>94.1</v>
      </c>
      <c r="F75" s="17">
        <v>1314150</v>
      </c>
      <c r="G75" s="17">
        <v>6829977</v>
      </c>
      <c r="H75" s="17">
        <v>1940586</v>
      </c>
      <c r="I75" s="17">
        <v>193395</v>
      </c>
      <c r="J75" s="17">
        <v>19535947</v>
      </c>
      <c r="K75" s="17">
        <v>11924</v>
      </c>
      <c r="L75" s="17">
        <v>1208230</v>
      </c>
      <c r="M75" s="17">
        <v>163461</v>
      </c>
      <c r="N75" s="17">
        <v>1538309</v>
      </c>
      <c r="O75" s="17">
        <v>38587</v>
      </c>
      <c r="P75" s="17">
        <v>0</v>
      </c>
      <c r="Q75" s="17">
        <v>31460416</v>
      </c>
      <c r="R75" s="17">
        <v>17920442</v>
      </c>
      <c r="S75" s="17">
        <v>134670512</v>
      </c>
      <c r="T75" s="17">
        <v>93539651</v>
      </c>
      <c r="V75"/>
      <c r="W75"/>
      <c r="X75"/>
      <c r="Y75" s="14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ht="12.75">
      <c r="A76">
        <v>172</v>
      </c>
      <c r="B76" t="s">
        <v>131</v>
      </c>
      <c r="C76" s="13">
        <v>7020</v>
      </c>
      <c r="D76" s="13">
        <v>2008</v>
      </c>
      <c r="E76" s="18">
        <v>31.56</v>
      </c>
      <c r="F76" s="17">
        <v>260311</v>
      </c>
      <c r="G76" s="17">
        <v>2095828</v>
      </c>
      <c r="H76" s="17">
        <v>509275</v>
      </c>
      <c r="I76" s="17">
        <v>0</v>
      </c>
      <c r="J76" s="17">
        <v>316371</v>
      </c>
      <c r="K76" s="17">
        <v>4318</v>
      </c>
      <c r="L76" s="17">
        <v>77711</v>
      </c>
      <c r="M76" s="17">
        <v>38802</v>
      </c>
      <c r="N76" s="17">
        <v>311767</v>
      </c>
      <c r="O76" s="17">
        <v>16671</v>
      </c>
      <c r="P76" s="17">
        <v>0</v>
      </c>
      <c r="Q76" s="17">
        <v>3370743</v>
      </c>
      <c r="R76" s="17">
        <v>1970330</v>
      </c>
      <c r="S76" s="17">
        <v>5866161</v>
      </c>
      <c r="T76" s="17">
        <v>2047271</v>
      </c>
      <c r="V76"/>
      <c r="W76"/>
      <c r="X76"/>
      <c r="Y76" s="14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ht="12.75">
      <c r="A77">
        <v>173</v>
      </c>
      <c r="B77" t="s">
        <v>91</v>
      </c>
      <c r="C77" s="13">
        <v>7020</v>
      </c>
      <c r="D77" s="13">
        <v>2008</v>
      </c>
      <c r="E77" s="18">
        <v>1.04</v>
      </c>
      <c r="F77" s="17">
        <v>257</v>
      </c>
      <c r="G77" s="17">
        <v>101402</v>
      </c>
      <c r="H77" s="17">
        <v>21633</v>
      </c>
      <c r="I77" s="17">
        <v>0</v>
      </c>
      <c r="J77" s="17">
        <v>32260</v>
      </c>
      <c r="K77" s="17">
        <v>0</v>
      </c>
      <c r="L77" s="17">
        <v>5867</v>
      </c>
      <c r="M77" s="17">
        <v>1798</v>
      </c>
      <c r="N77" s="17">
        <v>79618</v>
      </c>
      <c r="O77" s="17">
        <v>2444</v>
      </c>
      <c r="P77" s="17">
        <v>0</v>
      </c>
      <c r="Q77" s="17">
        <v>245022</v>
      </c>
      <c r="R77" s="17">
        <v>418758</v>
      </c>
      <c r="S77" s="17">
        <v>769348</v>
      </c>
      <c r="T77" s="17">
        <v>167071</v>
      </c>
      <c r="V77"/>
      <c r="W77"/>
      <c r="X77"/>
      <c r="Y77" s="14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12.75">
      <c r="A78">
        <v>175</v>
      </c>
      <c r="B78" t="s">
        <v>146</v>
      </c>
      <c r="C78" s="13">
        <v>7020</v>
      </c>
      <c r="D78" s="13">
        <v>2008</v>
      </c>
      <c r="E78" s="18">
        <v>10.45</v>
      </c>
      <c r="F78" s="17">
        <v>692666</v>
      </c>
      <c r="G78" s="17">
        <v>1590729</v>
      </c>
      <c r="H78" s="17">
        <v>291302</v>
      </c>
      <c r="I78" s="17">
        <v>63908</v>
      </c>
      <c r="J78" s="17">
        <v>104026</v>
      </c>
      <c r="K78" s="17">
        <v>3664</v>
      </c>
      <c r="L78" s="17">
        <v>11497554</v>
      </c>
      <c r="M78" s="17">
        <v>0</v>
      </c>
      <c r="N78" s="17">
        <v>218098</v>
      </c>
      <c r="O78" s="17">
        <v>197702</v>
      </c>
      <c r="P78" s="17">
        <v>0</v>
      </c>
      <c r="Q78" s="17">
        <v>13966983</v>
      </c>
      <c r="R78" s="17">
        <v>6357344</v>
      </c>
      <c r="S78" s="17">
        <v>72597296</v>
      </c>
      <c r="T78" s="17">
        <v>29164228</v>
      </c>
      <c r="V78"/>
      <c r="W78"/>
      <c r="X78"/>
      <c r="Y78" s="14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12.75">
      <c r="A79">
        <v>176</v>
      </c>
      <c r="B79" t="s">
        <v>108</v>
      </c>
      <c r="C79" s="13">
        <v>7020</v>
      </c>
      <c r="D79" s="13">
        <v>2008</v>
      </c>
      <c r="E79" s="18">
        <v>187.2</v>
      </c>
      <c r="F79" s="17">
        <v>3502213</v>
      </c>
      <c r="G79" s="17">
        <v>14889052</v>
      </c>
      <c r="H79" s="17">
        <v>3693034</v>
      </c>
      <c r="I79" s="17">
        <v>354954</v>
      </c>
      <c r="J79" s="17">
        <v>27432053</v>
      </c>
      <c r="K79" s="17">
        <v>34191</v>
      </c>
      <c r="L79" s="17">
        <v>1754402</v>
      </c>
      <c r="M79" s="17">
        <v>143947</v>
      </c>
      <c r="N79" s="17">
        <v>4688814</v>
      </c>
      <c r="O79" s="17">
        <v>5981708</v>
      </c>
      <c r="P79" s="17">
        <v>1131271</v>
      </c>
      <c r="Q79" s="17">
        <v>57840884</v>
      </c>
      <c r="R79" s="17">
        <v>39939578</v>
      </c>
      <c r="S79" s="17">
        <v>372502327</v>
      </c>
      <c r="T79" s="17">
        <v>223978893</v>
      </c>
      <c r="V79"/>
      <c r="W79"/>
      <c r="X79"/>
      <c r="Y79" s="14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12.75">
      <c r="A80">
        <v>178</v>
      </c>
      <c r="B80" t="s">
        <v>123</v>
      </c>
      <c r="C80" s="13">
        <v>7020</v>
      </c>
      <c r="D80" s="13">
        <v>2008</v>
      </c>
      <c r="E80" s="18">
        <v>0.34</v>
      </c>
      <c r="F80" s="17">
        <v>0</v>
      </c>
      <c r="G80" s="17">
        <v>8801</v>
      </c>
      <c r="H80" s="17">
        <v>4877</v>
      </c>
      <c r="I80" s="17">
        <v>0</v>
      </c>
      <c r="J80" s="17">
        <v>8391</v>
      </c>
      <c r="K80" s="17">
        <v>0</v>
      </c>
      <c r="L80" s="17">
        <v>1022</v>
      </c>
      <c r="M80" s="17">
        <v>17</v>
      </c>
      <c r="N80" s="17">
        <v>13609</v>
      </c>
      <c r="O80" s="17">
        <v>130</v>
      </c>
      <c r="P80" s="17">
        <v>0</v>
      </c>
      <c r="Q80" s="17">
        <v>36847</v>
      </c>
      <c r="R80" s="17">
        <v>51131</v>
      </c>
      <c r="S80" s="17">
        <v>0</v>
      </c>
      <c r="T80" s="17">
        <v>0</v>
      </c>
      <c r="V80"/>
      <c r="W80"/>
      <c r="X80"/>
      <c r="Y80" s="14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12.75">
      <c r="A81">
        <v>180</v>
      </c>
      <c r="B81" t="s">
        <v>111</v>
      </c>
      <c r="C81" s="13">
        <v>7020</v>
      </c>
      <c r="D81" s="13">
        <v>2008</v>
      </c>
      <c r="E81" s="18">
        <v>26.46</v>
      </c>
      <c r="F81" s="17">
        <v>2179</v>
      </c>
      <c r="G81" s="17">
        <v>1169958</v>
      </c>
      <c r="H81" s="17">
        <v>291710</v>
      </c>
      <c r="I81" s="17">
        <v>0</v>
      </c>
      <c r="J81" s="17">
        <v>2912083</v>
      </c>
      <c r="K81" s="17">
        <v>539</v>
      </c>
      <c r="L81" s="17">
        <v>47785</v>
      </c>
      <c r="M81" s="17">
        <v>80071</v>
      </c>
      <c r="N81" s="17">
        <v>207043</v>
      </c>
      <c r="O81" s="17">
        <v>216</v>
      </c>
      <c r="P81" s="17">
        <v>0</v>
      </c>
      <c r="Q81" s="17">
        <v>4709405</v>
      </c>
      <c r="R81" s="17">
        <v>2379410</v>
      </c>
      <c r="S81" s="17">
        <v>27585017</v>
      </c>
      <c r="T81" s="17">
        <v>16698562</v>
      </c>
      <c r="V81"/>
      <c r="W81"/>
      <c r="X81"/>
      <c r="Y81" s="14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12.75">
      <c r="A82">
        <v>183</v>
      </c>
      <c r="B82" t="s">
        <v>70</v>
      </c>
      <c r="C82" s="13">
        <v>7020</v>
      </c>
      <c r="D82" s="13">
        <v>2008</v>
      </c>
      <c r="E82" s="18">
        <v>25.56</v>
      </c>
      <c r="F82" s="17">
        <v>342360</v>
      </c>
      <c r="G82" s="17">
        <v>1926501</v>
      </c>
      <c r="H82" s="17">
        <v>390053</v>
      </c>
      <c r="I82" s="17">
        <v>0</v>
      </c>
      <c r="J82" s="17">
        <v>4789128</v>
      </c>
      <c r="K82" s="17">
        <v>0</v>
      </c>
      <c r="L82" s="17">
        <v>57011</v>
      </c>
      <c r="M82" s="17">
        <v>107815</v>
      </c>
      <c r="N82" s="17">
        <v>371722</v>
      </c>
      <c r="O82" s="17">
        <v>132506</v>
      </c>
      <c r="P82" s="17">
        <v>0</v>
      </c>
      <c r="Q82" s="17">
        <v>7774736</v>
      </c>
      <c r="R82" s="17">
        <v>5058512</v>
      </c>
      <c r="S82" s="17">
        <v>37161920</v>
      </c>
      <c r="T82" s="17">
        <v>25070319</v>
      </c>
      <c r="V82"/>
      <c r="W82"/>
      <c r="X82"/>
      <c r="Y82" s="1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12.75">
      <c r="A83">
        <v>186</v>
      </c>
      <c r="B83" t="s">
        <v>145</v>
      </c>
      <c r="C83" s="13">
        <v>7020</v>
      </c>
      <c r="D83" s="13">
        <v>2008</v>
      </c>
      <c r="E83" s="18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V83"/>
      <c r="W83"/>
      <c r="X83"/>
      <c r="Y83" s="14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ht="12.75">
      <c r="A84">
        <v>191</v>
      </c>
      <c r="B84" t="s">
        <v>100</v>
      </c>
      <c r="C84" s="13">
        <v>7020</v>
      </c>
      <c r="D84" s="13">
        <v>2008</v>
      </c>
      <c r="E84" s="18">
        <v>14.07</v>
      </c>
      <c r="F84" s="17">
        <v>248118</v>
      </c>
      <c r="G84" s="17">
        <v>1174326</v>
      </c>
      <c r="H84" s="17">
        <v>402149</v>
      </c>
      <c r="I84" s="17">
        <v>24532</v>
      </c>
      <c r="J84" s="17">
        <v>2655090</v>
      </c>
      <c r="K84" s="17">
        <v>0</v>
      </c>
      <c r="L84" s="17">
        <v>99582</v>
      </c>
      <c r="M84" s="17">
        <v>0</v>
      </c>
      <c r="N84" s="17">
        <v>141447</v>
      </c>
      <c r="O84" s="17">
        <v>17666</v>
      </c>
      <c r="P84" s="17">
        <v>9075</v>
      </c>
      <c r="Q84" s="17">
        <v>4505717</v>
      </c>
      <c r="R84" s="17">
        <v>2321590</v>
      </c>
      <c r="S84" s="17">
        <v>39263196</v>
      </c>
      <c r="T84" s="17">
        <v>24679822</v>
      </c>
      <c r="V84"/>
      <c r="W84"/>
      <c r="X84"/>
      <c r="Y84" s="14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ht="12.75">
      <c r="A85">
        <v>193</v>
      </c>
      <c r="B85" t="s">
        <v>149</v>
      </c>
      <c r="C85" s="13">
        <v>7020</v>
      </c>
      <c r="D85" s="13">
        <v>2008</v>
      </c>
      <c r="E85" s="18">
        <v>8.26</v>
      </c>
      <c r="F85" s="17">
        <v>88109</v>
      </c>
      <c r="G85" s="17">
        <v>629800</v>
      </c>
      <c r="H85" s="17">
        <v>162860</v>
      </c>
      <c r="I85" s="17">
        <v>3347</v>
      </c>
      <c r="J85" s="17">
        <v>160552</v>
      </c>
      <c r="K85" s="17">
        <v>0</v>
      </c>
      <c r="L85" s="17">
        <v>44627</v>
      </c>
      <c r="M85" s="17">
        <v>31147</v>
      </c>
      <c r="N85" s="17">
        <v>54173</v>
      </c>
      <c r="O85" s="17">
        <v>9250</v>
      </c>
      <c r="P85" s="17">
        <v>0</v>
      </c>
      <c r="Q85" s="17">
        <v>1095756</v>
      </c>
      <c r="R85" s="17">
        <v>722388</v>
      </c>
      <c r="S85" s="17">
        <v>2822779</v>
      </c>
      <c r="T85" s="17">
        <v>1008096</v>
      </c>
      <c r="V85"/>
      <c r="W85"/>
      <c r="X85"/>
      <c r="Y85" s="14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ht="12.75">
      <c r="A86">
        <v>194</v>
      </c>
      <c r="B86" t="s">
        <v>152</v>
      </c>
      <c r="C86" s="13">
        <v>7020</v>
      </c>
      <c r="D86" s="13">
        <v>2008</v>
      </c>
      <c r="E86" s="18">
        <v>3.36</v>
      </c>
      <c r="F86" s="17">
        <v>105299</v>
      </c>
      <c r="G86" s="17">
        <v>316567</v>
      </c>
      <c r="H86" s="17">
        <v>79398</v>
      </c>
      <c r="I86" s="17">
        <v>29638</v>
      </c>
      <c r="J86" s="17">
        <v>202646</v>
      </c>
      <c r="K86" s="17">
        <v>0</v>
      </c>
      <c r="L86" s="17">
        <v>8858</v>
      </c>
      <c r="M86" s="17">
        <v>0</v>
      </c>
      <c r="N86" s="17">
        <v>54488</v>
      </c>
      <c r="O86" s="17">
        <v>9596</v>
      </c>
      <c r="P86" s="17">
        <v>0</v>
      </c>
      <c r="Q86" s="17">
        <v>701191</v>
      </c>
      <c r="R86" s="17">
        <v>535536</v>
      </c>
      <c r="S86" s="17">
        <v>2220164</v>
      </c>
      <c r="T86" s="17">
        <v>473138</v>
      </c>
      <c r="V86"/>
      <c r="W86"/>
      <c r="X86"/>
      <c r="Y86" s="14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ht="12.75">
      <c r="A87">
        <v>195</v>
      </c>
      <c r="B87" t="s">
        <v>122</v>
      </c>
      <c r="C87" s="13">
        <v>7020</v>
      </c>
      <c r="D87" s="13">
        <v>2008</v>
      </c>
      <c r="E87" s="18">
        <v>5.1</v>
      </c>
      <c r="F87" s="17">
        <v>0</v>
      </c>
      <c r="G87" s="17">
        <v>76604</v>
      </c>
      <c r="H87" s="17">
        <v>13374</v>
      </c>
      <c r="I87" s="17">
        <v>215</v>
      </c>
      <c r="J87" s="17">
        <v>43331</v>
      </c>
      <c r="K87" s="17">
        <v>0</v>
      </c>
      <c r="L87" s="17">
        <v>533</v>
      </c>
      <c r="M87" s="17">
        <v>32300</v>
      </c>
      <c r="N87" s="17">
        <v>23799</v>
      </c>
      <c r="O87" s="17">
        <v>2335</v>
      </c>
      <c r="P87" s="17">
        <v>0</v>
      </c>
      <c r="Q87" s="17">
        <v>192491</v>
      </c>
      <c r="R87" s="17">
        <v>271108</v>
      </c>
      <c r="S87" s="17">
        <v>64476</v>
      </c>
      <c r="T87" s="17">
        <v>6228</v>
      </c>
      <c r="V87"/>
      <c r="W87"/>
      <c r="X87"/>
      <c r="Y87" s="14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ht="12.75">
      <c r="A88">
        <v>197</v>
      </c>
      <c r="B88" t="s">
        <v>71</v>
      </c>
      <c r="C88" s="13">
        <v>7020</v>
      </c>
      <c r="D88" s="13">
        <v>2008</v>
      </c>
      <c r="E88" s="18">
        <v>24.38</v>
      </c>
      <c r="F88" s="17">
        <v>330378</v>
      </c>
      <c r="G88" s="17">
        <v>1809101</v>
      </c>
      <c r="H88" s="17">
        <v>112411</v>
      </c>
      <c r="I88" s="17">
        <v>0</v>
      </c>
      <c r="J88" s="17">
        <v>598723</v>
      </c>
      <c r="K88" s="17">
        <v>1901</v>
      </c>
      <c r="L88" s="17">
        <v>216825</v>
      </c>
      <c r="M88" s="17">
        <v>21141</v>
      </c>
      <c r="N88" s="17">
        <v>137508</v>
      </c>
      <c r="O88" s="17">
        <v>180067</v>
      </c>
      <c r="P88" s="17">
        <v>0</v>
      </c>
      <c r="Q88" s="17">
        <v>3077677</v>
      </c>
      <c r="R88" s="17">
        <v>3587857</v>
      </c>
      <c r="S88" s="17">
        <v>31329605</v>
      </c>
      <c r="T88" s="17">
        <v>18943247</v>
      </c>
      <c r="V88"/>
      <c r="W88"/>
      <c r="X88"/>
      <c r="Y88" s="1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ht="12.75">
      <c r="A89">
        <v>198</v>
      </c>
      <c r="B89" t="s">
        <v>107</v>
      </c>
      <c r="C89" s="13">
        <v>7020</v>
      </c>
      <c r="D89" s="13">
        <v>2008</v>
      </c>
      <c r="E89" s="18">
        <v>7.8</v>
      </c>
      <c r="F89" s="17">
        <v>91624</v>
      </c>
      <c r="G89" s="17">
        <v>535009</v>
      </c>
      <c r="H89" s="17">
        <v>125139</v>
      </c>
      <c r="I89" s="17">
        <v>0</v>
      </c>
      <c r="J89" s="17">
        <v>665313</v>
      </c>
      <c r="K89" s="17">
        <v>0</v>
      </c>
      <c r="L89" s="17">
        <v>92509</v>
      </c>
      <c r="M89" s="17">
        <v>97355</v>
      </c>
      <c r="N89" s="17">
        <v>88849</v>
      </c>
      <c r="O89" s="17">
        <v>6693</v>
      </c>
      <c r="P89" s="17">
        <v>0</v>
      </c>
      <c r="Q89" s="17">
        <v>1610867</v>
      </c>
      <c r="R89" s="17">
        <v>904357</v>
      </c>
      <c r="S89" s="17">
        <v>4467477</v>
      </c>
      <c r="T89" s="17">
        <v>1508086</v>
      </c>
      <c r="V89"/>
      <c r="W89"/>
      <c r="X89"/>
      <c r="Y89" s="14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ht="12.75">
      <c r="A90">
        <v>199</v>
      </c>
      <c r="B90" t="s">
        <v>119</v>
      </c>
      <c r="C90" s="13">
        <v>7020</v>
      </c>
      <c r="D90" s="13">
        <v>2008</v>
      </c>
      <c r="E90" s="18">
        <v>6.2</v>
      </c>
      <c r="F90" s="17">
        <v>93900</v>
      </c>
      <c r="G90" s="17">
        <v>429550</v>
      </c>
      <c r="H90" s="17">
        <v>91591</v>
      </c>
      <c r="I90" s="17">
        <v>110026</v>
      </c>
      <c r="J90" s="17">
        <v>139753</v>
      </c>
      <c r="K90" s="17">
        <v>0</v>
      </c>
      <c r="L90" s="17">
        <v>15</v>
      </c>
      <c r="M90" s="17">
        <v>0</v>
      </c>
      <c r="N90" s="17">
        <v>44557</v>
      </c>
      <c r="O90" s="17">
        <v>18366</v>
      </c>
      <c r="P90" s="17">
        <v>0</v>
      </c>
      <c r="Q90" s="17">
        <v>833858</v>
      </c>
      <c r="R90" s="17">
        <v>658573</v>
      </c>
      <c r="S90" s="17">
        <v>6543211</v>
      </c>
      <c r="T90" s="17">
        <v>2949133</v>
      </c>
      <c r="V90"/>
      <c r="W90"/>
      <c r="X90"/>
      <c r="Y90" s="1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ht="12.75">
      <c r="A91">
        <v>201</v>
      </c>
      <c r="B91" t="s">
        <v>156</v>
      </c>
      <c r="C91" s="13">
        <v>7020</v>
      </c>
      <c r="D91" s="13">
        <v>2008</v>
      </c>
      <c r="E91" s="18">
        <v>97.23</v>
      </c>
      <c r="F91" s="17">
        <v>1050750</v>
      </c>
      <c r="G91" s="17">
        <v>6383766</v>
      </c>
      <c r="H91" s="17">
        <v>1579415</v>
      </c>
      <c r="I91" s="17">
        <v>0</v>
      </c>
      <c r="J91" s="17">
        <v>7553345</v>
      </c>
      <c r="K91" s="17">
        <v>2449</v>
      </c>
      <c r="L91" s="17">
        <v>909102</v>
      </c>
      <c r="M91" s="17">
        <v>114512</v>
      </c>
      <c r="N91" s="17">
        <v>1185194</v>
      </c>
      <c r="O91" s="17">
        <v>41045</v>
      </c>
      <c r="P91" s="17">
        <v>0</v>
      </c>
      <c r="Q91" s="17">
        <v>17768828</v>
      </c>
      <c r="R91" s="17">
        <v>13646197</v>
      </c>
      <c r="S91" s="17">
        <v>123080904</v>
      </c>
      <c r="T91" s="17">
        <v>54214860</v>
      </c>
      <c r="V91"/>
      <c r="W91"/>
      <c r="X91"/>
      <c r="Y91" s="1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ht="12.75">
      <c r="A92">
        <v>202</v>
      </c>
      <c r="B92" t="s">
        <v>155</v>
      </c>
      <c r="C92" s="13">
        <v>7020</v>
      </c>
      <c r="D92" s="13">
        <v>2008</v>
      </c>
      <c r="E92" s="18">
        <v>0.06</v>
      </c>
      <c r="F92" s="17">
        <v>0</v>
      </c>
      <c r="G92" s="17">
        <v>6806</v>
      </c>
      <c r="H92" s="17">
        <v>1971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8777</v>
      </c>
      <c r="R92" s="17">
        <v>1449</v>
      </c>
      <c r="S92" s="17">
        <v>7710</v>
      </c>
      <c r="T92" s="17">
        <v>7710</v>
      </c>
      <c r="V92"/>
      <c r="W92"/>
      <c r="X92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ht="12.75">
      <c r="A93">
        <v>204</v>
      </c>
      <c r="B93" t="s">
        <v>158</v>
      </c>
      <c r="C93" s="13">
        <v>7020</v>
      </c>
      <c r="D93" s="13">
        <v>2008</v>
      </c>
      <c r="E93" s="18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V93"/>
      <c r="W93"/>
      <c r="X93"/>
      <c r="Y93" s="1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ht="12.75">
      <c r="A94">
        <v>205</v>
      </c>
      <c r="B94" t="s">
        <v>161</v>
      </c>
      <c r="C94" s="13">
        <v>7020</v>
      </c>
      <c r="D94" s="13">
        <v>2008</v>
      </c>
      <c r="E94" s="18">
        <v>35.08</v>
      </c>
      <c r="F94" s="17">
        <v>381769</v>
      </c>
      <c r="G94" s="17">
        <v>1741398</v>
      </c>
      <c r="H94" s="17">
        <v>259008</v>
      </c>
      <c r="I94" s="17">
        <v>0</v>
      </c>
      <c r="J94" s="17">
        <v>2364723</v>
      </c>
      <c r="K94" s="17">
        <v>55839</v>
      </c>
      <c r="L94" s="17">
        <v>503752</v>
      </c>
      <c r="M94" s="17">
        <v>184185</v>
      </c>
      <c r="N94" s="17">
        <v>194933</v>
      </c>
      <c r="O94" s="17">
        <v>41520</v>
      </c>
      <c r="P94" s="17">
        <v>0</v>
      </c>
      <c r="Q94" s="17">
        <v>5345358</v>
      </c>
      <c r="R94" s="17">
        <v>2219171</v>
      </c>
      <c r="S94" s="17">
        <v>24980697</v>
      </c>
      <c r="T94" s="17">
        <v>5075099</v>
      </c>
      <c r="V94"/>
      <c r="W94"/>
      <c r="X9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ht="12.75">
      <c r="A95">
        <v>206</v>
      </c>
      <c r="B95" t="s">
        <v>121</v>
      </c>
      <c r="C95" s="13">
        <v>7020</v>
      </c>
      <c r="D95" s="13">
        <v>2008</v>
      </c>
      <c r="E95" s="18">
        <v>7.59</v>
      </c>
      <c r="F95" s="17">
        <v>72398</v>
      </c>
      <c r="G95" s="17">
        <v>525153</v>
      </c>
      <c r="H95" s="17">
        <v>127571</v>
      </c>
      <c r="I95" s="17">
        <v>33888</v>
      </c>
      <c r="J95" s="17">
        <v>173155</v>
      </c>
      <c r="K95" s="17">
        <v>0</v>
      </c>
      <c r="L95" s="17">
        <v>48612</v>
      </c>
      <c r="M95" s="17">
        <v>0</v>
      </c>
      <c r="N95" s="17">
        <v>204390</v>
      </c>
      <c r="O95" s="17">
        <v>42137</v>
      </c>
      <c r="P95" s="17">
        <v>250</v>
      </c>
      <c r="Q95" s="17">
        <v>1154656</v>
      </c>
      <c r="R95" s="17">
        <v>1239730</v>
      </c>
      <c r="S95" s="17">
        <v>5339698</v>
      </c>
      <c r="T95" s="17">
        <v>1040278</v>
      </c>
      <c r="V95"/>
      <c r="W95"/>
      <c r="X95"/>
      <c r="Y95" s="1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ht="12.75">
      <c r="A96">
        <v>207</v>
      </c>
      <c r="B96" t="s">
        <v>120</v>
      </c>
      <c r="C96" s="13">
        <v>7020</v>
      </c>
      <c r="D96" s="13">
        <v>2008</v>
      </c>
      <c r="E96" s="18">
        <v>52.52</v>
      </c>
      <c r="F96" s="17">
        <v>523053</v>
      </c>
      <c r="G96" s="17">
        <v>2487812</v>
      </c>
      <c r="H96" s="17">
        <v>589954</v>
      </c>
      <c r="I96" s="17">
        <v>0</v>
      </c>
      <c r="J96" s="17">
        <v>6970753</v>
      </c>
      <c r="K96" s="17">
        <v>0</v>
      </c>
      <c r="L96" s="17">
        <v>1188274</v>
      </c>
      <c r="M96" s="17">
        <v>24289</v>
      </c>
      <c r="N96" s="17">
        <v>338882</v>
      </c>
      <c r="O96" s="17">
        <v>13872</v>
      </c>
      <c r="P96" s="17">
        <v>22677</v>
      </c>
      <c r="Q96" s="17">
        <v>11591159</v>
      </c>
      <c r="R96" s="17">
        <v>4106371</v>
      </c>
      <c r="S96" s="17">
        <v>33309048</v>
      </c>
      <c r="T96" s="17">
        <v>19501188</v>
      </c>
      <c r="V96"/>
      <c r="W96"/>
      <c r="X96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2.75">
      <c r="A97">
        <v>208</v>
      </c>
      <c r="B97" t="s">
        <v>127</v>
      </c>
      <c r="C97" s="13">
        <v>7020</v>
      </c>
      <c r="D97" s="13">
        <v>2008</v>
      </c>
      <c r="E97" s="18">
        <v>30.19</v>
      </c>
      <c r="F97" s="17">
        <v>386355</v>
      </c>
      <c r="G97" s="17">
        <v>3249497</v>
      </c>
      <c r="H97" s="17">
        <v>829205</v>
      </c>
      <c r="I97" s="17">
        <v>0</v>
      </c>
      <c r="J97" s="17">
        <v>4310456</v>
      </c>
      <c r="K97" s="17">
        <v>1621</v>
      </c>
      <c r="L97" s="17">
        <v>434712</v>
      </c>
      <c r="M97" s="17">
        <v>0</v>
      </c>
      <c r="N97" s="17">
        <v>2089788</v>
      </c>
      <c r="O97" s="17">
        <v>253872</v>
      </c>
      <c r="P97" s="17">
        <v>3639</v>
      </c>
      <c r="Q97" s="17">
        <v>11165512</v>
      </c>
      <c r="R97" s="17">
        <v>4774506</v>
      </c>
      <c r="S97" s="17">
        <v>31214263</v>
      </c>
      <c r="T97" s="17">
        <v>15640776</v>
      </c>
      <c r="V97"/>
      <c r="W97"/>
      <c r="X97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2.75">
      <c r="A98">
        <v>209</v>
      </c>
      <c r="B98" t="s">
        <v>166</v>
      </c>
      <c r="C98" s="13"/>
      <c r="D98" s="13">
        <v>2008</v>
      </c>
      <c r="E98" s="18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V98"/>
      <c r="W98"/>
      <c r="X98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ht="12.75">
      <c r="A99">
        <v>904</v>
      </c>
      <c r="B99" t="s">
        <v>136</v>
      </c>
      <c r="C99" s="13">
        <v>7020</v>
      </c>
      <c r="D99" s="13">
        <v>2008</v>
      </c>
      <c r="E99" s="18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V99"/>
      <c r="W99"/>
      <c r="X99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ht="12.75">
      <c r="A100">
        <v>915</v>
      </c>
      <c r="B100" t="s">
        <v>144</v>
      </c>
      <c r="C100" s="13">
        <v>7020</v>
      </c>
      <c r="D100" s="13">
        <v>2008</v>
      </c>
      <c r="E100" s="18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V100"/>
      <c r="W100"/>
      <c r="X100"/>
      <c r="Y100" s="1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20" ht="12.75">
      <c r="A101" s="11">
        <v>919</v>
      </c>
      <c r="B101" s="11" t="s">
        <v>164</v>
      </c>
      <c r="C101" s="11">
        <v>7020</v>
      </c>
      <c r="D101" s="11">
        <v>2008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3" spans="25:40" ht="12.75"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ht="12.75">
      <c r="A104" s="12" t="s">
        <v>33</v>
      </c>
      <c r="B104" s="12" t="s">
        <v>67</v>
      </c>
      <c r="C104" s="12" t="s">
        <v>66</v>
      </c>
      <c r="D104" s="12" t="s">
        <v>65</v>
      </c>
      <c r="E104" s="12" t="s">
        <v>64</v>
      </c>
      <c r="F104" s="12" t="s">
        <v>63</v>
      </c>
      <c r="G104" s="12" t="s">
        <v>62</v>
      </c>
      <c r="H104" s="12" t="s">
        <v>61</v>
      </c>
      <c r="I104" s="12" t="s">
        <v>60</v>
      </c>
      <c r="J104" s="12" t="s">
        <v>59</v>
      </c>
      <c r="K104" s="12" t="s">
        <v>58</v>
      </c>
      <c r="L104" s="12" t="s">
        <v>57</v>
      </c>
      <c r="M104" s="12" t="s">
        <v>56</v>
      </c>
      <c r="N104" s="12" t="s">
        <v>55</v>
      </c>
      <c r="O104" s="12" t="s">
        <v>54</v>
      </c>
      <c r="P104" s="12" t="s">
        <v>53</v>
      </c>
      <c r="Q104" s="12" t="s">
        <v>52</v>
      </c>
      <c r="R104" s="12" t="s">
        <v>51</v>
      </c>
      <c r="S104" s="12" t="s">
        <v>50</v>
      </c>
      <c r="T104" s="12" t="s">
        <v>49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>
      <c r="A105">
        <v>1</v>
      </c>
      <c r="B105" t="s">
        <v>135</v>
      </c>
      <c r="C105" s="13">
        <v>7020</v>
      </c>
      <c r="D105" s="13">
        <v>2009</v>
      </c>
      <c r="E105" s="18">
        <v>215</v>
      </c>
      <c r="F105" s="17">
        <v>3081012</v>
      </c>
      <c r="G105" s="17">
        <v>15934193</v>
      </c>
      <c r="H105" s="17">
        <v>6186721</v>
      </c>
      <c r="I105" s="17">
        <v>3229</v>
      </c>
      <c r="J105" s="17">
        <v>5072969</v>
      </c>
      <c r="K105" s="17">
        <v>15108</v>
      </c>
      <c r="L105" s="17">
        <v>1165693</v>
      </c>
      <c r="M105" s="17">
        <v>495101</v>
      </c>
      <c r="N105" s="17">
        <v>1398099</v>
      </c>
      <c r="O105" s="17">
        <v>511939</v>
      </c>
      <c r="P105" s="17">
        <v>38750</v>
      </c>
      <c r="Q105" s="17">
        <v>30744302</v>
      </c>
      <c r="R105" s="17">
        <v>24101740</v>
      </c>
      <c r="S105" s="17">
        <v>239374711</v>
      </c>
      <c r="T105" s="17">
        <v>125676689</v>
      </c>
      <c r="V105"/>
      <c r="W105"/>
      <c r="X105"/>
      <c r="Y105" s="1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ht="12.75">
      <c r="A106">
        <v>3</v>
      </c>
      <c r="B106" t="s">
        <v>160</v>
      </c>
      <c r="C106" s="13">
        <v>7020</v>
      </c>
      <c r="D106" s="13">
        <v>2009</v>
      </c>
      <c r="E106" s="18">
        <v>49</v>
      </c>
      <c r="F106" s="17">
        <v>636605</v>
      </c>
      <c r="G106" s="17">
        <v>4587194</v>
      </c>
      <c r="H106" s="17">
        <v>4587194</v>
      </c>
      <c r="I106" s="17">
        <v>0</v>
      </c>
      <c r="J106" s="17">
        <v>1094517</v>
      </c>
      <c r="K106" s="17">
        <v>4966</v>
      </c>
      <c r="L106" s="17">
        <v>667049</v>
      </c>
      <c r="M106" s="17">
        <v>6916</v>
      </c>
      <c r="N106" s="17">
        <v>2008906</v>
      </c>
      <c r="O106" s="17">
        <v>135802</v>
      </c>
      <c r="P106" s="17">
        <v>0</v>
      </c>
      <c r="Q106" s="17">
        <v>13092544</v>
      </c>
      <c r="R106" s="17">
        <v>10148649</v>
      </c>
      <c r="S106" s="17">
        <v>71451499</v>
      </c>
      <c r="T106" s="17">
        <v>67405179</v>
      </c>
      <c r="V106"/>
      <c r="W106"/>
      <c r="X106"/>
      <c r="Y106" s="1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ht="12.75">
      <c r="A107">
        <v>8</v>
      </c>
      <c r="B107" t="s">
        <v>86</v>
      </c>
      <c r="C107" s="13">
        <v>7020</v>
      </c>
      <c r="D107" s="13">
        <v>2009</v>
      </c>
      <c r="E107" s="18">
        <v>2.83</v>
      </c>
      <c r="F107" s="17">
        <v>876</v>
      </c>
      <c r="G107" s="17">
        <v>143896</v>
      </c>
      <c r="H107" s="17">
        <v>27530</v>
      </c>
      <c r="I107" s="17">
        <v>299478</v>
      </c>
      <c r="J107" s="17">
        <v>73618</v>
      </c>
      <c r="K107" s="17">
        <v>31</v>
      </c>
      <c r="L107" s="17">
        <v>7787</v>
      </c>
      <c r="M107" s="17">
        <v>26</v>
      </c>
      <c r="N107" s="17">
        <v>0</v>
      </c>
      <c r="O107" s="17">
        <v>10672</v>
      </c>
      <c r="P107" s="17">
        <v>0</v>
      </c>
      <c r="Q107" s="17">
        <v>563038</v>
      </c>
      <c r="R107" s="17">
        <v>365891</v>
      </c>
      <c r="S107" s="17">
        <v>729329</v>
      </c>
      <c r="T107" s="17">
        <v>13724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ht="12.75">
      <c r="A108">
        <v>10</v>
      </c>
      <c r="B108" t="s">
        <v>113</v>
      </c>
      <c r="C108" s="13">
        <v>7020</v>
      </c>
      <c r="D108" s="13">
        <v>2009</v>
      </c>
      <c r="E108" s="18">
        <v>133.22</v>
      </c>
      <c r="F108" s="17">
        <v>2377090</v>
      </c>
      <c r="G108" s="17">
        <v>10248885</v>
      </c>
      <c r="H108" s="17">
        <v>1909574</v>
      </c>
      <c r="I108" s="17">
        <v>429615</v>
      </c>
      <c r="J108" s="17">
        <v>37406318</v>
      </c>
      <c r="K108" s="17">
        <v>25929</v>
      </c>
      <c r="L108" s="17">
        <v>1056892</v>
      </c>
      <c r="M108" s="17">
        <v>209294</v>
      </c>
      <c r="N108" s="17">
        <v>2718127</v>
      </c>
      <c r="O108" s="17">
        <v>2658679</v>
      </c>
      <c r="P108" s="17">
        <v>0</v>
      </c>
      <c r="Q108" s="17">
        <v>56663313</v>
      </c>
      <c r="R108" s="17">
        <v>19464239</v>
      </c>
      <c r="S108" s="17">
        <v>190056052</v>
      </c>
      <c r="T108" s="17">
        <v>123989940</v>
      </c>
      <c r="V108"/>
      <c r="W108"/>
      <c r="X108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ht="12.75">
      <c r="A109">
        <v>14</v>
      </c>
      <c r="B109" t="s">
        <v>159</v>
      </c>
      <c r="C109" s="13">
        <v>7020</v>
      </c>
      <c r="D109" s="13">
        <v>2009</v>
      </c>
      <c r="E109" s="18">
        <v>134.87</v>
      </c>
      <c r="F109" s="17">
        <v>1421700</v>
      </c>
      <c r="G109" s="17">
        <v>8780276</v>
      </c>
      <c r="H109" s="17">
        <v>2481122</v>
      </c>
      <c r="I109" s="17">
        <v>0</v>
      </c>
      <c r="J109" s="17">
        <v>14445907</v>
      </c>
      <c r="K109" s="17">
        <v>5066</v>
      </c>
      <c r="L109" s="17">
        <v>3954516</v>
      </c>
      <c r="M109" s="17">
        <v>37894</v>
      </c>
      <c r="N109" s="17">
        <v>1485160</v>
      </c>
      <c r="O109" s="17">
        <v>547000</v>
      </c>
      <c r="P109" s="17">
        <v>0</v>
      </c>
      <c r="Q109" s="17">
        <v>31736941</v>
      </c>
      <c r="R109" s="17">
        <v>29191606</v>
      </c>
      <c r="S109" s="17">
        <v>125400071</v>
      </c>
      <c r="T109" s="17">
        <v>88603701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ht="12.75">
      <c r="A110">
        <v>20</v>
      </c>
      <c r="B110" t="s">
        <v>80</v>
      </c>
      <c r="C110" s="13">
        <v>7020</v>
      </c>
      <c r="D110" s="13">
        <v>2009</v>
      </c>
      <c r="E110" s="18">
        <v>31.67</v>
      </c>
      <c r="F110" s="17">
        <v>183562</v>
      </c>
      <c r="G110" s="17">
        <v>2055756</v>
      </c>
      <c r="H110" s="17">
        <v>822660</v>
      </c>
      <c r="I110" s="17">
        <v>0</v>
      </c>
      <c r="J110" s="17">
        <v>2588472</v>
      </c>
      <c r="K110" s="17">
        <v>0</v>
      </c>
      <c r="L110" s="17">
        <v>526711</v>
      </c>
      <c r="M110" s="17">
        <v>60799</v>
      </c>
      <c r="N110" s="17">
        <v>296760</v>
      </c>
      <c r="O110" s="17">
        <v>32803</v>
      </c>
      <c r="P110" s="17">
        <v>0</v>
      </c>
      <c r="Q110" s="17">
        <v>6383961</v>
      </c>
      <c r="R110" s="17">
        <v>442571</v>
      </c>
      <c r="S110" s="17">
        <v>6383961</v>
      </c>
      <c r="T110" s="17">
        <v>6383961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ht="12.75">
      <c r="A111">
        <v>21</v>
      </c>
      <c r="B111" t="s">
        <v>92</v>
      </c>
      <c r="C111" s="13">
        <v>7020</v>
      </c>
      <c r="D111" s="13">
        <v>2009</v>
      </c>
      <c r="E111" s="18">
        <v>3.9</v>
      </c>
      <c r="F111" s="17">
        <v>35023</v>
      </c>
      <c r="G111" s="17">
        <v>235666</v>
      </c>
      <c r="H111" s="17">
        <v>60130</v>
      </c>
      <c r="I111" s="17">
        <v>0</v>
      </c>
      <c r="J111" s="17">
        <v>108753</v>
      </c>
      <c r="K111" s="17">
        <v>2102</v>
      </c>
      <c r="L111" s="17">
        <v>43574</v>
      </c>
      <c r="M111" s="17">
        <v>0</v>
      </c>
      <c r="N111" s="17">
        <v>49408</v>
      </c>
      <c r="O111" s="17">
        <v>153</v>
      </c>
      <c r="P111" s="17">
        <v>0</v>
      </c>
      <c r="Q111" s="17">
        <v>499786</v>
      </c>
      <c r="R111" s="17">
        <v>359093</v>
      </c>
      <c r="S111" s="17">
        <v>1583683</v>
      </c>
      <c r="T111" s="17">
        <v>390920</v>
      </c>
      <c r="V111"/>
      <c r="W111"/>
      <c r="X111"/>
      <c r="Y111" s="1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ht="12.75">
      <c r="A112">
        <v>22</v>
      </c>
      <c r="B112" t="s">
        <v>89</v>
      </c>
      <c r="C112" s="13">
        <v>7020</v>
      </c>
      <c r="D112" s="13">
        <v>2009</v>
      </c>
      <c r="E112" s="18">
        <v>22.46</v>
      </c>
      <c r="F112" s="17">
        <v>262322</v>
      </c>
      <c r="G112" s="17">
        <v>1244138</v>
      </c>
      <c r="H112" s="17">
        <v>341613</v>
      </c>
      <c r="I112" s="17">
        <v>0</v>
      </c>
      <c r="J112" s="17">
        <v>9505654</v>
      </c>
      <c r="K112" s="17">
        <v>0</v>
      </c>
      <c r="L112" s="17">
        <v>38756</v>
      </c>
      <c r="M112" s="17">
        <v>117690</v>
      </c>
      <c r="N112" s="17">
        <v>74609</v>
      </c>
      <c r="O112" s="17">
        <v>63166</v>
      </c>
      <c r="P112" s="17">
        <v>0</v>
      </c>
      <c r="Q112" s="17">
        <v>11385626</v>
      </c>
      <c r="R112" s="17">
        <v>5038875</v>
      </c>
      <c r="S112" s="17">
        <v>63722233</v>
      </c>
      <c r="T112" s="17">
        <v>40770149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ht="12.75">
      <c r="A113">
        <v>23</v>
      </c>
      <c r="B113" t="s">
        <v>134</v>
      </c>
      <c r="C113" s="13">
        <v>7020</v>
      </c>
      <c r="D113" s="13">
        <v>2009</v>
      </c>
      <c r="E113" s="18">
        <v>7.23</v>
      </c>
      <c r="F113" s="17">
        <v>57986</v>
      </c>
      <c r="G113" s="17">
        <v>477291</v>
      </c>
      <c r="H113" s="17">
        <v>111982</v>
      </c>
      <c r="I113" s="17">
        <v>610039</v>
      </c>
      <c r="J113" s="17">
        <v>59713</v>
      </c>
      <c r="K113" s="17">
        <v>0</v>
      </c>
      <c r="L113" s="17">
        <v>13</v>
      </c>
      <c r="M113" s="17">
        <v>0</v>
      </c>
      <c r="N113" s="17">
        <v>22539</v>
      </c>
      <c r="O113" s="17">
        <v>18854</v>
      </c>
      <c r="P113" s="17">
        <v>0</v>
      </c>
      <c r="Q113" s="17">
        <v>1300431</v>
      </c>
      <c r="R113" s="17">
        <v>536278</v>
      </c>
      <c r="S113" s="17">
        <v>4100140</v>
      </c>
      <c r="T113" s="17">
        <v>2004060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ht="12.75">
      <c r="A114">
        <v>26</v>
      </c>
      <c r="B114" t="s">
        <v>98</v>
      </c>
      <c r="C114" s="13">
        <v>7020</v>
      </c>
      <c r="D114" s="13">
        <v>2009</v>
      </c>
      <c r="E114" s="18">
        <v>52.98</v>
      </c>
      <c r="F114" s="17">
        <v>568132</v>
      </c>
      <c r="G114" s="17">
        <v>3420777</v>
      </c>
      <c r="H114" s="17">
        <v>951792</v>
      </c>
      <c r="I114" s="17">
        <v>0</v>
      </c>
      <c r="J114" s="17">
        <v>7972870</v>
      </c>
      <c r="K114" s="17">
        <v>360</v>
      </c>
      <c r="L114" s="17">
        <v>382591</v>
      </c>
      <c r="M114" s="17">
        <v>13879</v>
      </c>
      <c r="N114" s="17">
        <v>769103</v>
      </c>
      <c r="O114" s="17">
        <v>3887</v>
      </c>
      <c r="P114" s="17">
        <v>0</v>
      </c>
      <c r="Q114" s="17">
        <v>13515259</v>
      </c>
      <c r="R114" s="17">
        <v>7156514</v>
      </c>
      <c r="S114" s="17">
        <v>47861457</v>
      </c>
      <c r="T114" s="17">
        <v>25265803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ht="12.75">
      <c r="A115">
        <v>29</v>
      </c>
      <c r="B115" t="s">
        <v>82</v>
      </c>
      <c r="C115" s="13">
        <v>7020</v>
      </c>
      <c r="D115" s="13">
        <v>2009</v>
      </c>
      <c r="E115" s="18">
        <v>175.83</v>
      </c>
      <c r="F115" s="17">
        <v>2528724</v>
      </c>
      <c r="G115" s="17">
        <v>12474380</v>
      </c>
      <c r="H115" s="17">
        <v>3372559</v>
      </c>
      <c r="I115" s="17">
        <v>0</v>
      </c>
      <c r="J115" s="17">
        <v>32362352</v>
      </c>
      <c r="K115" s="17">
        <v>42049</v>
      </c>
      <c r="L115" s="17">
        <v>772156</v>
      </c>
      <c r="M115" s="17">
        <v>69114</v>
      </c>
      <c r="N115" s="17">
        <v>2389887</v>
      </c>
      <c r="O115" s="17">
        <v>92514</v>
      </c>
      <c r="P115" s="17">
        <v>-134249</v>
      </c>
      <c r="Q115" s="17">
        <v>51709260</v>
      </c>
      <c r="R115" s="17">
        <v>46471620</v>
      </c>
      <c r="S115" s="17">
        <v>251955249</v>
      </c>
      <c r="T115" s="17">
        <v>214413340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ht="12.75">
      <c r="A116">
        <v>32</v>
      </c>
      <c r="B116" t="s">
        <v>103</v>
      </c>
      <c r="C116" s="13">
        <v>7020</v>
      </c>
      <c r="D116" s="13">
        <v>2009</v>
      </c>
      <c r="E116" s="18">
        <v>307</v>
      </c>
      <c r="F116" s="17">
        <v>2462465</v>
      </c>
      <c r="G116" s="17">
        <v>23523849</v>
      </c>
      <c r="H116" s="17">
        <v>5390655</v>
      </c>
      <c r="I116" s="17">
        <v>1132300</v>
      </c>
      <c r="J116" s="17">
        <v>34623606</v>
      </c>
      <c r="K116" s="17">
        <v>31973</v>
      </c>
      <c r="L116" s="17">
        <v>2063555</v>
      </c>
      <c r="M116" s="17">
        <v>660844</v>
      </c>
      <c r="N116" s="17">
        <v>5968571</v>
      </c>
      <c r="O116" s="17">
        <v>444194</v>
      </c>
      <c r="P116" s="17">
        <v>292714</v>
      </c>
      <c r="Q116" s="17">
        <v>73546833</v>
      </c>
      <c r="R116" s="17">
        <v>31469035</v>
      </c>
      <c r="S116" s="17">
        <v>530811152</v>
      </c>
      <c r="T116" s="17">
        <v>314384831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ht="12.75">
      <c r="A117">
        <v>35</v>
      </c>
      <c r="B117" t="s">
        <v>141</v>
      </c>
      <c r="C117" s="13">
        <v>7020</v>
      </c>
      <c r="D117" s="13">
        <v>2009</v>
      </c>
      <c r="E117" s="18">
        <v>12.24</v>
      </c>
      <c r="F117" s="17">
        <v>111923</v>
      </c>
      <c r="G117" s="17">
        <v>1002426</v>
      </c>
      <c r="H117" s="17">
        <v>201305</v>
      </c>
      <c r="I117" s="17">
        <v>0</v>
      </c>
      <c r="J117" s="17">
        <v>804131</v>
      </c>
      <c r="K117" s="17">
        <v>13</v>
      </c>
      <c r="L117" s="17">
        <v>151224</v>
      </c>
      <c r="M117" s="17">
        <v>2613</v>
      </c>
      <c r="N117" s="17">
        <v>136080</v>
      </c>
      <c r="O117" s="17">
        <v>15163</v>
      </c>
      <c r="P117" s="17">
        <v>0</v>
      </c>
      <c r="Q117" s="17">
        <v>2312955</v>
      </c>
      <c r="R117" s="17">
        <v>2620265</v>
      </c>
      <c r="S117" s="17">
        <v>17569102</v>
      </c>
      <c r="T117" s="17">
        <v>5170845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ht="12.75">
      <c r="A118">
        <v>37</v>
      </c>
      <c r="B118" t="s">
        <v>75</v>
      </c>
      <c r="C118" s="13">
        <v>7020</v>
      </c>
      <c r="D118" s="13">
        <v>2009</v>
      </c>
      <c r="E118" s="18">
        <v>74.29</v>
      </c>
      <c r="F118" s="17">
        <v>10058</v>
      </c>
      <c r="G118" s="17">
        <v>6486216</v>
      </c>
      <c r="H118" s="17">
        <v>1559863</v>
      </c>
      <c r="I118" s="17">
        <v>80220</v>
      </c>
      <c r="J118" s="17">
        <v>16898161</v>
      </c>
      <c r="K118" s="17">
        <v>0</v>
      </c>
      <c r="L118" s="17">
        <v>1486778</v>
      </c>
      <c r="M118" s="17">
        <v>179542</v>
      </c>
      <c r="N118" s="17">
        <v>516868</v>
      </c>
      <c r="O118" s="17">
        <v>15025</v>
      </c>
      <c r="P118" s="17">
        <v>0</v>
      </c>
      <c r="Q118" s="17">
        <v>27222673</v>
      </c>
      <c r="R118" s="17">
        <v>15310081</v>
      </c>
      <c r="S118" s="17">
        <v>163856247</v>
      </c>
      <c r="T118" s="17">
        <v>125043796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ht="12.75">
      <c r="A119">
        <v>38</v>
      </c>
      <c r="B119" t="s">
        <v>130</v>
      </c>
      <c r="C119" s="13">
        <v>7020</v>
      </c>
      <c r="D119" s="13">
        <v>2009</v>
      </c>
      <c r="E119" s="18">
        <v>25.9</v>
      </c>
      <c r="F119" s="17">
        <v>399594</v>
      </c>
      <c r="G119" s="17">
        <v>1740994</v>
      </c>
      <c r="H119" s="17">
        <v>506309</v>
      </c>
      <c r="I119" s="17">
        <v>241</v>
      </c>
      <c r="J119" s="17">
        <v>4548297</v>
      </c>
      <c r="K119" s="17">
        <v>0</v>
      </c>
      <c r="L119" s="17">
        <v>172056</v>
      </c>
      <c r="M119" s="17">
        <v>846</v>
      </c>
      <c r="N119" s="17">
        <v>341967</v>
      </c>
      <c r="O119" s="17">
        <v>192675</v>
      </c>
      <c r="P119" s="17">
        <v>0</v>
      </c>
      <c r="Q119" s="17">
        <v>7503385</v>
      </c>
      <c r="R119" s="17">
        <v>2881565</v>
      </c>
      <c r="S119" s="17">
        <v>21476346</v>
      </c>
      <c r="T119" s="17">
        <v>10518326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ht="12.75">
      <c r="A120">
        <v>39</v>
      </c>
      <c r="B120" t="s">
        <v>84</v>
      </c>
      <c r="C120" s="13">
        <v>7020</v>
      </c>
      <c r="D120" s="13">
        <v>2009</v>
      </c>
      <c r="E120" s="18">
        <v>25.6</v>
      </c>
      <c r="F120" s="17">
        <v>300883</v>
      </c>
      <c r="G120" s="17">
        <v>1605399</v>
      </c>
      <c r="H120" s="17">
        <v>261836</v>
      </c>
      <c r="I120" s="17">
        <v>163020</v>
      </c>
      <c r="J120" s="17">
        <v>4044107</v>
      </c>
      <c r="K120" s="17">
        <v>0</v>
      </c>
      <c r="L120" s="17">
        <v>119069</v>
      </c>
      <c r="M120" s="17">
        <v>218855</v>
      </c>
      <c r="N120" s="17">
        <v>238501</v>
      </c>
      <c r="O120" s="17">
        <v>6980</v>
      </c>
      <c r="P120" s="17">
        <v>0</v>
      </c>
      <c r="Q120" s="17">
        <v>6657767</v>
      </c>
      <c r="R120" s="17">
        <v>2280802</v>
      </c>
      <c r="S120" s="17">
        <v>21221616</v>
      </c>
      <c r="T120" s="17">
        <v>9417496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ht="12.75">
      <c r="A121">
        <v>43</v>
      </c>
      <c r="B121" t="s">
        <v>114</v>
      </c>
      <c r="C121" s="13">
        <v>7020</v>
      </c>
      <c r="D121" s="13">
        <v>2009</v>
      </c>
      <c r="E121" s="18">
        <v>11.44</v>
      </c>
      <c r="F121" s="17">
        <v>180696</v>
      </c>
      <c r="G121" s="17">
        <v>757829</v>
      </c>
      <c r="H121" s="17">
        <v>258885</v>
      </c>
      <c r="I121" s="17">
        <v>82125</v>
      </c>
      <c r="J121" s="17">
        <v>1532925</v>
      </c>
      <c r="K121" s="17">
        <v>0</v>
      </c>
      <c r="L121" s="17">
        <v>118147</v>
      </c>
      <c r="M121" s="17">
        <v>108</v>
      </c>
      <c r="N121" s="17">
        <v>106423</v>
      </c>
      <c r="O121" s="17">
        <v>6868</v>
      </c>
      <c r="P121" s="17">
        <v>0</v>
      </c>
      <c r="Q121" s="17">
        <v>2863310</v>
      </c>
      <c r="R121" s="17">
        <v>1741918</v>
      </c>
      <c r="S121" s="17">
        <v>16932072</v>
      </c>
      <c r="T121" s="17">
        <v>7671226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ht="12.75">
      <c r="A122">
        <v>45</v>
      </c>
      <c r="B122" t="s">
        <v>138</v>
      </c>
      <c r="C122" s="13">
        <v>7020</v>
      </c>
      <c r="D122" s="13">
        <v>2009</v>
      </c>
      <c r="E122" s="18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ht="12.75">
      <c r="A123">
        <v>46</v>
      </c>
      <c r="B123" t="s">
        <v>99</v>
      </c>
      <c r="C123" s="13">
        <v>7020</v>
      </c>
      <c r="D123" s="13">
        <v>2009</v>
      </c>
      <c r="E123" s="18">
        <v>10.94</v>
      </c>
      <c r="F123" s="17">
        <v>66860</v>
      </c>
      <c r="G123" s="17">
        <v>659546</v>
      </c>
      <c r="H123" s="17">
        <v>129142</v>
      </c>
      <c r="I123" s="17">
        <v>0</v>
      </c>
      <c r="J123" s="17">
        <v>94789</v>
      </c>
      <c r="K123" s="17">
        <v>38325</v>
      </c>
      <c r="L123" s="17">
        <v>60083</v>
      </c>
      <c r="M123" s="17">
        <v>27286</v>
      </c>
      <c r="N123" s="17">
        <v>75811</v>
      </c>
      <c r="O123" s="17">
        <v>39063</v>
      </c>
      <c r="P123" s="17">
        <v>0</v>
      </c>
      <c r="Q123" s="17">
        <v>1124045</v>
      </c>
      <c r="R123" s="17">
        <v>790215</v>
      </c>
      <c r="S123" s="17">
        <v>5251941</v>
      </c>
      <c r="T123" s="17">
        <v>1908246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ht="12.75">
      <c r="A124">
        <v>50</v>
      </c>
      <c r="B124" t="s">
        <v>153</v>
      </c>
      <c r="C124" s="13">
        <v>7020</v>
      </c>
      <c r="D124" s="13">
        <v>2009</v>
      </c>
      <c r="E124" s="18">
        <v>24.06</v>
      </c>
      <c r="F124" s="17">
        <v>395520</v>
      </c>
      <c r="G124" s="17">
        <v>2196363</v>
      </c>
      <c r="H124" s="17">
        <v>60506</v>
      </c>
      <c r="I124" s="17">
        <v>0</v>
      </c>
      <c r="J124" s="17">
        <v>5927229</v>
      </c>
      <c r="K124" s="17">
        <v>737</v>
      </c>
      <c r="L124" s="17">
        <v>224793</v>
      </c>
      <c r="M124" s="17">
        <v>744</v>
      </c>
      <c r="N124" s="17">
        <v>190722</v>
      </c>
      <c r="O124" s="17">
        <v>13369</v>
      </c>
      <c r="P124" s="17">
        <v>0</v>
      </c>
      <c r="Q124" s="17">
        <v>8614463</v>
      </c>
      <c r="R124" s="17">
        <v>6094216</v>
      </c>
      <c r="S124" s="17">
        <v>42699244</v>
      </c>
      <c r="T124" s="17">
        <v>20704723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ht="12.75">
      <c r="A125">
        <v>54</v>
      </c>
      <c r="B125" t="s">
        <v>77</v>
      </c>
      <c r="C125" s="13">
        <v>7020</v>
      </c>
      <c r="D125" s="13">
        <v>2009</v>
      </c>
      <c r="E125" s="18">
        <v>3.32</v>
      </c>
      <c r="F125" s="17">
        <v>16643</v>
      </c>
      <c r="G125" s="17">
        <v>205481</v>
      </c>
      <c r="H125" s="17">
        <v>62702</v>
      </c>
      <c r="I125" s="17">
        <v>232</v>
      </c>
      <c r="J125" s="17">
        <v>79495</v>
      </c>
      <c r="K125" s="17">
        <v>936</v>
      </c>
      <c r="L125" s="17">
        <v>8420</v>
      </c>
      <c r="M125" s="17">
        <v>0</v>
      </c>
      <c r="N125" s="17">
        <v>133714</v>
      </c>
      <c r="O125" s="17">
        <v>263</v>
      </c>
      <c r="P125" s="17">
        <v>0</v>
      </c>
      <c r="Q125" s="17">
        <v>491243</v>
      </c>
      <c r="R125" s="17">
        <v>235598</v>
      </c>
      <c r="S125" s="17">
        <v>1540813</v>
      </c>
      <c r="T125" s="17">
        <v>307404</v>
      </c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ht="12.75">
      <c r="A126">
        <v>56</v>
      </c>
      <c r="B126" t="s">
        <v>117</v>
      </c>
      <c r="C126" s="13">
        <v>7020</v>
      </c>
      <c r="D126" s="13">
        <v>2009</v>
      </c>
      <c r="E126" s="18">
        <v>3.87</v>
      </c>
      <c r="F126" s="17">
        <v>20310</v>
      </c>
      <c r="G126" s="17">
        <v>235187</v>
      </c>
      <c r="H126" s="17">
        <v>66560</v>
      </c>
      <c r="I126" s="17">
        <v>2144</v>
      </c>
      <c r="J126" s="17">
        <v>47089</v>
      </c>
      <c r="K126" s="17">
        <v>17</v>
      </c>
      <c r="L126" s="17">
        <v>39905</v>
      </c>
      <c r="M126" s="17">
        <v>4</v>
      </c>
      <c r="N126" s="17">
        <v>45335</v>
      </c>
      <c r="O126" s="17">
        <v>6326</v>
      </c>
      <c r="P126" s="17">
        <v>0</v>
      </c>
      <c r="Q126" s="17">
        <v>442567</v>
      </c>
      <c r="R126" s="17">
        <v>414237</v>
      </c>
      <c r="S126" s="17">
        <v>1331670</v>
      </c>
      <c r="T126" s="17">
        <v>205101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ht="12.75">
      <c r="A127">
        <v>58</v>
      </c>
      <c r="B127" t="s">
        <v>118</v>
      </c>
      <c r="C127" s="13">
        <v>7020</v>
      </c>
      <c r="D127" s="13">
        <v>2009</v>
      </c>
      <c r="E127" s="18">
        <v>77.93</v>
      </c>
      <c r="F127" s="17">
        <v>590440</v>
      </c>
      <c r="G127" s="17">
        <v>4458798</v>
      </c>
      <c r="H127" s="17">
        <v>1180023</v>
      </c>
      <c r="I127" s="17">
        <v>0</v>
      </c>
      <c r="J127" s="17">
        <v>1118915</v>
      </c>
      <c r="K127" s="17">
        <v>2877</v>
      </c>
      <c r="L127" s="17">
        <v>1437376</v>
      </c>
      <c r="M127" s="17">
        <v>230532</v>
      </c>
      <c r="N127" s="17">
        <v>1239556</v>
      </c>
      <c r="O127" s="17">
        <v>21394</v>
      </c>
      <c r="P127" s="17">
        <v>10313</v>
      </c>
      <c r="Q127" s="17">
        <v>9679158</v>
      </c>
      <c r="R127" s="17">
        <v>4450162</v>
      </c>
      <c r="S127" s="17">
        <v>27486458</v>
      </c>
      <c r="T127" s="17">
        <v>14307478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ht="12.75">
      <c r="A128">
        <v>63</v>
      </c>
      <c r="B128" t="s">
        <v>79</v>
      </c>
      <c r="C128" s="13">
        <v>7020</v>
      </c>
      <c r="D128" s="13">
        <v>2009</v>
      </c>
      <c r="E128" s="18">
        <v>27.78</v>
      </c>
      <c r="F128" s="17">
        <v>349837</v>
      </c>
      <c r="G128" s="17">
        <v>1960408</v>
      </c>
      <c r="H128" s="17">
        <v>713416</v>
      </c>
      <c r="I128" s="17">
        <v>1109908</v>
      </c>
      <c r="J128" s="17">
        <v>847182</v>
      </c>
      <c r="K128" s="17">
        <v>0</v>
      </c>
      <c r="L128" s="17">
        <v>394229</v>
      </c>
      <c r="M128" s="17">
        <v>44340</v>
      </c>
      <c r="N128" s="17">
        <v>409870</v>
      </c>
      <c r="O128" s="17">
        <v>2572</v>
      </c>
      <c r="P128" s="17">
        <v>0</v>
      </c>
      <c r="Q128" s="17">
        <v>5481925</v>
      </c>
      <c r="R128" s="17">
        <v>4126793</v>
      </c>
      <c r="S128" s="17">
        <v>41772943</v>
      </c>
      <c r="T128" s="17">
        <v>17304332</v>
      </c>
      <c r="V128"/>
      <c r="W128"/>
      <c r="X128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ht="12.75">
      <c r="A129">
        <v>78</v>
      </c>
      <c r="B129" t="s">
        <v>104</v>
      </c>
      <c r="C129" s="13">
        <v>7020</v>
      </c>
      <c r="D129" s="13">
        <v>2009</v>
      </c>
      <c r="E129" s="18">
        <v>23.67</v>
      </c>
      <c r="F129" s="17">
        <v>311042</v>
      </c>
      <c r="G129" s="17">
        <v>1533313</v>
      </c>
      <c r="H129" s="17">
        <v>402904</v>
      </c>
      <c r="I129" s="17">
        <v>0</v>
      </c>
      <c r="J129" s="17">
        <v>1816747</v>
      </c>
      <c r="K129" s="17">
        <v>0</v>
      </c>
      <c r="L129" s="17">
        <v>110842</v>
      </c>
      <c r="M129" s="17">
        <v>164714</v>
      </c>
      <c r="N129" s="17">
        <v>238062</v>
      </c>
      <c r="O129" s="17">
        <v>38858</v>
      </c>
      <c r="P129" s="17">
        <v>0</v>
      </c>
      <c r="Q129" s="17">
        <v>4305440</v>
      </c>
      <c r="R129" s="17">
        <v>2795555</v>
      </c>
      <c r="S129" s="17">
        <v>17751433</v>
      </c>
      <c r="T129" s="17">
        <v>6829763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ht="12.75">
      <c r="A130">
        <v>79</v>
      </c>
      <c r="B130" t="s">
        <v>94</v>
      </c>
      <c r="C130" s="13">
        <v>7020</v>
      </c>
      <c r="D130" s="13">
        <v>2009</v>
      </c>
      <c r="E130" s="18">
        <v>5.6</v>
      </c>
      <c r="F130" s="17">
        <v>0</v>
      </c>
      <c r="G130" s="17">
        <v>398266</v>
      </c>
      <c r="H130" s="17">
        <v>140063</v>
      </c>
      <c r="I130" s="17">
        <v>0</v>
      </c>
      <c r="J130" s="17">
        <v>272318</v>
      </c>
      <c r="K130" s="17">
        <v>0</v>
      </c>
      <c r="L130" s="17">
        <v>56045</v>
      </c>
      <c r="M130" s="17">
        <v>33792</v>
      </c>
      <c r="N130" s="17">
        <v>107693</v>
      </c>
      <c r="O130" s="17">
        <v>26535</v>
      </c>
      <c r="P130" s="17">
        <v>0</v>
      </c>
      <c r="Q130" s="17">
        <v>1034712</v>
      </c>
      <c r="R130" s="17">
        <v>804356</v>
      </c>
      <c r="S130" s="17">
        <v>2775578</v>
      </c>
      <c r="T130" s="17">
        <v>657697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ht="12.75">
      <c r="A131">
        <v>80</v>
      </c>
      <c r="B131" t="s">
        <v>95</v>
      </c>
      <c r="C131" s="13">
        <v>7020</v>
      </c>
      <c r="D131" s="13">
        <v>2009</v>
      </c>
      <c r="E131" s="18">
        <v>0.14</v>
      </c>
      <c r="F131" s="17">
        <v>1530</v>
      </c>
      <c r="G131" s="17">
        <v>7760</v>
      </c>
      <c r="H131" s="17">
        <v>2033</v>
      </c>
      <c r="I131" s="17">
        <v>0</v>
      </c>
      <c r="J131" s="17">
        <v>3530</v>
      </c>
      <c r="K131" s="17">
        <v>0</v>
      </c>
      <c r="L131" s="17">
        <v>464</v>
      </c>
      <c r="M131" s="17">
        <v>0</v>
      </c>
      <c r="N131" s="17">
        <v>6500</v>
      </c>
      <c r="O131" s="17">
        <v>0</v>
      </c>
      <c r="P131" s="17">
        <v>0</v>
      </c>
      <c r="Q131" s="17">
        <v>20287</v>
      </c>
      <c r="R131" s="17">
        <v>29060</v>
      </c>
      <c r="S131" s="17">
        <v>72418</v>
      </c>
      <c r="T131" s="17">
        <v>5175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ht="12.75">
      <c r="A132">
        <v>81</v>
      </c>
      <c r="B132" t="s">
        <v>78</v>
      </c>
      <c r="C132" s="13">
        <v>7020</v>
      </c>
      <c r="D132" s="13">
        <v>2009</v>
      </c>
      <c r="E132" s="18">
        <v>42.74</v>
      </c>
      <c r="F132" s="17">
        <v>521268</v>
      </c>
      <c r="G132" s="17">
        <v>2833139</v>
      </c>
      <c r="H132" s="17">
        <v>712423</v>
      </c>
      <c r="I132" s="17">
        <v>291020</v>
      </c>
      <c r="J132" s="17">
        <v>5939177</v>
      </c>
      <c r="K132" s="17">
        <v>5271</v>
      </c>
      <c r="L132" s="17">
        <v>163178</v>
      </c>
      <c r="M132" s="17">
        <v>6892</v>
      </c>
      <c r="N132" s="17">
        <v>814273</v>
      </c>
      <c r="O132" s="17">
        <v>17813</v>
      </c>
      <c r="P132" s="17">
        <v>0</v>
      </c>
      <c r="Q132" s="17">
        <v>10783186</v>
      </c>
      <c r="R132" s="17">
        <v>8854076</v>
      </c>
      <c r="S132" s="17">
        <v>90054071</v>
      </c>
      <c r="T132" s="17">
        <v>64605797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ht="12.75">
      <c r="A133">
        <v>82</v>
      </c>
      <c r="B133" t="s">
        <v>143</v>
      </c>
      <c r="C133" s="13">
        <v>7020</v>
      </c>
      <c r="D133" s="13">
        <v>2009</v>
      </c>
      <c r="E133" s="18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ht="12.75">
      <c r="A134">
        <v>84</v>
      </c>
      <c r="B134" t="s">
        <v>150</v>
      </c>
      <c r="C134" s="13">
        <v>7020</v>
      </c>
      <c r="D134" s="13">
        <v>2009</v>
      </c>
      <c r="E134" s="18">
        <v>126.05</v>
      </c>
      <c r="F134" s="17">
        <v>1535461</v>
      </c>
      <c r="G134" s="17">
        <v>10220183</v>
      </c>
      <c r="H134" s="17">
        <v>2838721</v>
      </c>
      <c r="I134" s="17">
        <v>128129</v>
      </c>
      <c r="J134" s="17">
        <v>17958924</v>
      </c>
      <c r="K134" s="17">
        <v>1610</v>
      </c>
      <c r="L134" s="17">
        <v>3315699</v>
      </c>
      <c r="M134" s="17">
        <v>718447</v>
      </c>
      <c r="N134" s="17">
        <v>2155410</v>
      </c>
      <c r="O134" s="17">
        <v>81035</v>
      </c>
      <c r="P134" s="17">
        <v>-401195</v>
      </c>
      <c r="Q134" s="17">
        <v>37819353</v>
      </c>
      <c r="R134" s="17">
        <v>19694577</v>
      </c>
      <c r="S134" s="17">
        <v>193560821</v>
      </c>
      <c r="T134" s="17">
        <v>152115677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ht="12.75">
      <c r="A135">
        <v>85</v>
      </c>
      <c r="B135" t="s">
        <v>133</v>
      </c>
      <c r="C135" s="13">
        <v>7020</v>
      </c>
      <c r="D135" s="13">
        <v>2009</v>
      </c>
      <c r="E135" s="18">
        <v>14.72</v>
      </c>
      <c r="F135" s="17">
        <v>163587</v>
      </c>
      <c r="G135" s="17">
        <v>1007491</v>
      </c>
      <c r="H135" s="17">
        <v>274157</v>
      </c>
      <c r="I135" s="17">
        <v>66028</v>
      </c>
      <c r="J135" s="17">
        <v>957625</v>
      </c>
      <c r="K135" s="17">
        <v>0</v>
      </c>
      <c r="L135" s="17">
        <v>228671</v>
      </c>
      <c r="M135" s="17">
        <v>227</v>
      </c>
      <c r="N135" s="17">
        <v>135773</v>
      </c>
      <c r="O135" s="17">
        <v>4382</v>
      </c>
      <c r="P135" s="17">
        <v>9473</v>
      </c>
      <c r="Q135" s="17">
        <v>2664881</v>
      </c>
      <c r="R135" s="17">
        <v>1544769</v>
      </c>
      <c r="S135" s="17">
        <v>5037162</v>
      </c>
      <c r="T135" s="17">
        <v>2396113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ht="12.75">
      <c r="A136">
        <v>96</v>
      </c>
      <c r="B136" t="s">
        <v>105</v>
      </c>
      <c r="C136" s="13">
        <v>7020</v>
      </c>
      <c r="D136" s="13">
        <v>2009</v>
      </c>
      <c r="E136" s="18">
        <v>7.16</v>
      </c>
      <c r="F136" s="17">
        <v>38326</v>
      </c>
      <c r="G136" s="17">
        <v>810795</v>
      </c>
      <c r="H136" s="17">
        <v>183269</v>
      </c>
      <c r="I136" s="17">
        <v>110500</v>
      </c>
      <c r="J136" s="17">
        <v>196096</v>
      </c>
      <c r="K136" s="17">
        <v>729</v>
      </c>
      <c r="L136" s="17">
        <v>202371</v>
      </c>
      <c r="M136" s="17">
        <v>26</v>
      </c>
      <c r="N136" s="17">
        <v>62675</v>
      </c>
      <c r="O136" s="17">
        <v>3765</v>
      </c>
      <c r="P136" s="17">
        <v>0</v>
      </c>
      <c r="Q136" s="17">
        <v>1570226</v>
      </c>
      <c r="R136" s="17">
        <v>629582</v>
      </c>
      <c r="S136" s="17">
        <v>3061866</v>
      </c>
      <c r="T136" s="17">
        <v>386058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ht="12.75">
      <c r="A137">
        <v>102</v>
      </c>
      <c r="B137" t="s">
        <v>162</v>
      </c>
      <c r="C137" s="13">
        <v>7020</v>
      </c>
      <c r="D137" s="13">
        <v>2009</v>
      </c>
      <c r="E137" s="18">
        <v>44.49</v>
      </c>
      <c r="F137" s="17">
        <v>24314</v>
      </c>
      <c r="G137" s="17">
        <v>3303232</v>
      </c>
      <c r="H137" s="17">
        <v>867140</v>
      </c>
      <c r="I137" s="17">
        <v>0</v>
      </c>
      <c r="J137" s="17">
        <v>6807439</v>
      </c>
      <c r="K137" s="17">
        <v>0</v>
      </c>
      <c r="L137" s="17">
        <v>649258</v>
      </c>
      <c r="M137" s="17">
        <v>576925</v>
      </c>
      <c r="N137" s="17">
        <v>268104</v>
      </c>
      <c r="O137" s="17">
        <v>306492</v>
      </c>
      <c r="P137" s="17">
        <v>0</v>
      </c>
      <c r="Q137" s="17">
        <v>12778590</v>
      </c>
      <c r="R137" s="17">
        <v>5311131</v>
      </c>
      <c r="S137" s="17">
        <v>76016233</v>
      </c>
      <c r="T137" s="17">
        <v>60382759</v>
      </c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ht="12.75">
      <c r="A138">
        <v>104</v>
      </c>
      <c r="B138" t="s">
        <v>110</v>
      </c>
      <c r="C138" s="13">
        <v>7020</v>
      </c>
      <c r="D138" s="13">
        <v>2009</v>
      </c>
      <c r="E138" s="18">
        <v>13.42</v>
      </c>
      <c r="F138" s="17">
        <v>169824</v>
      </c>
      <c r="G138" s="17">
        <v>1016844</v>
      </c>
      <c r="H138" s="17">
        <v>208963</v>
      </c>
      <c r="I138" s="17">
        <v>28412</v>
      </c>
      <c r="J138" s="17">
        <v>190695</v>
      </c>
      <c r="K138" s="17">
        <v>0</v>
      </c>
      <c r="L138" s="17">
        <v>137730</v>
      </c>
      <c r="M138" s="17">
        <v>65827</v>
      </c>
      <c r="N138" s="17">
        <v>193868</v>
      </c>
      <c r="O138" s="17">
        <v>4495</v>
      </c>
      <c r="P138" s="17">
        <v>0</v>
      </c>
      <c r="Q138" s="17">
        <v>1846834</v>
      </c>
      <c r="R138" s="17">
        <v>2033698</v>
      </c>
      <c r="S138" s="17">
        <v>11566008</v>
      </c>
      <c r="T138" s="17">
        <v>5434271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ht="12.75">
      <c r="A139">
        <v>106</v>
      </c>
      <c r="B139" t="s">
        <v>72</v>
      </c>
      <c r="C139" s="13">
        <v>7020</v>
      </c>
      <c r="D139" s="13">
        <v>2009</v>
      </c>
      <c r="E139" s="18">
        <v>14.68</v>
      </c>
      <c r="F139" s="17">
        <v>190750</v>
      </c>
      <c r="G139" s="17">
        <v>1096587</v>
      </c>
      <c r="H139" s="17">
        <v>234335</v>
      </c>
      <c r="I139" s="17">
        <v>0</v>
      </c>
      <c r="J139" s="17">
        <v>280904</v>
      </c>
      <c r="K139" s="17">
        <v>0</v>
      </c>
      <c r="L139" s="17">
        <v>152540</v>
      </c>
      <c r="M139" s="17">
        <v>5698</v>
      </c>
      <c r="N139" s="17">
        <v>84357</v>
      </c>
      <c r="O139" s="17">
        <v>6197</v>
      </c>
      <c r="P139" s="17">
        <v>0</v>
      </c>
      <c r="Q139" s="17">
        <v>1860618</v>
      </c>
      <c r="R139" s="17">
        <v>1845170</v>
      </c>
      <c r="S139" s="17">
        <v>12336357</v>
      </c>
      <c r="T139" s="17">
        <v>5228048</v>
      </c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ht="12.75">
      <c r="A140">
        <v>107</v>
      </c>
      <c r="B140" t="s">
        <v>93</v>
      </c>
      <c r="C140" s="13">
        <v>7020</v>
      </c>
      <c r="D140" s="13">
        <v>2009</v>
      </c>
      <c r="E140" s="18">
        <v>3.53</v>
      </c>
      <c r="F140" s="17">
        <v>19529</v>
      </c>
      <c r="G140" s="17">
        <v>398073</v>
      </c>
      <c r="H140" s="17">
        <v>90140</v>
      </c>
      <c r="I140" s="17">
        <v>178352</v>
      </c>
      <c r="J140" s="17">
        <v>76993</v>
      </c>
      <c r="K140" s="17">
        <v>43</v>
      </c>
      <c r="L140" s="17">
        <v>14865</v>
      </c>
      <c r="M140" s="17">
        <v>6084</v>
      </c>
      <c r="N140" s="17">
        <v>8319</v>
      </c>
      <c r="O140" s="17">
        <v>3018</v>
      </c>
      <c r="P140" s="17">
        <v>0</v>
      </c>
      <c r="Q140" s="17">
        <v>775887</v>
      </c>
      <c r="R140" s="17">
        <v>188406</v>
      </c>
      <c r="S140" s="17">
        <v>978263</v>
      </c>
      <c r="T140" s="17">
        <v>155056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ht="12.75">
      <c r="A141"/>
      <c r="B141"/>
      <c r="C141" s="13"/>
      <c r="D141" s="13"/>
      <c r="E141" s="18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ht="12.75">
      <c r="A142">
        <v>111</v>
      </c>
      <c r="B142" t="s">
        <v>140</v>
      </c>
      <c r="C142" s="13">
        <v>7020</v>
      </c>
      <c r="D142" s="13">
        <v>2009</v>
      </c>
      <c r="E142" s="18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ht="12.75">
      <c r="A143">
        <v>125</v>
      </c>
      <c r="B143" t="s">
        <v>96</v>
      </c>
      <c r="C143" s="13">
        <v>7020</v>
      </c>
      <c r="D143" s="13">
        <v>2009</v>
      </c>
      <c r="E143" s="18">
        <v>7.35</v>
      </c>
      <c r="F143" s="17">
        <v>54955</v>
      </c>
      <c r="G143" s="17">
        <v>473355</v>
      </c>
      <c r="H143" s="17">
        <v>115754</v>
      </c>
      <c r="I143" s="17">
        <v>0</v>
      </c>
      <c r="J143" s="17">
        <v>229455</v>
      </c>
      <c r="K143" s="17">
        <v>0</v>
      </c>
      <c r="L143" s="17">
        <v>18608</v>
      </c>
      <c r="M143" s="17">
        <v>0</v>
      </c>
      <c r="N143" s="17">
        <v>71402</v>
      </c>
      <c r="O143" s="17">
        <v>4735</v>
      </c>
      <c r="P143" s="17">
        <v>0</v>
      </c>
      <c r="Q143" s="17">
        <v>913309</v>
      </c>
      <c r="R143" s="17">
        <v>947503</v>
      </c>
      <c r="S143" s="17">
        <v>5715200</v>
      </c>
      <c r="T143" s="17">
        <v>2533402</v>
      </c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ht="12.75">
      <c r="A144">
        <v>126</v>
      </c>
      <c r="B144" t="s">
        <v>125</v>
      </c>
      <c r="C144" s="13">
        <v>7020</v>
      </c>
      <c r="D144" s="13">
        <v>2009</v>
      </c>
      <c r="E144" s="18">
        <v>37.18</v>
      </c>
      <c r="F144" s="17">
        <v>406564</v>
      </c>
      <c r="G144" s="17">
        <v>2586153</v>
      </c>
      <c r="H144" s="17">
        <v>814576</v>
      </c>
      <c r="I144" s="17">
        <v>397543</v>
      </c>
      <c r="J144" s="17">
        <v>6480919</v>
      </c>
      <c r="K144" s="17">
        <v>3068</v>
      </c>
      <c r="L144" s="17">
        <v>500625</v>
      </c>
      <c r="M144" s="17">
        <v>4222</v>
      </c>
      <c r="N144" s="17">
        <v>67129</v>
      </c>
      <c r="O144" s="17">
        <v>4212</v>
      </c>
      <c r="P144" s="17">
        <v>0</v>
      </c>
      <c r="Q144" s="17">
        <v>10858447</v>
      </c>
      <c r="R144" s="17">
        <v>4096978</v>
      </c>
      <c r="S144" s="17">
        <v>71751220</v>
      </c>
      <c r="T144" s="17">
        <v>37916299</v>
      </c>
      <c r="V144"/>
      <c r="W144"/>
      <c r="X144"/>
      <c r="Y144" s="1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ht="12.75">
      <c r="A145">
        <v>128</v>
      </c>
      <c r="B145" t="s">
        <v>132</v>
      </c>
      <c r="C145" s="13">
        <v>7020</v>
      </c>
      <c r="D145" s="13">
        <v>2009</v>
      </c>
      <c r="E145" s="18">
        <v>116.75</v>
      </c>
      <c r="F145" s="17">
        <v>25479</v>
      </c>
      <c r="G145" s="17">
        <v>9580315</v>
      </c>
      <c r="H145" s="17">
        <v>2486440</v>
      </c>
      <c r="I145" s="17">
        <v>0</v>
      </c>
      <c r="J145" s="17">
        <v>27015195</v>
      </c>
      <c r="K145" s="17">
        <v>108</v>
      </c>
      <c r="L145" s="17">
        <v>1589172</v>
      </c>
      <c r="M145" s="17">
        <v>538500</v>
      </c>
      <c r="N145" s="17">
        <v>3801644</v>
      </c>
      <c r="O145" s="17">
        <v>55165</v>
      </c>
      <c r="P145" s="17">
        <v>3330</v>
      </c>
      <c r="Q145" s="17">
        <v>45063209</v>
      </c>
      <c r="R145" s="17">
        <v>26962097</v>
      </c>
      <c r="S145" s="17">
        <v>167707618</v>
      </c>
      <c r="T145" s="17">
        <v>119555066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ht="12.75">
      <c r="A146">
        <v>129</v>
      </c>
      <c r="B146" t="s">
        <v>154</v>
      </c>
      <c r="C146" s="13">
        <v>7020</v>
      </c>
      <c r="D146" s="13">
        <v>2009</v>
      </c>
      <c r="E146" s="18">
        <v>3.95</v>
      </c>
      <c r="F146" s="17">
        <v>9300</v>
      </c>
      <c r="G146" s="17">
        <v>325276</v>
      </c>
      <c r="H146" s="17">
        <v>72406</v>
      </c>
      <c r="I146" s="17">
        <v>52312</v>
      </c>
      <c r="J146" s="17">
        <v>3661</v>
      </c>
      <c r="K146" s="17">
        <v>0</v>
      </c>
      <c r="L146" s="17">
        <v>160839</v>
      </c>
      <c r="M146" s="17">
        <v>94841</v>
      </c>
      <c r="N146" s="17">
        <v>17650</v>
      </c>
      <c r="O146" s="17">
        <v>19097</v>
      </c>
      <c r="P146" s="17">
        <v>0</v>
      </c>
      <c r="Q146" s="17">
        <v>746082</v>
      </c>
      <c r="R146" s="17">
        <v>229027</v>
      </c>
      <c r="S146" s="17">
        <v>518511</v>
      </c>
      <c r="T146" s="17">
        <v>138560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ht="12.75">
      <c r="A147">
        <v>130</v>
      </c>
      <c r="B147" t="s">
        <v>129</v>
      </c>
      <c r="C147" s="13">
        <v>7020</v>
      </c>
      <c r="D147" s="13">
        <v>2009</v>
      </c>
      <c r="E147" s="18">
        <v>97.29</v>
      </c>
      <c r="F147" s="17">
        <v>2021352</v>
      </c>
      <c r="G147" s="17">
        <v>7126829</v>
      </c>
      <c r="H147" s="17">
        <v>1972067</v>
      </c>
      <c r="I147" s="17">
        <v>146073</v>
      </c>
      <c r="J147" s="17">
        <v>13377261</v>
      </c>
      <c r="K147" s="17">
        <v>10546</v>
      </c>
      <c r="L147" s="17">
        <v>1922806</v>
      </c>
      <c r="M147" s="17">
        <v>385321</v>
      </c>
      <c r="N147" s="17">
        <v>1595883</v>
      </c>
      <c r="O147" s="17">
        <v>65679</v>
      </c>
      <c r="P147" s="17">
        <v>0</v>
      </c>
      <c r="Q147" s="17">
        <v>26602465</v>
      </c>
      <c r="R147" s="17">
        <v>11774375</v>
      </c>
      <c r="S147" s="17">
        <v>124157353</v>
      </c>
      <c r="T147" s="17">
        <v>60576782</v>
      </c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ht="12.75">
      <c r="A148">
        <v>131</v>
      </c>
      <c r="B148" t="s">
        <v>97</v>
      </c>
      <c r="C148" s="13">
        <v>7020</v>
      </c>
      <c r="D148" s="13">
        <v>2009</v>
      </c>
      <c r="E148" s="18">
        <v>100.06</v>
      </c>
      <c r="F148" s="17">
        <v>1538196</v>
      </c>
      <c r="G148" s="17">
        <v>7540687</v>
      </c>
      <c r="H148" s="17">
        <v>1797867</v>
      </c>
      <c r="I148" s="17">
        <v>1390798</v>
      </c>
      <c r="J148" s="17">
        <v>26066760</v>
      </c>
      <c r="K148" s="17">
        <v>0</v>
      </c>
      <c r="L148" s="17">
        <v>1673192</v>
      </c>
      <c r="M148" s="17">
        <v>80138</v>
      </c>
      <c r="N148" s="17">
        <v>2586030</v>
      </c>
      <c r="O148" s="17">
        <v>41549</v>
      </c>
      <c r="P148" s="17">
        <v>24039</v>
      </c>
      <c r="Q148" s="17">
        <v>41152982</v>
      </c>
      <c r="R148" s="17">
        <v>16973174</v>
      </c>
      <c r="S148" s="17">
        <v>120087488</v>
      </c>
      <c r="T148" s="17">
        <v>81823369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ht="12.75">
      <c r="A149">
        <v>132</v>
      </c>
      <c r="B149" t="s">
        <v>102</v>
      </c>
      <c r="C149" s="13">
        <v>7020</v>
      </c>
      <c r="D149" s="13">
        <v>2009</v>
      </c>
      <c r="E149" s="18">
        <v>78.87</v>
      </c>
      <c r="F149" s="17">
        <v>980829</v>
      </c>
      <c r="G149" s="17">
        <v>5486726</v>
      </c>
      <c r="H149" s="17">
        <v>1173599</v>
      </c>
      <c r="I149" s="17">
        <v>0</v>
      </c>
      <c r="J149" s="17">
        <v>5295535</v>
      </c>
      <c r="K149" s="17">
        <v>1965</v>
      </c>
      <c r="L149" s="17">
        <v>903825</v>
      </c>
      <c r="M149" s="17">
        <v>23139</v>
      </c>
      <c r="N149" s="17">
        <v>615345</v>
      </c>
      <c r="O149" s="17">
        <v>30974</v>
      </c>
      <c r="P149" s="17">
        <v>1438</v>
      </c>
      <c r="Q149" s="17">
        <v>13529670</v>
      </c>
      <c r="R149" s="17">
        <v>7825393</v>
      </c>
      <c r="S149" s="17">
        <v>107279168</v>
      </c>
      <c r="T149" s="17">
        <v>70179399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ht="12.75">
      <c r="A150">
        <v>134</v>
      </c>
      <c r="B150" t="s">
        <v>83</v>
      </c>
      <c r="C150" s="13">
        <v>7020</v>
      </c>
      <c r="D150" s="13">
        <v>2009</v>
      </c>
      <c r="E150" s="18">
        <v>20.83</v>
      </c>
      <c r="F150" s="17">
        <v>502708</v>
      </c>
      <c r="G150" s="17">
        <v>1742099</v>
      </c>
      <c r="H150" s="17">
        <v>290125</v>
      </c>
      <c r="I150" s="17">
        <v>327177</v>
      </c>
      <c r="J150" s="17">
        <v>2664153</v>
      </c>
      <c r="K150" s="17">
        <v>7749</v>
      </c>
      <c r="L150" s="17">
        <v>113380</v>
      </c>
      <c r="M150" s="17">
        <v>89543</v>
      </c>
      <c r="N150" s="17">
        <v>338107</v>
      </c>
      <c r="O150" s="17">
        <v>71709</v>
      </c>
      <c r="P150" s="17">
        <v>250</v>
      </c>
      <c r="Q150" s="17">
        <v>5643792</v>
      </c>
      <c r="R150" s="17">
        <v>2182337</v>
      </c>
      <c r="S150" s="17">
        <v>19126029</v>
      </c>
      <c r="T150" s="17">
        <v>8101154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ht="12.75">
      <c r="A151">
        <v>137</v>
      </c>
      <c r="B151" t="s">
        <v>88</v>
      </c>
      <c r="C151" s="13">
        <v>7020</v>
      </c>
      <c r="D151" s="13">
        <v>2009</v>
      </c>
      <c r="E151" s="18">
        <v>3.52</v>
      </c>
      <c r="F151" s="17">
        <v>0</v>
      </c>
      <c r="G151" s="17">
        <v>251303</v>
      </c>
      <c r="H151" s="17">
        <v>74943</v>
      </c>
      <c r="I151" s="17">
        <v>4496</v>
      </c>
      <c r="J151" s="17">
        <v>221154</v>
      </c>
      <c r="K151" s="17">
        <v>683</v>
      </c>
      <c r="L151" s="17">
        <v>3816</v>
      </c>
      <c r="M151" s="17">
        <v>0</v>
      </c>
      <c r="N151" s="17">
        <v>18426</v>
      </c>
      <c r="O151" s="17">
        <v>2107</v>
      </c>
      <c r="P151" s="17">
        <v>0</v>
      </c>
      <c r="Q151" s="17">
        <v>576928</v>
      </c>
      <c r="R151" s="17">
        <v>206629</v>
      </c>
      <c r="S151" s="17">
        <v>1041465</v>
      </c>
      <c r="T151" s="17">
        <v>202837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ht="12.75">
      <c r="A152">
        <v>138</v>
      </c>
      <c r="B152" t="s">
        <v>165</v>
      </c>
      <c r="C152" s="13">
        <v>7020</v>
      </c>
      <c r="D152" s="13">
        <v>2009</v>
      </c>
      <c r="E152" s="18">
        <v>40.19</v>
      </c>
      <c r="F152" s="17">
        <v>442770</v>
      </c>
      <c r="G152" s="17">
        <v>2835397</v>
      </c>
      <c r="H152" s="17">
        <v>636471</v>
      </c>
      <c r="I152" s="17">
        <v>0</v>
      </c>
      <c r="J152" s="17">
        <v>6306633</v>
      </c>
      <c r="K152" s="17">
        <v>0</v>
      </c>
      <c r="L152" s="17">
        <v>603759</v>
      </c>
      <c r="M152" s="17">
        <v>19461</v>
      </c>
      <c r="N152" s="17">
        <v>480651</v>
      </c>
      <c r="O152" s="17">
        <v>245214</v>
      </c>
      <c r="P152" s="17">
        <v>0</v>
      </c>
      <c r="Q152" s="17">
        <v>11127586</v>
      </c>
      <c r="R152" s="17">
        <v>7202704</v>
      </c>
      <c r="S152" s="17">
        <v>59515075</v>
      </c>
      <c r="T152" s="17">
        <v>26416265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ht="12.75">
      <c r="A153">
        <v>139</v>
      </c>
      <c r="B153" t="s">
        <v>148</v>
      </c>
      <c r="C153" s="13">
        <v>7020</v>
      </c>
      <c r="D153" s="13">
        <v>2009</v>
      </c>
      <c r="E153" s="18">
        <v>59.53</v>
      </c>
      <c r="F153" s="17">
        <v>669583</v>
      </c>
      <c r="G153" s="17">
        <v>3741286</v>
      </c>
      <c r="H153" s="17">
        <v>930665</v>
      </c>
      <c r="I153" s="17">
        <v>5677</v>
      </c>
      <c r="J153" s="17">
        <v>11085957</v>
      </c>
      <c r="K153" s="17">
        <v>0</v>
      </c>
      <c r="L153" s="17">
        <v>121745</v>
      </c>
      <c r="M153" s="17">
        <v>483</v>
      </c>
      <c r="N153" s="17">
        <v>227166</v>
      </c>
      <c r="O153" s="17">
        <v>236580</v>
      </c>
      <c r="P153" s="17">
        <v>15928</v>
      </c>
      <c r="Q153" s="17">
        <v>16333631</v>
      </c>
      <c r="R153" s="17">
        <v>5882863</v>
      </c>
      <c r="S153" s="17">
        <v>48075937</v>
      </c>
      <c r="T153" s="17">
        <v>27671238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ht="12.75">
      <c r="A154">
        <v>140</v>
      </c>
      <c r="B154" t="s">
        <v>85</v>
      </c>
      <c r="C154" s="13">
        <v>7020</v>
      </c>
      <c r="D154" s="13">
        <v>2009</v>
      </c>
      <c r="E154" s="18">
        <v>12.67</v>
      </c>
      <c r="F154" s="17">
        <v>117328</v>
      </c>
      <c r="G154" s="17">
        <v>1046370</v>
      </c>
      <c r="H154" s="17">
        <v>258415</v>
      </c>
      <c r="I154" s="17">
        <v>81425</v>
      </c>
      <c r="J154" s="17">
        <v>276761</v>
      </c>
      <c r="K154" s="17">
        <v>0</v>
      </c>
      <c r="L154" s="17">
        <v>87403</v>
      </c>
      <c r="M154" s="17">
        <v>1980</v>
      </c>
      <c r="N154" s="17">
        <v>298916</v>
      </c>
      <c r="O154" s="17">
        <v>7197</v>
      </c>
      <c r="P154" s="17">
        <v>0</v>
      </c>
      <c r="Q154" s="17">
        <v>2058467</v>
      </c>
      <c r="R154" s="17">
        <v>1578121</v>
      </c>
      <c r="S154" s="17">
        <v>9573369</v>
      </c>
      <c r="T154" s="17">
        <v>3179680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ht="12.75">
      <c r="A155"/>
      <c r="B155"/>
      <c r="C155" s="13"/>
      <c r="D155" s="13"/>
      <c r="E155" s="18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ht="12.75">
      <c r="A156">
        <v>142</v>
      </c>
      <c r="B156" t="s">
        <v>124</v>
      </c>
      <c r="C156" s="13">
        <v>7020</v>
      </c>
      <c r="D156" s="13">
        <v>2009</v>
      </c>
      <c r="E156" s="18">
        <v>97.32</v>
      </c>
      <c r="F156" s="17">
        <v>974682</v>
      </c>
      <c r="G156" s="17">
        <v>7052218</v>
      </c>
      <c r="H156" s="17">
        <v>2061685</v>
      </c>
      <c r="I156" s="17">
        <v>38513</v>
      </c>
      <c r="J156" s="17">
        <v>2666061</v>
      </c>
      <c r="K156" s="17">
        <v>0</v>
      </c>
      <c r="L156" s="17">
        <v>2554811</v>
      </c>
      <c r="M156" s="17">
        <v>107805</v>
      </c>
      <c r="N156" s="17">
        <v>1402018</v>
      </c>
      <c r="O156" s="17">
        <v>38443</v>
      </c>
      <c r="P156" s="17">
        <v>31299</v>
      </c>
      <c r="Q156" s="17">
        <v>15890255</v>
      </c>
      <c r="R156" s="17">
        <v>9306285</v>
      </c>
      <c r="S156" s="17">
        <v>63293103</v>
      </c>
      <c r="T156" s="17">
        <v>42877676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ht="12.75">
      <c r="A157">
        <v>145</v>
      </c>
      <c r="B157" t="s">
        <v>147</v>
      </c>
      <c r="C157" s="13">
        <v>7020</v>
      </c>
      <c r="D157" s="13">
        <v>2009</v>
      </c>
      <c r="E157" s="18">
        <v>58.36</v>
      </c>
      <c r="F157" s="17">
        <v>836827</v>
      </c>
      <c r="G157" s="17">
        <v>3966088</v>
      </c>
      <c r="H157" s="17">
        <v>1204256</v>
      </c>
      <c r="I157" s="17">
        <v>1000</v>
      </c>
      <c r="J157" s="17">
        <v>16265514</v>
      </c>
      <c r="K157" s="17">
        <v>0</v>
      </c>
      <c r="L157" s="17">
        <v>803230</v>
      </c>
      <c r="M157" s="17">
        <v>104299</v>
      </c>
      <c r="N157" s="17">
        <v>1151758</v>
      </c>
      <c r="O157" s="17">
        <v>11830</v>
      </c>
      <c r="P157" s="17">
        <v>0</v>
      </c>
      <c r="Q157" s="17">
        <v>23507975</v>
      </c>
      <c r="R157" s="17">
        <v>10152305</v>
      </c>
      <c r="S157" s="17">
        <v>75620335</v>
      </c>
      <c r="T157" s="17">
        <v>64065073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ht="12.75">
      <c r="A158">
        <v>147</v>
      </c>
      <c r="B158" t="s">
        <v>128</v>
      </c>
      <c r="C158" s="13">
        <v>7020</v>
      </c>
      <c r="D158" s="13">
        <v>2009</v>
      </c>
      <c r="E158" s="18">
        <v>10.75</v>
      </c>
      <c r="F158" s="17">
        <v>138294</v>
      </c>
      <c r="G158" s="17">
        <v>649215</v>
      </c>
      <c r="H158" s="17">
        <v>180980</v>
      </c>
      <c r="I158" s="17">
        <v>657081</v>
      </c>
      <c r="J158" s="17">
        <v>138474</v>
      </c>
      <c r="K158" s="17">
        <v>0</v>
      </c>
      <c r="L158" s="17">
        <v>118165</v>
      </c>
      <c r="M158" s="17">
        <v>9112</v>
      </c>
      <c r="N158" s="17">
        <v>91025</v>
      </c>
      <c r="O158" s="17">
        <v>1252</v>
      </c>
      <c r="P158" s="17">
        <v>0</v>
      </c>
      <c r="Q158" s="17">
        <v>1845304</v>
      </c>
      <c r="R158" s="17">
        <v>897373</v>
      </c>
      <c r="S158" s="17">
        <v>3953804</v>
      </c>
      <c r="T158" s="17">
        <v>2060962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ht="12.75">
      <c r="A159">
        <v>148</v>
      </c>
      <c r="B159" t="s">
        <v>126</v>
      </c>
      <c r="C159" s="13">
        <v>7020</v>
      </c>
      <c r="D159" s="13">
        <v>2009</v>
      </c>
      <c r="E159" s="18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178656</v>
      </c>
      <c r="M159" s="17">
        <v>0</v>
      </c>
      <c r="N159" s="17">
        <v>33430</v>
      </c>
      <c r="O159" s="17">
        <v>0</v>
      </c>
      <c r="P159" s="17">
        <v>0</v>
      </c>
      <c r="Q159" s="17">
        <v>212086</v>
      </c>
      <c r="R159" s="17">
        <v>312048</v>
      </c>
      <c r="S159" s="17">
        <v>533627</v>
      </c>
      <c r="T159" s="17">
        <v>533627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ht="12.75">
      <c r="A160">
        <v>150</v>
      </c>
      <c r="B160" t="s">
        <v>74</v>
      </c>
      <c r="C160" s="13">
        <v>7020</v>
      </c>
      <c r="D160" s="13">
        <v>2009</v>
      </c>
      <c r="E160" s="18">
        <v>4.19</v>
      </c>
      <c r="F160" s="17">
        <v>19063</v>
      </c>
      <c r="G160" s="17">
        <v>332426</v>
      </c>
      <c r="H160" s="17">
        <v>85142</v>
      </c>
      <c r="I160" s="17">
        <v>42057</v>
      </c>
      <c r="J160" s="17">
        <v>85755</v>
      </c>
      <c r="K160" s="17">
        <v>0</v>
      </c>
      <c r="L160" s="17">
        <v>13492</v>
      </c>
      <c r="M160" s="17">
        <v>0</v>
      </c>
      <c r="N160" s="17">
        <v>51667</v>
      </c>
      <c r="O160" s="17">
        <v>14259</v>
      </c>
      <c r="P160" s="17">
        <v>0</v>
      </c>
      <c r="Q160" s="17">
        <v>624798</v>
      </c>
      <c r="R160" s="17">
        <v>302994</v>
      </c>
      <c r="S160" s="17">
        <v>1457350</v>
      </c>
      <c r="T160" s="17">
        <v>256813</v>
      </c>
      <c r="V160"/>
      <c r="W160"/>
      <c r="X160"/>
      <c r="Y160" s="1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ht="12.75">
      <c r="A161">
        <v>152</v>
      </c>
      <c r="B161" t="s">
        <v>90</v>
      </c>
      <c r="C161" s="13">
        <v>7020</v>
      </c>
      <c r="D161" s="13">
        <v>2009</v>
      </c>
      <c r="E161" s="18">
        <v>12.67</v>
      </c>
      <c r="F161" s="17">
        <v>73331</v>
      </c>
      <c r="G161" s="17">
        <v>841962</v>
      </c>
      <c r="H161" s="17">
        <v>308274</v>
      </c>
      <c r="I161" s="17">
        <v>35220</v>
      </c>
      <c r="J161" s="17">
        <v>433406</v>
      </c>
      <c r="K161" s="17">
        <v>0</v>
      </c>
      <c r="L161" s="17">
        <v>78968</v>
      </c>
      <c r="M161" s="17">
        <v>7066</v>
      </c>
      <c r="N161" s="17">
        <v>136156</v>
      </c>
      <c r="O161" s="17">
        <v>3792</v>
      </c>
      <c r="P161" s="17">
        <v>765</v>
      </c>
      <c r="Q161" s="17">
        <v>1844079</v>
      </c>
      <c r="R161" s="17">
        <v>2007951</v>
      </c>
      <c r="S161" s="17">
        <v>7134361</v>
      </c>
      <c r="T161" s="17">
        <v>2034291</v>
      </c>
      <c r="V161"/>
      <c r="W161"/>
      <c r="X161"/>
      <c r="Y161" s="1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ht="12.75">
      <c r="A162">
        <v>153</v>
      </c>
      <c r="B162" t="s">
        <v>116</v>
      </c>
      <c r="C162" s="13">
        <v>7020</v>
      </c>
      <c r="D162" s="13">
        <v>2009</v>
      </c>
      <c r="E162" s="18">
        <v>17.6</v>
      </c>
      <c r="F162" s="17">
        <v>47465</v>
      </c>
      <c r="G162" s="17">
        <v>1092825</v>
      </c>
      <c r="H162" s="17">
        <v>294284</v>
      </c>
      <c r="I162" s="17">
        <v>0</v>
      </c>
      <c r="J162" s="17">
        <v>1406086</v>
      </c>
      <c r="K162" s="17">
        <v>0</v>
      </c>
      <c r="L162" s="17">
        <v>101819</v>
      </c>
      <c r="M162" s="17">
        <v>1887</v>
      </c>
      <c r="N162" s="17">
        <v>116122</v>
      </c>
      <c r="O162" s="17">
        <v>9301</v>
      </c>
      <c r="P162" s="17">
        <v>0</v>
      </c>
      <c r="Q162" s="17">
        <v>3022324</v>
      </c>
      <c r="R162" s="17">
        <v>1616173</v>
      </c>
      <c r="S162" s="17">
        <v>8830217</v>
      </c>
      <c r="T162" s="17">
        <v>3359676</v>
      </c>
      <c r="V162"/>
      <c r="W162"/>
      <c r="X162"/>
      <c r="Y162" s="14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ht="12.75">
      <c r="A163">
        <v>155</v>
      </c>
      <c r="B163" t="s">
        <v>112</v>
      </c>
      <c r="C163" s="13">
        <v>7020</v>
      </c>
      <c r="D163" s="13">
        <v>2009</v>
      </c>
      <c r="E163" s="18">
        <v>96.12</v>
      </c>
      <c r="F163" s="17">
        <v>1032042</v>
      </c>
      <c r="G163" s="17">
        <v>5755685</v>
      </c>
      <c r="H163" s="17">
        <v>1792317</v>
      </c>
      <c r="I163" s="17">
        <v>253174</v>
      </c>
      <c r="J163" s="17">
        <v>19012657</v>
      </c>
      <c r="K163" s="17">
        <v>467</v>
      </c>
      <c r="L163" s="17">
        <v>1032346</v>
      </c>
      <c r="M163" s="17">
        <v>567313</v>
      </c>
      <c r="N163" s="17">
        <v>4207989</v>
      </c>
      <c r="O163" s="17">
        <v>51509</v>
      </c>
      <c r="P163" s="17">
        <v>0</v>
      </c>
      <c r="Q163" s="17">
        <v>32673457</v>
      </c>
      <c r="R163" s="17">
        <v>18682774</v>
      </c>
      <c r="S163" s="17">
        <v>150167827</v>
      </c>
      <c r="T163" s="17">
        <v>109548972</v>
      </c>
      <c r="V163"/>
      <c r="W163"/>
      <c r="X163"/>
      <c r="Y163" s="1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ht="12.75">
      <c r="A164">
        <v>156</v>
      </c>
      <c r="B164" t="s">
        <v>115</v>
      </c>
      <c r="C164" s="13">
        <v>7020</v>
      </c>
      <c r="D164" s="13">
        <v>2009</v>
      </c>
      <c r="E164" s="18">
        <v>16.54</v>
      </c>
      <c r="F164" s="17">
        <v>181175</v>
      </c>
      <c r="G164" s="17">
        <v>1068520</v>
      </c>
      <c r="H164" s="17">
        <v>239540</v>
      </c>
      <c r="I164" s="17">
        <v>111338</v>
      </c>
      <c r="J164" s="17">
        <v>339220</v>
      </c>
      <c r="K164" s="17">
        <v>3777</v>
      </c>
      <c r="L164" s="17">
        <v>266079</v>
      </c>
      <c r="M164" s="17">
        <v>1168</v>
      </c>
      <c r="N164" s="17">
        <v>112196</v>
      </c>
      <c r="O164" s="17">
        <v>2125</v>
      </c>
      <c r="P164" s="17">
        <v>0</v>
      </c>
      <c r="Q164" s="17">
        <v>2143963</v>
      </c>
      <c r="R164" s="17">
        <v>1522653</v>
      </c>
      <c r="S164" s="17">
        <v>11408727</v>
      </c>
      <c r="T164" s="17">
        <v>2886027</v>
      </c>
      <c r="V164"/>
      <c r="W164"/>
      <c r="X164"/>
      <c r="Y164" s="14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ht="12.75">
      <c r="A165">
        <v>157</v>
      </c>
      <c r="B165" t="s">
        <v>157</v>
      </c>
      <c r="C165" s="13">
        <v>7020</v>
      </c>
      <c r="D165" s="13">
        <v>2009</v>
      </c>
      <c r="E165" s="18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V165"/>
      <c r="W165"/>
      <c r="X165"/>
      <c r="Y165" s="14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ht="12.75">
      <c r="A166">
        <v>158</v>
      </c>
      <c r="B166" t="s">
        <v>137</v>
      </c>
      <c r="C166" s="13">
        <v>7020</v>
      </c>
      <c r="D166" s="13">
        <v>2009</v>
      </c>
      <c r="E166" s="18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V166"/>
      <c r="W166"/>
      <c r="X166"/>
      <c r="Y166" s="1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ht="12.75">
      <c r="A167">
        <v>159</v>
      </c>
      <c r="B167" t="s">
        <v>101</v>
      </c>
      <c r="C167" s="13">
        <v>7020</v>
      </c>
      <c r="D167" s="13">
        <v>2009</v>
      </c>
      <c r="E167" s="18">
        <v>73</v>
      </c>
      <c r="F167" s="17">
        <v>946681</v>
      </c>
      <c r="G167" s="17">
        <v>5382046</v>
      </c>
      <c r="H167" s="17">
        <v>1587845</v>
      </c>
      <c r="I167" s="17">
        <v>714984</v>
      </c>
      <c r="J167" s="17">
        <v>19773027</v>
      </c>
      <c r="K167" s="17">
        <v>1723</v>
      </c>
      <c r="L167" s="17">
        <v>1211706</v>
      </c>
      <c r="M167" s="17">
        <v>76597</v>
      </c>
      <c r="N167" s="17">
        <v>683121</v>
      </c>
      <c r="O167" s="17">
        <v>114520</v>
      </c>
      <c r="P167" s="17">
        <v>554130</v>
      </c>
      <c r="Q167" s="17">
        <v>28991439</v>
      </c>
      <c r="R167" s="17">
        <v>15453131</v>
      </c>
      <c r="S167" s="17">
        <v>184228539</v>
      </c>
      <c r="T167" s="17">
        <v>157731267</v>
      </c>
      <c r="V167"/>
      <c r="W167"/>
      <c r="X167"/>
      <c r="Y167" s="1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ht="12.75">
      <c r="A168">
        <v>161</v>
      </c>
      <c r="B168" t="s">
        <v>163</v>
      </c>
      <c r="C168" s="13">
        <v>7020</v>
      </c>
      <c r="D168" s="13">
        <v>2009</v>
      </c>
      <c r="E168" s="18">
        <v>82.74</v>
      </c>
      <c r="F168" s="17">
        <v>773283</v>
      </c>
      <c r="G168" s="17">
        <v>4977943</v>
      </c>
      <c r="H168" s="17">
        <v>1091298</v>
      </c>
      <c r="I168" s="17">
        <v>0</v>
      </c>
      <c r="J168" s="17">
        <v>17250868</v>
      </c>
      <c r="K168" s="17">
        <v>0</v>
      </c>
      <c r="L168" s="17">
        <v>1578485</v>
      </c>
      <c r="M168" s="17">
        <v>296683</v>
      </c>
      <c r="N168" s="17">
        <v>1728278</v>
      </c>
      <c r="O168" s="17">
        <v>19180</v>
      </c>
      <c r="P168" s="17">
        <v>1750</v>
      </c>
      <c r="Q168" s="17">
        <v>26940985</v>
      </c>
      <c r="R168" s="17">
        <v>10578774</v>
      </c>
      <c r="S168" s="17">
        <v>81149861</v>
      </c>
      <c r="T168" s="17">
        <v>58876188</v>
      </c>
      <c r="V168"/>
      <c r="W168"/>
      <c r="X168"/>
      <c r="Y168" s="1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ht="12.75">
      <c r="A169">
        <v>162</v>
      </c>
      <c r="B169" t="s">
        <v>151</v>
      </c>
      <c r="C169" s="13">
        <v>7020</v>
      </c>
      <c r="D169" s="13">
        <v>2009</v>
      </c>
      <c r="E169" s="18">
        <v>280.19</v>
      </c>
      <c r="F169" s="17">
        <v>2289480</v>
      </c>
      <c r="G169" s="17">
        <v>19954085</v>
      </c>
      <c r="H169" s="17">
        <v>6190734</v>
      </c>
      <c r="I169" s="17">
        <v>699033</v>
      </c>
      <c r="J169" s="17">
        <v>56056900</v>
      </c>
      <c r="K169" s="17">
        <v>3998</v>
      </c>
      <c r="L169" s="17">
        <v>1257468</v>
      </c>
      <c r="M169" s="17">
        <v>116165</v>
      </c>
      <c r="N169" s="17">
        <v>1949150</v>
      </c>
      <c r="O169" s="17">
        <v>155773</v>
      </c>
      <c r="P169" s="17">
        <v>86416</v>
      </c>
      <c r="Q169" s="17">
        <v>86296890</v>
      </c>
      <c r="R169" s="17">
        <v>28739233</v>
      </c>
      <c r="S169" s="17">
        <v>412444942</v>
      </c>
      <c r="T169" s="17">
        <v>309127309</v>
      </c>
      <c r="V169"/>
      <c r="W169"/>
      <c r="X169"/>
      <c r="Y169" s="1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ht="12.75">
      <c r="A170">
        <v>164</v>
      </c>
      <c r="B170" t="s">
        <v>76</v>
      </c>
      <c r="C170" s="13">
        <v>7020</v>
      </c>
      <c r="D170" s="13">
        <v>2009</v>
      </c>
      <c r="E170" s="18">
        <v>57.22</v>
      </c>
      <c r="F170" s="17">
        <v>726530</v>
      </c>
      <c r="G170" s="17">
        <v>3862491</v>
      </c>
      <c r="H170" s="17">
        <v>1060395</v>
      </c>
      <c r="I170" s="17">
        <v>0</v>
      </c>
      <c r="J170" s="17">
        <v>15807146</v>
      </c>
      <c r="K170" s="17">
        <v>1718</v>
      </c>
      <c r="L170" s="17">
        <v>1097506</v>
      </c>
      <c r="M170" s="17">
        <v>1329</v>
      </c>
      <c r="N170" s="17">
        <v>1731905</v>
      </c>
      <c r="O170" s="17">
        <v>10676</v>
      </c>
      <c r="P170" s="17">
        <v>152</v>
      </c>
      <c r="Q170" s="17">
        <v>23573014</v>
      </c>
      <c r="R170" s="17">
        <v>12868973</v>
      </c>
      <c r="S170" s="17">
        <v>75574335</v>
      </c>
      <c r="T170" s="17">
        <v>58314140</v>
      </c>
      <c r="V170"/>
      <c r="W170"/>
      <c r="X170"/>
      <c r="Y170" s="1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ht="12.75">
      <c r="A171">
        <v>165</v>
      </c>
      <c r="B171" t="s">
        <v>87</v>
      </c>
      <c r="C171" s="13">
        <v>7020</v>
      </c>
      <c r="D171" s="13">
        <v>2009</v>
      </c>
      <c r="E171" s="18">
        <v>7.2</v>
      </c>
      <c r="F171" s="17">
        <v>30777</v>
      </c>
      <c r="G171" s="17">
        <v>525618</v>
      </c>
      <c r="H171" s="17">
        <v>112774</v>
      </c>
      <c r="I171" s="17">
        <v>10934</v>
      </c>
      <c r="J171" s="17">
        <v>31297</v>
      </c>
      <c r="K171" s="17">
        <v>1031</v>
      </c>
      <c r="L171" s="17">
        <v>1504</v>
      </c>
      <c r="M171" s="17">
        <v>9900</v>
      </c>
      <c r="N171" s="17">
        <v>76249</v>
      </c>
      <c r="O171" s="17">
        <v>26103</v>
      </c>
      <c r="P171" s="17">
        <v>0</v>
      </c>
      <c r="Q171" s="17">
        <v>795410</v>
      </c>
      <c r="R171" s="17">
        <v>397638</v>
      </c>
      <c r="S171" s="17">
        <v>1222664</v>
      </c>
      <c r="T171" s="17">
        <v>234656</v>
      </c>
      <c r="V171"/>
      <c r="W171"/>
      <c r="X171"/>
      <c r="Y171" s="1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ht="12.75">
      <c r="A172">
        <v>167</v>
      </c>
      <c r="B172" t="s">
        <v>142</v>
      </c>
      <c r="C172" s="13">
        <v>7020</v>
      </c>
      <c r="D172" s="13">
        <v>2009</v>
      </c>
      <c r="E172" s="18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V172"/>
      <c r="W172"/>
      <c r="X172"/>
      <c r="Y172" s="1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ht="12.75">
      <c r="A173">
        <v>168</v>
      </c>
      <c r="B173" t="s">
        <v>73</v>
      </c>
      <c r="C173" s="13">
        <v>7020</v>
      </c>
      <c r="D173" s="13">
        <v>2009</v>
      </c>
      <c r="E173" s="18">
        <v>55.02</v>
      </c>
      <c r="F173" s="17">
        <v>684577</v>
      </c>
      <c r="G173" s="17">
        <v>3992498</v>
      </c>
      <c r="H173" s="17">
        <v>915293</v>
      </c>
      <c r="I173" s="17">
        <v>1224849</v>
      </c>
      <c r="J173" s="17">
        <v>1504012</v>
      </c>
      <c r="K173" s="17">
        <v>30</v>
      </c>
      <c r="L173" s="17">
        <v>228232</v>
      </c>
      <c r="M173" s="17">
        <v>52500</v>
      </c>
      <c r="N173" s="17">
        <v>765997</v>
      </c>
      <c r="O173" s="17">
        <v>6058</v>
      </c>
      <c r="P173" s="17">
        <v>0</v>
      </c>
      <c r="Q173" s="17">
        <v>8689469</v>
      </c>
      <c r="R173" s="17">
        <v>4365722</v>
      </c>
      <c r="S173" s="17">
        <v>27231257</v>
      </c>
      <c r="T173" s="17">
        <v>15916034</v>
      </c>
      <c r="V173"/>
      <c r="W173"/>
      <c r="X173"/>
      <c r="Y173" s="1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ht="12.75">
      <c r="A174"/>
      <c r="B174"/>
      <c r="C174" s="13"/>
      <c r="D174" s="13"/>
      <c r="E174" s="18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V174"/>
      <c r="W174"/>
      <c r="X174"/>
      <c r="Y174" s="1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ht="12.75">
      <c r="A175">
        <v>170</v>
      </c>
      <c r="B175" t="s">
        <v>106</v>
      </c>
      <c r="C175" s="13">
        <v>7020</v>
      </c>
      <c r="D175" s="13">
        <v>2009</v>
      </c>
      <c r="E175" s="18">
        <v>95.71</v>
      </c>
      <c r="F175" s="17">
        <v>1357724</v>
      </c>
      <c r="G175" s="17">
        <v>6768876</v>
      </c>
      <c r="H175" s="17">
        <v>2043885</v>
      </c>
      <c r="I175" s="17">
        <v>432759</v>
      </c>
      <c r="J175" s="17">
        <v>20992842</v>
      </c>
      <c r="K175" s="17">
        <v>15032</v>
      </c>
      <c r="L175" s="17">
        <v>1680564</v>
      </c>
      <c r="M175" s="17">
        <v>176136</v>
      </c>
      <c r="N175" s="17">
        <v>1699591</v>
      </c>
      <c r="O175" s="17">
        <v>24672</v>
      </c>
      <c r="P175" s="17">
        <v>49596</v>
      </c>
      <c r="Q175" s="17">
        <v>33784761</v>
      </c>
      <c r="R175" s="17">
        <v>18765136</v>
      </c>
      <c r="S175" s="17">
        <v>149302668</v>
      </c>
      <c r="T175" s="17">
        <v>102940178</v>
      </c>
      <c r="V175"/>
      <c r="W175"/>
      <c r="X175"/>
      <c r="Y175" s="1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ht="12.75">
      <c r="A176">
        <v>172</v>
      </c>
      <c r="B176" t="s">
        <v>131</v>
      </c>
      <c r="C176" s="13">
        <v>7020</v>
      </c>
      <c r="D176" s="13">
        <v>2009</v>
      </c>
      <c r="E176" s="18">
        <v>33.03</v>
      </c>
      <c r="F176" s="17">
        <v>192377</v>
      </c>
      <c r="G176" s="17">
        <v>2202396</v>
      </c>
      <c r="H176" s="17">
        <v>545410</v>
      </c>
      <c r="I176" s="17">
        <v>8250</v>
      </c>
      <c r="J176" s="17">
        <v>340802</v>
      </c>
      <c r="K176" s="17">
        <v>3663</v>
      </c>
      <c r="L176" s="17">
        <v>101992</v>
      </c>
      <c r="M176" s="17">
        <v>32175</v>
      </c>
      <c r="N176" s="17">
        <v>308598</v>
      </c>
      <c r="O176" s="17">
        <v>30383</v>
      </c>
      <c r="P176" s="17">
        <v>385</v>
      </c>
      <c r="Q176" s="17">
        <v>3573284</v>
      </c>
      <c r="R176" s="17">
        <v>1940737</v>
      </c>
      <c r="S176" s="17">
        <v>7071003</v>
      </c>
      <c r="T176" s="17">
        <v>2594012</v>
      </c>
      <c r="V176"/>
      <c r="W176"/>
      <c r="X176"/>
      <c r="Y176" s="14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ht="12.75">
      <c r="A177">
        <v>173</v>
      </c>
      <c r="B177" t="s">
        <v>91</v>
      </c>
      <c r="C177" s="13">
        <v>7020</v>
      </c>
      <c r="D177" s="13">
        <v>2009</v>
      </c>
      <c r="E177" s="18">
        <v>1.01</v>
      </c>
      <c r="F177" s="17">
        <v>384</v>
      </c>
      <c r="G177" s="17">
        <v>116533</v>
      </c>
      <c r="H177" s="17">
        <v>26847</v>
      </c>
      <c r="I177" s="17">
        <v>0</v>
      </c>
      <c r="J177" s="17">
        <v>71003</v>
      </c>
      <c r="K177" s="17">
        <v>0</v>
      </c>
      <c r="L177" s="17">
        <v>13951</v>
      </c>
      <c r="M177" s="17">
        <v>1435</v>
      </c>
      <c r="N177" s="17">
        <v>74300</v>
      </c>
      <c r="O177" s="17">
        <v>1115</v>
      </c>
      <c r="P177" s="17">
        <v>0</v>
      </c>
      <c r="Q177" s="17">
        <v>305184</v>
      </c>
      <c r="R177" s="17">
        <v>425280</v>
      </c>
      <c r="S177" s="17">
        <v>938912</v>
      </c>
      <c r="T177" s="17">
        <v>319790</v>
      </c>
      <c r="V177"/>
      <c r="W177"/>
      <c r="X177"/>
      <c r="Y177" s="1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ht="12.75">
      <c r="A178">
        <v>175</v>
      </c>
      <c r="B178" t="s">
        <v>146</v>
      </c>
      <c r="C178" s="13">
        <v>7020</v>
      </c>
      <c r="D178" s="13">
        <v>2009</v>
      </c>
      <c r="E178" s="18">
        <v>11.56</v>
      </c>
      <c r="F178" s="17">
        <v>711047</v>
      </c>
      <c r="G178" s="17">
        <v>1907380</v>
      </c>
      <c r="H178" s="17">
        <v>373606</v>
      </c>
      <c r="I178" s="17">
        <v>41665</v>
      </c>
      <c r="J178" s="17">
        <v>168054</v>
      </c>
      <c r="K178" s="17">
        <v>3560</v>
      </c>
      <c r="L178" s="17">
        <v>14752246</v>
      </c>
      <c r="M178" s="17">
        <v>0</v>
      </c>
      <c r="N178" s="17">
        <v>232245</v>
      </c>
      <c r="O178" s="17">
        <v>99335</v>
      </c>
      <c r="P178" s="17">
        <v>0</v>
      </c>
      <c r="Q178" s="17">
        <v>17578091</v>
      </c>
      <c r="R178" s="17">
        <v>7808182</v>
      </c>
      <c r="S178" s="17">
        <v>96522681</v>
      </c>
      <c r="T178" s="17">
        <v>44806277</v>
      </c>
      <c r="V178"/>
      <c r="W178"/>
      <c r="X178"/>
      <c r="Y178" s="14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ht="12.75">
      <c r="A179">
        <v>176</v>
      </c>
      <c r="B179" t="s">
        <v>108</v>
      </c>
      <c r="C179" s="13">
        <v>7020</v>
      </c>
      <c r="D179" s="13">
        <v>2009</v>
      </c>
      <c r="E179" s="18">
        <v>190.56</v>
      </c>
      <c r="F179" s="17">
        <v>3680974</v>
      </c>
      <c r="G179" s="17">
        <v>15944130</v>
      </c>
      <c r="H179" s="17">
        <v>4581737</v>
      </c>
      <c r="I179" s="17">
        <v>357829</v>
      </c>
      <c r="J179" s="17">
        <v>29923546</v>
      </c>
      <c r="K179" s="17">
        <v>23880</v>
      </c>
      <c r="L179" s="17">
        <v>2249402</v>
      </c>
      <c r="M179" s="17">
        <v>82820</v>
      </c>
      <c r="N179" s="17">
        <v>4405720</v>
      </c>
      <c r="O179" s="17">
        <v>6075777</v>
      </c>
      <c r="P179" s="17">
        <v>1200162</v>
      </c>
      <c r="Q179" s="17">
        <v>62444679</v>
      </c>
      <c r="R179" s="17">
        <v>44106312</v>
      </c>
      <c r="S179" s="17">
        <v>404609379</v>
      </c>
      <c r="T179" s="17">
        <v>247568937</v>
      </c>
      <c r="V179"/>
      <c r="W179"/>
      <c r="X179"/>
      <c r="Y179" s="14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ht="12.75">
      <c r="A180"/>
      <c r="B180"/>
      <c r="C180" s="13"/>
      <c r="D180" s="13"/>
      <c r="E180" s="18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V180"/>
      <c r="W180"/>
      <c r="X180"/>
      <c r="Y180" s="1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ht="12.75">
      <c r="A181">
        <v>180</v>
      </c>
      <c r="B181" t="s">
        <v>111</v>
      </c>
      <c r="C181" s="13">
        <v>7020</v>
      </c>
      <c r="D181" s="13">
        <v>2009</v>
      </c>
      <c r="E181" s="18">
        <v>28.62</v>
      </c>
      <c r="F181" s="17">
        <v>3895</v>
      </c>
      <c r="G181" s="17">
        <v>1830400</v>
      </c>
      <c r="H181" s="17">
        <v>401426</v>
      </c>
      <c r="I181" s="17">
        <v>0</v>
      </c>
      <c r="J181" s="17">
        <v>5239840</v>
      </c>
      <c r="K181" s="17">
        <v>0</v>
      </c>
      <c r="L181" s="17">
        <v>77659</v>
      </c>
      <c r="M181" s="17">
        <v>108259</v>
      </c>
      <c r="N181" s="17">
        <v>315143</v>
      </c>
      <c r="O181" s="17">
        <v>7046</v>
      </c>
      <c r="P181" s="17">
        <v>0</v>
      </c>
      <c r="Q181" s="17">
        <v>7979773</v>
      </c>
      <c r="R181" s="17">
        <v>6838908</v>
      </c>
      <c r="S181" s="17">
        <v>49796080</v>
      </c>
      <c r="T181" s="17">
        <v>28798746</v>
      </c>
      <c r="V181"/>
      <c r="W181"/>
      <c r="X181"/>
      <c r="Y181" s="14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ht="12.75">
      <c r="A182">
        <v>183</v>
      </c>
      <c r="B182" t="s">
        <v>70</v>
      </c>
      <c r="C182" s="13">
        <v>7020</v>
      </c>
      <c r="D182" s="13">
        <v>2009</v>
      </c>
      <c r="E182" s="18">
        <v>23.83</v>
      </c>
      <c r="F182" s="17">
        <v>284640</v>
      </c>
      <c r="G182" s="17">
        <v>1887727</v>
      </c>
      <c r="H182" s="17">
        <v>383855</v>
      </c>
      <c r="I182" s="17">
        <v>0</v>
      </c>
      <c r="J182" s="17">
        <v>3469877</v>
      </c>
      <c r="K182" s="17">
        <v>0</v>
      </c>
      <c r="L182" s="17">
        <v>151751</v>
      </c>
      <c r="M182" s="17">
        <v>6231</v>
      </c>
      <c r="N182" s="17">
        <v>451259</v>
      </c>
      <c r="O182" s="17">
        <v>136236</v>
      </c>
      <c r="P182" s="17">
        <v>0</v>
      </c>
      <c r="Q182" s="17">
        <v>6486936</v>
      </c>
      <c r="R182" s="17">
        <v>5080799</v>
      </c>
      <c r="S182" s="17">
        <v>34990545</v>
      </c>
      <c r="T182" s="17">
        <v>21531855</v>
      </c>
      <c r="V182"/>
      <c r="W182"/>
      <c r="X182"/>
      <c r="Y182" s="14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ht="12.75">
      <c r="A183">
        <v>186</v>
      </c>
      <c r="B183" t="s">
        <v>145</v>
      </c>
      <c r="C183" s="13">
        <v>7020</v>
      </c>
      <c r="D183" s="13">
        <v>2009</v>
      </c>
      <c r="E183" s="18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V183"/>
      <c r="W183"/>
      <c r="X183"/>
      <c r="Y183" s="14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ht="12.75">
      <c r="A184">
        <v>191</v>
      </c>
      <c r="B184" t="s">
        <v>100</v>
      </c>
      <c r="C184" s="13">
        <v>7020</v>
      </c>
      <c r="D184" s="13">
        <v>2009</v>
      </c>
      <c r="E184" s="18">
        <v>16.51</v>
      </c>
      <c r="F184" s="17">
        <v>283882</v>
      </c>
      <c r="G184" s="17">
        <v>1152084</v>
      </c>
      <c r="H184" s="17">
        <v>305687</v>
      </c>
      <c r="I184" s="17">
        <v>0</v>
      </c>
      <c r="J184" s="17">
        <v>3528040</v>
      </c>
      <c r="K184" s="17">
        <v>0</v>
      </c>
      <c r="L184" s="17">
        <v>107739</v>
      </c>
      <c r="M184" s="17">
        <v>0</v>
      </c>
      <c r="N184" s="17">
        <v>133545</v>
      </c>
      <c r="O184" s="17">
        <v>16843</v>
      </c>
      <c r="P184" s="17">
        <v>3348</v>
      </c>
      <c r="Q184" s="17">
        <v>5240590</v>
      </c>
      <c r="R184" s="17">
        <v>3397296</v>
      </c>
      <c r="S184" s="17">
        <v>49149219</v>
      </c>
      <c r="T184" s="17">
        <v>30550512</v>
      </c>
      <c r="V184"/>
      <c r="W184"/>
      <c r="X184"/>
      <c r="Y184" s="1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ht="12.75">
      <c r="A185">
        <v>193</v>
      </c>
      <c r="B185" t="s">
        <v>149</v>
      </c>
      <c r="C185" s="13">
        <v>7020</v>
      </c>
      <c r="D185" s="13">
        <v>2009</v>
      </c>
      <c r="E185" s="18">
        <v>10.12</v>
      </c>
      <c r="F185" s="17">
        <v>125114</v>
      </c>
      <c r="G185" s="17">
        <v>713198</v>
      </c>
      <c r="H185" s="17">
        <v>186224</v>
      </c>
      <c r="I185" s="17">
        <v>44688</v>
      </c>
      <c r="J185" s="17">
        <v>666026</v>
      </c>
      <c r="K185" s="17">
        <v>0</v>
      </c>
      <c r="L185" s="17">
        <v>24591</v>
      </c>
      <c r="M185" s="17">
        <v>0</v>
      </c>
      <c r="N185" s="17">
        <v>142142</v>
      </c>
      <c r="O185" s="17">
        <v>2137</v>
      </c>
      <c r="P185" s="17">
        <v>-4792</v>
      </c>
      <c r="Q185" s="17">
        <v>1783798</v>
      </c>
      <c r="R185" s="17">
        <v>1139222</v>
      </c>
      <c r="S185" s="17">
        <v>3758325</v>
      </c>
      <c r="T185" s="17">
        <v>1295513</v>
      </c>
      <c r="V185"/>
      <c r="W185"/>
      <c r="X185"/>
      <c r="Y185" s="14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ht="12.75">
      <c r="A186">
        <v>194</v>
      </c>
      <c r="B186" t="s">
        <v>152</v>
      </c>
      <c r="C186" s="13">
        <v>7020</v>
      </c>
      <c r="D186" s="13">
        <v>2009</v>
      </c>
      <c r="E186" s="18">
        <v>2.99</v>
      </c>
      <c r="F186" s="17">
        <v>103280</v>
      </c>
      <c r="G186" s="17">
        <v>287236</v>
      </c>
      <c r="H186" s="17">
        <v>87849</v>
      </c>
      <c r="I186" s="17">
        <v>0</v>
      </c>
      <c r="J186" s="17">
        <v>185685</v>
      </c>
      <c r="K186" s="17">
        <v>0</v>
      </c>
      <c r="L186" s="17">
        <v>12883</v>
      </c>
      <c r="M186" s="17">
        <v>0</v>
      </c>
      <c r="N186" s="17">
        <v>45220</v>
      </c>
      <c r="O186" s="17">
        <v>4790</v>
      </c>
      <c r="P186" s="17">
        <v>0</v>
      </c>
      <c r="Q186" s="17">
        <v>623663</v>
      </c>
      <c r="R186" s="17">
        <v>495932</v>
      </c>
      <c r="S186" s="17">
        <v>2431248</v>
      </c>
      <c r="T186" s="17">
        <v>433182</v>
      </c>
      <c r="V186"/>
      <c r="W186"/>
      <c r="X186"/>
      <c r="Y186" s="14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ht="12.75">
      <c r="A187">
        <v>195</v>
      </c>
      <c r="B187" t="s">
        <v>122</v>
      </c>
      <c r="C187" s="13">
        <v>7020</v>
      </c>
      <c r="D187" s="13">
        <v>2009</v>
      </c>
      <c r="E187" s="18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V187"/>
      <c r="W187"/>
      <c r="X187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ht="12.75">
      <c r="A188">
        <v>197</v>
      </c>
      <c r="B188" t="s">
        <v>71</v>
      </c>
      <c r="C188" s="13">
        <v>7020</v>
      </c>
      <c r="D188" s="13">
        <v>2009</v>
      </c>
      <c r="E188" s="18">
        <v>26.31</v>
      </c>
      <c r="F188" s="17">
        <v>359451</v>
      </c>
      <c r="G188" s="17">
        <v>1857600</v>
      </c>
      <c r="H188" s="17">
        <v>118576</v>
      </c>
      <c r="I188" s="17">
        <v>0</v>
      </c>
      <c r="J188" s="17">
        <v>314904</v>
      </c>
      <c r="K188" s="17">
        <v>3165</v>
      </c>
      <c r="L188" s="17">
        <v>264089</v>
      </c>
      <c r="M188" s="17">
        <v>23843</v>
      </c>
      <c r="N188" s="17">
        <v>177291</v>
      </c>
      <c r="O188" s="17">
        <v>173321</v>
      </c>
      <c r="P188" s="17">
        <v>0</v>
      </c>
      <c r="Q188" s="17">
        <v>2932789</v>
      </c>
      <c r="R188" s="17">
        <v>3599247</v>
      </c>
      <c r="S188" s="17">
        <v>40070058</v>
      </c>
      <c r="T188" s="17">
        <v>23052437</v>
      </c>
      <c r="V188"/>
      <c r="W188"/>
      <c r="X188"/>
      <c r="Y188" s="14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ht="12.75">
      <c r="A189">
        <v>198</v>
      </c>
      <c r="B189" t="s">
        <v>107</v>
      </c>
      <c r="C189" s="13">
        <v>7020</v>
      </c>
      <c r="D189" s="13">
        <v>2009</v>
      </c>
      <c r="E189" s="18">
        <v>8.1</v>
      </c>
      <c r="F189" s="17">
        <v>107114</v>
      </c>
      <c r="G189" s="17">
        <v>604045</v>
      </c>
      <c r="H189" s="17">
        <v>144212</v>
      </c>
      <c r="I189" s="17">
        <v>0</v>
      </c>
      <c r="J189" s="17">
        <v>803812</v>
      </c>
      <c r="K189" s="17">
        <v>0</v>
      </c>
      <c r="L189" s="17">
        <v>40218</v>
      </c>
      <c r="M189" s="17">
        <v>115528</v>
      </c>
      <c r="N189" s="17">
        <v>84698</v>
      </c>
      <c r="O189" s="17">
        <v>6147</v>
      </c>
      <c r="P189" s="17">
        <v>0</v>
      </c>
      <c r="Q189" s="17">
        <v>1798660</v>
      </c>
      <c r="R189" s="17">
        <v>893798</v>
      </c>
      <c r="S189" s="17">
        <v>5392889</v>
      </c>
      <c r="T189" s="17">
        <v>1534884</v>
      </c>
      <c r="V189"/>
      <c r="W189"/>
      <c r="X189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ht="12.75">
      <c r="A190">
        <v>199</v>
      </c>
      <c r="B190" t="s">
        <v>119</v>
      </c>
      <c r="C190" s="13">
        <v>7020</v>
      </c>
      <c r="D190" s="13">
        <v>2009</v>
      </c>
      <c r="E190" s="18">
        <v>5.6</v>
      </c>
      <c r="F190" s="17">
        <v>84750</v>
      </c>
      <c r="G190" s="17">
        <v>408630</v>
      </c>
      <c r="H190" s="17">
        <v>95918</v>
      </c>
      <c r="I190" s="17">
        <v>8020</v>
      </c>
      <c r="J190" s="17">
        <v>133004</v>
      </c>
      <c r="K190" s="17">
        <v>0</v>
      </c>
      <c r="L190" s="17">
        <v>105395</v>
      </c>
      <c r="M190" s="17">
        <v>26804</v>
      </c>
      <c r="N190" s="17">
        <v>47093</v>
      </c>
      <c r="O190" s="17">
        <v>24488</v>
      </c>
      <c r="P190" s="17">
        <v>4893</v>
      </c>
      <c r="Q190" s="17">
        <v>844459</v>
      </c>
      <c r="R190" s="17">
        <v>598622</v>
      </c>
      <c r="S190" s="17">
        <v>6417814</v>
      </c>
      <c r="T190" s="17">
        <v>2683804</v>
      </c>
      <c r="V190"/>
      <c r="W190"/>
      <c r="X190"/>
      <c r="Y190" s="14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ht="12.75">
      <c r="A191">
        <v>201</v>
      </c>
      <c r="B191" t="s">
        <v>156</v>
      </c>
      <c r="C191" s="13">
        <v>7020</v>
      </c>
      <c r="D191" s="13">
        <v>2009</v>
      </c>
      <c r="E191" s="18">
        <v>111.41</v>
      </c>
      <c r="F191" s="17">
        <v>1591534</v>
      </c>
      <c r="G191" s="17">
        <v>7666953</v>
      </c>
      <c r="H191" s="17">
        <v>1768103</v>
      </c>
      <c r="I191" s="17">
        <v>0</v>
      </c>
      <c r="J191" s="17">
        <v>12041753</v>
      </c>
      <c r="K191" s="17">
        <v>3528</v>
      </c>
      <c r="L191" s="17">
        <v>1266059</v>
      </c>
      <c r="M191" s="17">
        <v>30582</v>
      </c>
      <c r="N191" s="17">
        <v>1330530</v>
      </c>
      <c r="O191" s="17">
        <v>49985</v>
      </c>
      <c r="P191" s="17">
        <v>0</v>
      </c>
      <c r="Q191" s="17">
        <v>24157493</v>
      </c>
      <c r="R191" s="17">
        <v>14446854</v>
      </c>
      <c r="S191" s="17">
        <v>181749974</v>
      </c>
      <c r="T191" s="17">
        <v>91155236</v>
      </c>
      <c r="V191"/>
      <c r="W191"/>
      <c r="X191"/>
      <c r="Y191" s="14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ht="12.75">
      <c r="A192">
        <v>202</v>
      </c>
      <c r="B192" t="s">
        <v>155</v>
      </c>
      <c r="C192" s="13">
        <v>7020</v>
      </c>
      <c r="D192" s="13">
        <v>2009</v>
      </c>
      <c r="E192" s="18">
        <v>0.05</v>
      </c>
      <c r="F192" s="17">
        <v>0</v>
      </c>
      <c r="G192" s="17">
        <v>6029</v>
      </c>
      <c r="H192" s="17">
        <v>1760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7789</v>
      </c>
      <c r="R192" s="17">
        <v>1751</v>
      </c>
      <c r="S192" s="17">
        <v>11202</v>
      </c>
      <c r="T192" s="17">
        <v>11202</v>
      </c>
      <c r="V192"/>
      <c r="W192"/>
      <c r="X192"/>
      <c r="Y192" s="1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ht="12.75">
      <c r="A193">
        <v>204</v>
      </c>
      <c r="B193" t="s">
        <v>158</v>
      </c>
      <c r="C193" s="13">
        <v>7020</v>
      </c>
      <c r="D193" s="13">
        <v>2009</v>
      </c>
      <c r="E193" s="18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V193"/>
      <c r="W193"/>
      <c r="X193"/>
      <c r="Y193" s="14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ht="12.75">
      <c r="A194">
        <v>205</v>
      </c>
      <c r="B194" t="s">
        <v>161</v>
      </c>
      <c r="C194" s="13">
        <v>7020</v>
      </c>
      <c r="D194" s="13">
        <v>2009</v>
      </c>
      <c r="E194" s="18">
        <v>32.67</v>
      </c>
      <c r="F194" s="17">
        <v>391219</v>
      </c>
      <c r="G194" s="17">
        <v>1775208</v>
      </c>
      <c r="H194" s="17">
        <v>648942</v>
      </c>
      <c r="I194" s="17">
        <v>0</v>
      </c>
      <c r="J194" s="17">
        <v>5596042</v>
      </c>
      <c r="K194" s="17">
        <v>43604</v>
      </c>
      <c r="L194" s="17">
        <v>376982</v>
      </c>
      <c r="M194" s="17">
        <v>192887</v>
      </c>
      <c r="N194" s="17">
        <v>381393</v>
      </c>
      <c r="O194" s="17">
        <v>32055</v>
      </c>
      <c r="P194" s="17">
        <v>0</v>
      </c>
      <c r="Q194" s="17">
        <v>9047113</v>
      </c>
      <c r="R194" s="17">
        <v>2094298</v>
      </c>
      <c r="S194" s="17">
        <v>26878626</v>
      </c>
      <c r="T194" s="17">
        <v>4758388</v>
      </c>
      <c r="V194"/>
      <c r="W194"/>
      <c r="X194"/>
      <c r="Y194" s="14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ht="12.75">
      <c r="A195">
        <v>206</v>
      </c>
      <c r="B195" t="s">
        <v>121</v>
      </c>
      <c r="C195" s="13">
        <v>7020</v>
      </c>
      <c r="D195" s="13">
        <v>2009</v>
      </c>
      <c r="E195" s="18">
        <v>7.65</v>
      </c>
      <c r="F195" s="17">
        <v>66817</v>
      </c>
      <c r="G195" s="17">
        <v>557568</v>
      </c>
      <c r="H195" s="17">
        <v>135803</v>
      </c>
      <c r="I195" s="17">
        <v>0</v>
      </c>
      <c r="J195" s="17">
        <v>138965</v>
      </c>
      <c r="K195" s="17">
        <v>0</v>
      </c>
      <c r="L195" s="17">
        <v>81509</v>
      </c>
      <c r="M195" s="17">
        <v>13574</v>
      </c>
      <c r="N195" s="17">
        <v>215328</v>
      </c>
      <c r="O195" s="17">
        <v>3475</v>
      </c>
      <c r="P195" s="17">
        <v>1250</v>
      </c>
      <c r="Q195" s="17">
        <v>1144972</v>
      </c>
      <c r="R195" s="17">
        <v>1411823</v>
      </c>
      <c r="S195" s="17">
        <v>5181548</v>
      </c>
      <c r="T195" s="17">
        <v>1125278</v>
      </c>
      <c r="V195"/>
      <c r="W195"/>
      <c r="X195"/>
      <c r="Y195" s="14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ht="12.75">
      <c r="A196">
        <v>207</v>
      </c>
      <c r="B196" t="s">
        <v>120</v>
      </c>
      <c r="C196" s="13">
        <v>7020</v>
      </c>
      <c r="D196" s="13">
        <v>2009</v>
      </c>
      <c r="E196" s="18">
        <v>33.66</v>
      </c>
      <c r="F196" s="17">
        <v>517950</v>
      </c>
      <c r="G196" s="17">
        <v>2319433</v>
      </c>
      <c r="H196" s="17">
        <v>594817</v>
      </c>
      <c r="I196" s="17">
        <v>0</v>
      </c>
      <c r="J196" s="17">
        <v>6627824</v>
      </c>
      <c r="K196" s="17">
        <v>0</v>
      </c>
      <c r="L196" s="17">
        <v>1459173</v>
      </c>
      <c r="M196" s="17">
        <v>36087</v>
      </c>
      <c r="N196" s="17">
        <v>346267</v>
      </c>
      <c r="O196" s="17">
        <v>2569</v>
      </c>
      <c r="P196" s="17">
        <v>18276</v>
      </c>
      <c r="Q196" s="17">
        <v>11367894</v>
      </c>
      <c r="R196" s="17">
        <v>4879865</v>
      </c>
      <c r="S196" s="17">
        <v>37497319</v>
      </c>
      <c r="T196" s="17">
        <v>22400142</v>
      </c>
      <c r="V196"/>
      <c r="W196"/>
      <c r="X196"/>
      <c r="Y196" s="14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ht="12.75">
      <c r="A197">
        <v>208</v>
      </c>
      <c r="B197" t="s">
        <v>127</v>
      </c>
      <c r="C197" s="13">
        <v>7020</v>
      </c>
      <c r="D197" s="13">
        <v>2009</v>
      </c>
      <c r="E197" s="18">
        <v>35.14</v>
      </c>
      <c r="F197" s="17">
        <v>416790</v>
      </c>
      <c r="G197" s="17">
        <v>3854812</v>
      </c>
      <c r="H197" s="17">
        <v>936063</v>
      </c>
      <c r="I197" s="17">
        <v>0</v>
      </c>
      <c r="J197" s="17">
        <v>5700521</v>
      </c>
      <c r="K197" s="17">
        <v>3211</v>
      </c>
      <c r="L197" s="17">
        <v>430553</v>
      </c>
      <c r="M197" s="17">
        <v>0</v>
      </c>
      <c r="N197" s="17">
        <v>2024710</v>
      </c>
      <c r="O197" s="17">
        <v>337882</v>
      </c>
      <c r="P197" s="17">
        <v>300</v>
      </c>
      <c r="Q197" s="17">
        <v>13287452</v>
      </c>
      <c r="R197" s="17">
        <v>5542084</v>
      </c>
      <c r="S197" s="17">
        <v>40177662</v>
      </c>
      <c r="T197" s="17">
        <v>20828844</v>
      </c>
      <c r="V197"/>
      <c r="W197"/>
      <c r="X197"/>
      <c r="Y197" s="14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ht="12.75">
      <c r="A198">
        <v>209</v>
      </c>
      <c r="B198" t="s">
        <v>166</v>
      </c>
      <c r="C198" s="13">
        <v>7020</v>
      </c>
      <c r="D198" s="13">
        <v>2009</v>
      </c>
      <c r="E198" s="18">
        <v>17.24</v>
      </c>
      <c r="F198" s="17">
        <v>63674</v>
      </c>
      <c r="G198" s="17">
        <v>1545376</v>
      </c>
      <c r="H198" s="17">
        <v>236815</v>
      </c>
      <c r="I198" s="17">
        <v>0</v>
      </c>
      <c r="J198" s="17">
        <v>2616955</v>
      </c>
      <c r="K198" s="17">
        <v>1391</v>
      </c>
      <c r="L198" s="17">
        <v>86269</v>
      </c>
      <c r="M198" s="17">
        <v>9925</v>
      </c>
      <c r="N198" s="17">
        <v>581508</v>
      </c>
      <c r="O198" s="17">
        <v>13650</v>
      </c>
      <c r="P198" s="17">
        <v>0</v>
      </c>
      <c r="Q198" s="17">
        <v>5091889</v>
      </c>
      <c r="R198" s="17">
        <v>3130458</v>
      </c>
      <c r="S198" s="17">
        <v>18347384</v>
      </c>
      <c r="T198" s="17">
        <v>12639130</v>
      </c>
      <c r="V198"/>
      <c r="W198"/>
      <c r="X198"/>
      <c r="Y198" s="14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ht="12.75">
      <c r="A199">
        <v>904</v>
      </c>
      <c r="B199" t="s">
        <v>136</v>
      </c>
      <c r="C199" s="13">
        <v>7020</v>
      </c>
      <c r="D199" s="13">
        <v>2009</v>
      </c>
      <c r="E199" s="18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V199"/>
      <c r="W199"/>
      <c r="X199"/>
      <c r="Y199" s="14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ht="12.75">
      <c r="A200">
        <v>915</v>
      </c>
      <c r="B200" t="s">
        <v>144</v>
      </c>
      <c r="C200" s="13">
        <v>7020</v>
      </c>
      <c r="D200" s="13">
        <v>2009</v>
      </c>
      <c r="E200" s="18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V200"/>
      <c r="W200"/>
      <c r="X200"/>
      <c r="Y200" s="14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20" ht="12.75">
      <c r="A201" s="19">
        <v>919</v>
      </c>
      <c r="B201" s="19" t="s">
        <v>164</v>
      </c>
      <c r="C201" s="19">
        <v>7020</v>
      </c>
      <c r="D201" s="18">
        <v>2009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5">
        <v>0</v>
      </c>
    </row>
    <row r="202" spans="1:20" ht="12.75">
      <c r="A202" s="19"/>
      <c r="B202" s="19"/>
      <c r="C202" s="19"/>
      <c r="D202" s="18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5"/>
    </row>
    <row r="203" spans="1:20" ht="12.75">
      <c r="A203" s="19"/>
      <c r="B203" s="19"/>
      <c r="C203" s="19"/>
      <c r="D203" s="18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5"/>
    </row>
    <row r="204" spans="1:20" ht="12.75">
      <c r="A204" s="19"/>
      <c r="B204" s="19"/>
      <c r="C204" s="19"/>
      <c r="D204" s="18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5"/>
    </row>
    <row r="205" spans="1:20" ht="12.75">
      <c r="A205" s="19"/>
      <c r="B205" s="19"/>
      <c r="C205" s="19"/>
      <c r="D205" s="18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5"/>
    </row>
    <row r="206" spans="1:20" ht="12.75">
      <c r="A206" s="19"/>
      <c r="B206" s="19"/>
      <c r="C206" s="19"/>
      <c r="D206" s="18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5"/>
    </row>
    <row r="207" spans="1:20" ht="12.75">
      <c r="A207" s="19"/>
      <c r="B207" s="19"/>
      <c r="C207" s="19"/>
      <c r="D207" s="18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5"/>
    </row>
    <row r="208" spans="1:20" ht="12.75">
      <c r="A208" s="19"/>
      <c r="B208" s="19"/>
      <c r="C208" s="19"/>
      <c r="D208" s="18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5"/>
    </row>
    <row r="209" spans="1:20" ht="12.75">
      <c r="A209" s="19"/>
      <c r="B209" s="19"/>
      <c r="C209" s="19"/>
      <c r="D209" s="18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5"/>
    </row>
    <row r="210" spans="1:20" ht="12.75">
      <c r="A210" s="19"/>
      <c r="B210" s="19"/>
      <c r="C210" s="19"/>
      <c r="D210" s="18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5"/>
    </row>
    <row r="211" spans="1:20" ht="12.75">
      <c r="A211" s="19"/>
      <c r="B211" s="19"/>
      <c r="C211" s="19"/>
      <c r="D211" s="18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5"/>
    </row>
    <row r="212" spans="1:20" ht="12.75">
      <c r="A212" s="19"/>
      <c r="B212" s="19"/>
      <c r="C212" s="19"/>
      <c r="D212" s="18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5"/>
    </row>
    <row r="213" spans="1:20" ht="12.75">
      <c r="A213" s="19"/>
      <c r="B213" s="19"/>
      <c r="C213" s="19"/>
      <c r="D213" s="18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5"/>
    </row>
    <row r="214" spans="1:20" ht="12.75">
      <c r="A214" s="19"/>
      <c r="B214" s="19"/>
      <c r="C214" s="19"/>
      <c r="D214" s="18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5"/>
    </row>
    <row r="215" ht="12.75">
      <c r="T215" s="15"/>
    </row>
    <row r="216" spans="1:19" ht="12.75">
      <c r="A216" s="19"/>
      <c r="B216" s="19"/>
      <c r="C216" s="19"/>
      <c r="D216" s="18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20" ht="12.75">
      <c r="A217" s="19"/>
      <c r="B217" s="19"/>
      <c r="C217" s="19"/>
      <c r="D217" s="18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5"/>
    </row>
    <row r="218" spans="1:20" ht="12.75">
      <c r="A218" s="19"/>
      <c r="B218" s="19"/>
      <c r="C218" s="19"/>
      <c r="D218" s="18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5"/>
    </row>
    <row r="219" spans="1:20" ht="12.75">
      <c r="A219" s="19"/>
      <c r="B219" s="19"/>
      <c r="C219" s="19"/>
      <c r="D219" s="18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5"/>
    </row>
    <row r="220" spans="1:20" ht="12.75">
      <c r="A220" s="19"/>
      <c r="B220" s="19"/>
      <c r="C220" s="19"/>
      <c r="D220" s="18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5"/>
    </row>
    <row r="221" spans="1:20" ht="12.75">
      <c r="A221" s="19"/>
      <c r="B221" s="19"/>
      <c r="C221" s="19"/>
      <c r="D221" s="18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5"/>
    </row>
    <row r="222" spans="1:20" ht="12.75">
      <c r="A222" s="19"/>
      <c r="B222" s="19"/>
      <c r="C222" s="19"/>
      <c r="D222" s="18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5"/>
    </row>
    <row r="223" spans="1:20" ht="12.75">
      <c r="A223" s="19"/>
      <c r="B223" s="19"/>
      <c r="C223" s="19"/>
      <c r="D223" s="18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5"/>
    </row>
    <row r="224" spans="1:20" ht="12.75">
      <c r="A224" s="19"/>
      <c r="B224" s="19"/>
      <c r="C224" s="19"/>
      <c r="D224" s="18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5"/>
    </row>
    <row r="225" spans="1:20" ht="12.75">
      <c r="A225" s="19"/>
      <c r="B225" s="19"/>
      <c r="C225" s="19"/>
      <c r="D225" s="18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5"/>
    </row>
    <row r="226" spans="1:20" ht="12.75">
      <c r="A226" s="19"/>
      <c r="B226" s="19"/>
      <c r="C226" s="19"/>
      <c r="D226" s="18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5"/>
    </row>
    <row r="227" spans="1:20" ht="12.75">
      <c r="A227" s="19"/>
      <c r="B227" s="19"/>
      <c r="C227" s="19"/>
      <c r="D227" s="18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5"/>
    </row>
    <row r="228" spans="1:20" ht="12.75">
      <c r="A228" s="19"/>
      <c r="B228" s="19"/>
      <c r="C228" s="19"/>
      <c r="D228" s="18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5"/>
    </row>
    <row r="229" spans="1:20" ht="12.75">
      <c r="A229" s="19"/>
      <c r="B229" s="19"/>
      <c r="C229" s="19"/>
      <c r="D229" s="18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5"/>
    </row>
    <row r="230" spans="1:20" ht="12.75">
      <c r="A230" s="19"/>
      <c r="B230" s="19"/>
      <c r="C230" s="19"/>
      <c r="D230" s="18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5"/>
    </row>
    <row r="231" spans="1:20" ht="12.75">
      <c r="A231" s="19"/>
      <c r="B231" s="19"/>
      <c r="C231" s="19"/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5"/>
    </row>
    <row r="232" spans="1:20" ht="12.75">
      <c r="A232" s="19"/>
      <c r="B232" s="19"/>
      <c r="C232" s="19"/>
      <c r="D232" s="18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5"/>
    </row>
    <row r="233" spans="1:20" ht="12.75">
      <c r="A233" s="19"/>
      <c r="B233" s="19"/>
      <c r="C233" s="19"/>
      <c r="D233" s="18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5"/>
    </row>
    <row r="234" spans="1:20" ht="12.75">
      <c r="A234" s="19"/>
      <c r="B234" s="19"/>
      <c r="C234" s="19"/>
      <c r="D234" s="18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5"/>
    </row>
    <row r="235" spans="1:20" ht="12.75">
      <c r="A235" s="19"/>
      <c r="B235" s="19"/>
      <c r="C235" s="19"/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5"/>
    </row>
    <row r="236" spans="1:20" ht="12.75">
      <c r="A236" s="19"/>
      <c r="B236" s="19"/>
      <c r="C236" s="19"/>
      <c r="D236" s="18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5"/>
    </row>
    <row r="237" spans="1:20" ht="12.75">
      <c r="A237" s="19"/>
      <c r="B237" s="19"/>
      <c r="C237" s="19"/>
      <c r="D237" s="18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5"/>
    </row>
    <row r="238" spans="1:20" ht="12.75">
      <c r="A238" s="19"/>
      <c r="B238" s="19"/>
      <c r="C238" s="19"/>
      <c r="D238" s="18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5"/>
    </row>
    <row r="239" spans="1:20" ht="12.75">
      <c r="A239" s="19"/>
      <c r="B239" s="19"/>
      <c r="C239" s="19"/>
      <c r="D239" s="18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5"/>
    </row>
    <row r="240" spans="1:19" ht="12.75">
      <c r="A240" s="19"/>
      <c r="B240" s="19"/>
      <c r="C240" s="19"/>
      <c r="D240" s="18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20" ht="12.75">
      <c r="A241" s="19"/>
      <c r="B241" s="19"/>
      <c r="C241" s="19"/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5"/>
    </row>
    <row r="242" spans="1:20" ht="12.75">
      <c r="A242" s="19"/>
      <c r="B242" s="19"/>
      <c r="C242" s="19"/>
      <c r="D242" s="18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5"/>
    </row>
    <row r="243" spans="1:20" ht="12.75">
      <c r="A243" s="19"/>
      <c r="B243" s="19"/>
      <c r="C243" s="19"/>
      <c r="D243" s="18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5"/>
    </row>
    <row r="244" spans="1:20" ht="12.75">
      <c r="A244" s="19"/>
      <c r="B244" s="19"/>
      <c r="C244" s="19"/>
      <c r="D244" s="18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5"/>
    </row>
    <row r="245" ht="12.75">
      <c r="T245" s="15"/>
    </row>
    <row r="246" spans="1:20" ht="12.75">
      <c r="A246" s="19"/>
      <c r="B246" s="19"/>
      <c r="C246" s="19"/>
      <c r="D246" s="18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5"/>
    </row>
    <row r="247" spans="1:20" ht="12.75">
      <c r="A247" s="19"/>
      <c r="B247" s="19"/>
      <c r="C247" s="19"/>
      <c r="D247" s="18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5"/>
    </row>
    <row r="248" spans="1:20" ht="12.75">
      <c r="A248" s="19"/>
      <c r="B248" s="19"/>
      <c r="C248" s="19"/>
      <c r="D248" s="18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5"/>
    </row>
    <row r="249" spans="1:20" ht="12.75">
      <c r="A249" s="19"/>
      <c r="B249" s="19"/>
      <c r="C249" s="19"/>
      <c r="D249" s="18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5"/>
    </row>
    <row r="250" spans="1:20" ht="12.75">
      <c r="A250" s="19"/>
      <c r="B250" s="19"/>
      <c r="C250" s="19"/>
      <c r="D250" s="18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5"/>
    </row>
    <row r="251" spans="1:20" ht="12.75">
      <c r="A251" s="19"/>
      <c r="B251" s="19"/>
      <c r="C251" s="19"/>
      <c r="D251" s="18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5"/>
    </row>
    <row r="252" spans="1:20" ht="12.75">
      <c r="A252" s="19"/>
      <c r="B252" s="19"/>
      <c r="C252" s="19"/>
      <c r="D252" s="18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5"/>
    </row>
    <row r="253" spans="1:20" ht="12.75">
      <c r="A253" s="19"/>
      <c r="B253" s="19"/>
      <c r="C253" s="19"/>
      <c r="D253" s="18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5"/>
    </row>
    <row r="254" spans="1:20" ht="12.75">
      <c r="A254" s="19"/>
      <c r="B254" s="19"/>
      <c r="C254" s="19"/>
      <c r="D254" s="18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5"/>
    </row>
    <row r="255" spans="1:20" ht="12.75">
      <c r="A255" s="19"/>
      <c r="B255" s="19"/>
      <c r="C255" s="19"/>
      <c r="D255" s="18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5"/>
    </row>
    <row r="256" spans="1:20" ht="12.75">
      <c r="A256" s="19"/>
      <c r="B256" s="19"/>
      <c r="C256" s="19"/>
      <c r="D256" s="18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5"/>
    </row>
    <row r="257" spans="1:20" ht="12.75">
      <c r="A257" s="19"/>
      <c r="B257" s="19"/>
      <c r="C257" s="19"/>
      <c r="D257" s="18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5"/>
    </row>
    <row r="258" spans="1:20" ht="12.75">
      <c r="A258" s="19"/>
      <c r="B258" s="19"/>
      <c r="C258" s="19"/>
      <c r="D258" s="18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5"/>
    </row>
    <row r="259" ht="12.75">
      <c r="T259" s="15"/>
    </row>
    <row r="260" spans="1:20" ht="12.75">
      <c r="A260" s="19"/>
      <c r="B260" s="19"/>
      <c r="C260" s="19"/>
      <c r="D260" s="18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5"/>
    </row>
    <row r="261" spans="1:20" ht="12.75">
      <c r="A261" s="19"/>
      <c r="B261" s="19"/>
      <c r="C261" s="19"/>
      <c r="D261" s="18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5"/>
    </row>
    <row r="262" spans="1:20" ht="12.75">
      <c r="A262" s="19"/>
      <c r="B262" s="19"/>
      <c r="C262" s="19"/>
      <c r="D262" s="18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5"/>
    </row>
    <row r="263" spans="1:20" ht="12.75">
      <c r="A263" s="19"/>
      <c r="B263" s="19"/>
      <c r="C263" s="19"/>
      <c r="D263" s="18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5"/>
    </row>
    <row r="264" spans="1:20" ht="12.75">
      <c r="A264" s="19"/>
      <c r="B264" s="19"/>
      <c r="C264" s="19"/>
      <c r="D264" s="18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5"/>
    </row>
    <row r="265" ht="12.75">
      <c r="T265" s="15"/>
    </row>
    <row r="267" spans="1:20" ht="12.75">
      <c r="A267" s="19"/>
      <c r="B267" s="19"/>
      <c r="C267" s="19"/>
      <c r="D267" s="18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5"/>
    </row>
    <row r="268" spans="1:20" ht="12.75">
      <c r="A268" s="19"/>
      <c r="B268" s="19"/>
      <c r="C268" s="19"/>
      <c r="D268" s="18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5"/>
    </row>
    <row r="269" spans="1:20" ht="12.75">
      <c r="A269" s="19"/>
      <c r="B269" s="19"/>
      <c r="C269" s="19"/>
      <c r="D269" s="18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5"/>
    </row>
    <row r="270" spans="1:20" ht="12.75">
      <c r="A270" s="19"/>
      <c r="B270" s="19"/>
      <c r="C270" s="19"/>
      <c r="D270" s="18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5"/>
    </row>
    <row r="271" spans="1:20" ht="12.75">
      <c r="A271" s="19"/>
      <c r="B271" s="19"/>
      <c r="C271" s="19"/>
      <c r="D271" s="18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5"/>
    </row>
    <row r="272" spans="1:20" ht="12.75">
      <c r="A272" s="19"/>
      <c r="B272" s="19"/>
      <c r="C272" s="19"/>
      <c r="D272" s="18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5"/>
    </row>
    <row r="273" spans="1:20" ht="12.75">
      <c r="A273" s="19"/>
      <c r="B273" s="19"/>
      <c r="C273" s="19"/>
      <c r="D273" s="18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5"/>
    </row>
    <row r="274" spans="1:20" ht="12.75">
      <c r="A274" s="19"/>
      <c r="B274" s="19"/>
      <c r="C274" s="19"/>
      <c r="D274" s="18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5"/>
    </row>
    <row r="275" spans="1:20" ht="12.75">
      <c r="A275" s="19"/>
      <c r="B275" s="19"/>
      <c r="C275" s="19"/>
      <c r="D275" s="18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5"/>
    </row>
    <row r="276" spans="1:20" ht="12.75">
      <c r="A276" s="19"/>
      <c r="B276" s="19"/>
      <c r="C276" s="19"/>
      <c r="D276" s="18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5"/>
    </row>
    <row r="277" spans="1:20" ht="12.75">
      <c r="A277" s="19"/>
      <c r="B277" s="19"/>
      <c r="C277" s="19"/>
      <c r="D277" s="18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5"/>
    </row>
    <row r="278" spans="1:20" ht="12.75">
      <c r="A278" s="19"/>
      <c r="B278" s="19"/>
      <c r="C278" s="19"/>
      <c r="D278" s="18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5"/>
    </row>
    <row r="279" ht="12.75">
      <c r="T279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M31" sqref="M3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10.875" style="0" bestFit="1" customWidth="1"/>
    <col min="5" max="5" width="9.875" style="0" bestFit="1" customWidth="1"/>
    <col min="6" max="6" width="7.50390625" style="0" customWidth="1"/>
    <col min="7" max="7" width="10.875" style="0" bestFit="1" customWidth="1"/>
    <col min="8" max="8" width="9.875" style="0" bestFit="1" customWidth="1"/>
    <col min="9" max="9" width="7.375" style="0" customWidth="1"/>
    <col min="10" max="10" width="2.625" style="0" customWidth="1"/>
  </cols>
  <sheetData>
    <row r="1" spans="1:10" ht="12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162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40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6</v>
      </c>
      <c r="F8" s="1" t="s">
        <v>2</v>
      </c>
      <c r="G8" s="1" t="s">
        <v>6</v>
      </c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ROUND(SUM(Surgery!Q5:R5),0)</f>
        <v>53106091</v>
      </c>
      <c r="E10" s="3">
        <f>ROUND(+Surgery!F5,0)</f>
        <v>2950854</v>
      </c>
      <c r="F10" s="9">
        <f>IF(D10=0,"",IF(E10=0,"",ROUND(D10/E10,2)))</f>
        <v>18</v>
      </c>
      <c r="G10" s="3">
        <f>ROUND(SUM(Surgery!Q105:R105),0)</f>
        <v>54846042</v>
      </c>
      <c r="H10" s="3">
        <f>ROUND(+Surgery!F105,0)</f>
        <v>3081012</v>
      </c>
      <c r="I10" s="9">
        <f>IF(G10=0,"",IF(H10=0,"",ROUND(G10/H10,2)))</f>
        <v>17.8</v>
      </c>
      <c r="J10" s="9"/>
      <c r="K10" s="10">
        <f>IF(D10=0,"",IF(E10=0,"",IF(G10=0,"",IF(H10=0,"",ROUND(I10/F10-1,4)))))</f>
        <v>-0.0111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ROUND(SUM(Surgery!Q6:R6),0)</f>
        <v>20656688</v>
      </c>
      <c r="E11" s="3">
        <f>ROUND(+Surgery!F6,0)</f>
        <v>605221</v>
      </c>
      <c r="F11" s="9">
        <f aca="true" t="shared" si="0" ref="F11:F74">IF(D11=0,"",IF(E11=0,"",ROUND(D11/E11,2)))</f>
        <v>34.13</v>
      </c>
      <c r="G11" s="3">
        <f>ROUND(SUM(Surgery!Q106:R106),0)</f>
        <v>23241193</v>
      </c>
      <c r="H11" s="3">
        <f>ROUND(+Surgery!F106,0)</f>
        <v>636605</v>
      </c>
      <c r="I11" s="9">
        <f aca="true" t="shared" si="1" ref="I11:I74">IF(G11=0,"",IF(H11=0,"",ROUND(G11/H11,2)))</f>
        <v>36.51</v>
      </c>
      <c r="J11" s="9"/>
      <c r="K11" s="10">
        <f aca="true" t="shared" si="2" ref="K11:K74">IF(D11=0,"",IF(E11=0,"",IF(G11=0,"",IF(H11=0,"",ROUND(I11/F11-1,4)))))</f>
        <v>0.0697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ROUND(SUM(Surgery!Q7:R7),0)</f>
        <v>798338</v>
      </c>
      <c r="E12" s="3">
        <f>ROUND(+Surgery!F7,0)</f>
        <v>52</v>
      </c>
      <c r="F12" s="9">
        <f t="shared" si="0"/>
        <v>15352.65</v>
      </c>
      <c r="G12" s="3">
        <f>ROUND(SUM(Surgery!Q107:R107),0)</f>
        <v>928929</v>
      </c>
      <c r="H12" s="3">
        <f>ROUND(+Surgery!F107,0)</f>
        <v>876</v>
      </c>
      <c r="I12" s="9">
        <f t="shared" si="1"/>
        <v>1060.42</v>
      </c>
      <c r="J12" s="9"/>
      <c r="K12" s="10">
        <f t="shared" si="2"/>
        <v>-0.9309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ROUND(SUM(Surgery!Q8:R8),0)</f>
        <v>61511405</v>
      </c>
      <c r="E13" s="3">
        <f>ROUND(+Surgery!F8,0)</f>
        <v>2221710</v>
      </c>
      <c r="F13" s="9">
        <f t="shared" si="0"/>
        <v>27.69</v>
      </c>
      <c r="G13" s="3">
        <f>ROUND(SUM(Surgery!Q108:R108),0)</f>
        <v>76127552</v>
      </c>
      <c r="H13" s="3">
        <f>ROUND(+Surgery!F108,0)</f>
        <v>2377090</v>
      </c>
      <c r="I13" s="9">
        <f t="shared" si="1"/>
        <v>32.03</v>
      </c>
      <c r="J13" s="9"/>
      <c r="K13" s="10">
        <f t="shared" si="2"/>
        <v>0.1567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ROUND(SUM(Surgery!Q9:R9),0)</f>
        <v>52562591</v>
      </c>
      <c r="E14" s="3">
        <f>ROUND(+Surgery!F9,0)</f>
        <v>1326100</v>
      </c>
      <c r="F14" s="9">
        <f t="shared" si="0"/>
        <v>39.64</v>
      </c>
      <c r="G14" s="3">
        <f>ROUND(SUM(Surgery!Q109:R109),0)</f>
        <v>60928547</v>
      </c>
      <c r="H14" s="3">
        <f>ROUND(+Surgery!F109,0)</f>
        <v>1421700</v>
      </c>
      <c r="I14" s="9">
        <f t="shared" si="1"/>
        <v>42.86</v>
      </c>
      <c r="J14" s="9"/>
      <c r="K14" s="10">
        <f t="shared" si="2"/>
        <v>0.0812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ROUND(SUM(Surgery!Q10:R10),0)</f>
        <v>10710213</v>
      </c>
      <c r="E15" s="3">
        <f>ROUND(+Surgery!F10,0)</f>
        <v>222761</v>
      </c>
      <c r="F15" s="9">
        <f t="shared" si="0"/>
        <v>48.08</v>
      </c>
      <c r="G15" s="3">
        <f>ROUND(SUM(Surgery!Q110:R110),0)</f>
        <v>6826532</v>
      </c>
      <c r="H15" s="3">
        <f>ROUND(+Surgery!F110,0)</f>
        <v>183562</v>
      </c>
      <c r="I15" s="9">
        <f t="shared" si="1"/>
        <v>37.19</v>
      </c>
      <c r="J15" s="9"/>
      <c r="K15" s="10">
        <f t="shared" si="2"/>
        <v>-0.2265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ROUND(SUM(Surgery!Q11:R11),0)</f>
        <v>818945</v>
      </c>
      <c r="E16" s="3">
        <f>ROUND(+Surgery!F11,0)</f>
        <v>9543</v>
      </c>
      <c r="F16" s="9">
        <f t="shared" si="0"/>
        <v>85.82</v>
      </c>
      <c r="G16" s="3">
        <f>ROUND(SUM(Surgery!Q111:R111),0)</f>
        <v>858879</v>
      </c>
      <c r="H16" s="3">
        <f>ROUND(+Surgery!F111,0)</f>
        <v>35023</v>
      </c>
      <c r="I16" s="9">
        <f t="shared" si="1"/>
        <v>24.52</v>
      </c>
      <c r="J16" s="9"/>
      <c r="K16" s="10">
        <f t="shared" si="2"/>
        <v>-0.7143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ROUND(SUM(Surgery!Q12:R12),0)</f>
        <v>15568351</v>
      </c>
      <c r="E17" s="3">
        <f>ROUND(+Surgery!F12,0)</f>
        <v>261318</v>
      </c>
      <c r="F17" s="9">
        <f t="shared" si="0"/>
        <v>59.58</v>
      </c>
      <c r="G17" s="3">
        <f>ROUND(SUM(Surgery!Q112:R112),0)</f>
        <v>16424501</v>
      </c>
      <c r="H17" s="3">
        <f>ROUND(+Surgery!F112,0)</f>
        <v>262322</v>
      </c>
      <c r="I17" s="9">
        <f t="shared" si="1"/>
        <v>62.61</v>
      </c>
      <c r="J17" s="9"/>
      <c r="K17" s="10">
        <f t="shared" si="2"/>
        <v>0.0509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ROUND(SUM(Surgery!Q13:R13),0)</f>
        <v>1705623</v>
      </c>
      <c r="E18" s="3">
        <f>ROUND(+Surgery!F13,0)</f>
        <v>56536</v>
      </c>
      <c r="F18" s="9">
        <f t="shared" si="0"/>
        <v>30.17</v>
      </c>
      <c r="G18" s="3">
        <f>ROUND(SUM(Surgery!Q113:R113),0)</f>
        <v>1836709</v>
      </c>
      <c r="H18" s="3">
        <f>ROUND(+Surgery!F113,0)</f>
        <v>57986</v>
      </c>
      <c r="I18" s="9">
        <f t="shared" si="1"/>
        <v>31.68</v>
      </c>
      <c r="J18" s="9"/>
      <c r="K18" s="10">
        <f t="shared" si="2"/>
        <v>0.05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ROUND(SUM(Surgery!Q14:R14),0)</f>
        <v>19567662</v>
      </c>
      <c r="E19" s="3">
        <f>ROUND(+Surgery!F14,0)</f>
        <v>615663</v>
      </c>
      <c r="F19" s="9">
        <f t="shared" si="0"/>
        <v>31.78</v>
      </c>
      <c r="G19" s="3">
        <f>ROUND(SUM(Surgery!Q114:R114),0)</f>
        <v>20671773</v>
      </c>
      <c r="H19" s="3">
        <f>ROUND(+Surgery!F114,0)</f>
        <v>568132</v>
      </c>
      <c r="I19" s="9">
        <f t="shared" si="1"/>
        <v>36.39</v>
      </c>
      <c r="J19" s="9"/>
      <c r="K19" s="10">
        <f t="shared" si="2"/>
        <v>0.1451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ROUND(SUM(Surgery!Q15:R15),0)</f>
        <v>88335735</v>
      </c>
      <c r="E20" s="3">
        <f>ROUND(+Surgery!F15,0)</f>
        <v>2388647</v>
      </c>
      <c r="F20" s="9">
        <f t="shared" si="0"/>
        <v>36.98</v>
      </c>
      <c r="G20" s="3">
        <f>ROUND(SUM(Surgery!Q115:R115),0)</f>
        <v>98180880</v>
      </c>
      <c r="H20" s="3">
        <f>ROUND(+Surgery!F115,0)</f>
        <v>2528724</v>
      </c>
      <c r="I20" s="9">
        <f t="shared" si="1"/>
        <v>38.83</v>
      </c>
      <c r="J20" s="9"/>
      <c r="K20" s="10">
        <f t="shared" si="2"/>
        <v>0.05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ROUND(SUM(Surgery!Q16:R16),0)</f>
        <v>84386646</v>
      </c>
      <c r="E21" s="3">
        <f>ROUND(+Surgery!F16,0)</f>
        <v>2316359</v>
      </c>
      <c r="F21" s="9">
        <f t="shared" si="0"/>
        <v>36.43</v>
      </c>
      <c r="G21" s="3">
        <f>ROUND(SUM(Surgery!Q116:R116),0)</f>
        <v>105015868</v>
      </c>
      <c r="H21" s="3">
        <f>ROUND(+Surgery!F116,0)</f>
        <v>2462465</v>
      </c>
      <c r="I21" s="9">
        <f t="shared" si="1"/>
        <v>42.65</v>
      </c>
      <c r="J21" s="9"/>
      <c r="K21" s="10">
        <f t="shared" si="2"/>
        <v>0.1707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ROUND(SUM(Surgery!Q17:R17),0)</f>
        <v>3523249</v>
      </c>
      <c r="E22" s="3">
        <f>ROUND(+Surgery!F17,0)</f>
        <v>104500</v>
      </c>
      <c r="F22" s="9">
        <f t="shared" si="0"/>
        <v>33.72</v>
      </c>
      <c r="G22" s="3">
        <f>ROUND(SUM(Surgery!Q117:R117),0)</f>
        <v>4933220</v>
      </c>
      <c r="H22" s="3">
        <f>ROUND(+Surgery!F117,0)</f>
        <v>111923</v>
      </c>
      <c r="I22" s="9">
        <f t="shared" si="1"/>
        <v>44.08</v>
      </c>
      <c r="J22" s="9"/>
      <c r="K22" s="10">
        <f t="shared" si="2"/>
        <v>0.3072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ROUND(SUM(Surgery!Q18:R18),0)</f>
        <v>29749536</v>
      </c>
      <c r="E23" s="3">
        <f>ROUND(+Surgery!F18,0)</f>
        <v>15851</v>
      </c>
      <c r="F23" s="9">
        <f t="shared" si="0"/>
        <v>1876.82</v>
      </c>
      <c r="G23" s="3">
        <f>ROUND(SUM(Surgery!Q118:R118),0)</f>
        <v>42532754</v>
      </c>
      <c r="H23" s="3">
        <f>ROUND(+Surgery!F118,0)</f>
        <v>10058</v>
      </c>
      <c r="I23" s="9">
        <f t="shared" si="1"/>
        <v>4228.75</v>
      </c>
      <c r="J23" s="9"/>
      <c r="K23" s="10">
        <f t="shared" si="2"/>
        <v>1.2531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ROUND(SUM(Surgery!Q19:R19),0)</f>
        <v>10655068</v>
      </c>
      <c r="E24" s="3">
        <f>ROUND(+Surgery!F19,0)</f>
        <v>424618</v>
      </c>
      <c r="F24" s="9">
        <f t="shared" si="0"/>
        <v>25.09</v>
      </c>
      <c r="G24" s="3">
        <f>ROUND(SUM(Surgery!Q119:R119),0)</f>
        <v>10384950</v>
      </c>
      <c r="H24" s="3">
        <f>ROUND(+Surgery!F119,0)</f>
        <v>399594</v>
      </c>
      <c r="I24" s="9">
        <f t="shared" si="1"/>
        <v>25.99</v>
      </c>
      <c r="J24" s="9"/>
      <c r="K24" s="10">
        <f t="shared" si="2"/>
        <v>0.0359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ROUND(SUM(Surgery!Q20:R20),0)</f>
        <v>8711048</v>
      </c>
      <c r="E25" s="3">
        <f>ROUND(+Surgery!F20,0)</f>
        <v>318647</v>
      </c>
      <c r="F25" s="9">
        <f t="shared" si="0"/>
        <v>27.34</v>
      </c>
      <c r="G25" s="3">
        <f>ROUND(SUM(Surgery!Q120:R120),0)</f>
        <v>8938569</v>
      </c>
      <c r="H25" s="3">
        <f>ROUND(+Surgery!F120,0)</f>
        <v>300883</v>
      </c>
      <c r="I25" s="9">
        <f t="shared" si="1"/>
        <v>29.71</v>
      </c>
      <c r="J25" s="9"/>
      <c r="K25" s="10">
        <f t="shared" si="2"/>
        <v>0.0867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ROUND(SUM(Surgery!Q21:R21),0)</f>
        <v>4612940</v>
      </c>
      <c r="E26" s="3">
        <f>ROUND(+Surgery!F21,0)</f>
        <v>176195</v>
      </c>
      <c r="F26" s="9">
        <f t="shared" si="0"/>
        <v>26.18</v>
      </c>
      <c r="G26" s="3">
        <f>ROUND(SUM(Surgery!Q121:R121),0)</f>
        <v>4605228</v>
      </c>
      <c r="H26" s="3">
        <f>ROUND(+Surgery!F121,0)</f>
        <v>180696</v>
      </c>
      <c r="I26" s="9">
        <f t="shared" si="1"/>
        <v>25.49</v>
      </c>
      <c r="J26" s="9"/>
      <c r="K26" s="10">
        <f t="shared" si="2"/>
        <v>-0.0264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ROUND(SUM(Surgery!Q22:R22),0)</f>
        <v>0</v>
      </c>
      <c r="E27" s="3">
        <f>ROUND(+Surgery!F22,0)</f>
        <v>0</v>
      </c>
      <c r="F27" s="9">
        <f t="shared" si="0"/>
      </c>
      <c r="G27" s="3">
        <f>ROUND(SUM(Surgery!Q122:R122),0)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ROUND(SUM(Surgery!Q23:R23),0)</f>
        <v>1878478</v>
      </c>
      <c r="E28" s="3">
        <f>ROUND(+Surgery!F23,0)</f>
        <v>80862</v>
      </c>
      <c r="F28" s="9">
        <f t="shared" si="0"/>
        <v>23.23</v>
      </c>
      <c r="G28" s="3">
        <f>ROUND(SUM(Surgery!Q123:R123),0)</f>
        <v>1914260</v>
      </c>
      <c r="H28" s="3">
        <f>ROUND(+Surgery!F123,0)</f>
        <v>66860</v>
      </c>
      <c r="I28" s="9">
        <f t="shared" si="1"/>
        <v>28.63</v>
      </c>
      <c r="J28" s="9"/>
      <c r="K28" s="10">
        <f t="shared" si="2"/>
        <v>0.2325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ROUND(SUM(Surgery!Q24:R24),0)</f>
        <v>11147765</v>
      </c>
      <c r="E29" s="3">
        <f>ROUND(+Surgery!F24,0)</f>
        <v>357840</v>
      </c>
      <c r="F29" s="9">
        <f t="shared" si="0"/>
        <v>31.15</v>
      </c>
      <c r="G29" s="3">
        <f>ROUND(SUM(Surgery!Q124:R124),0)</f>
        <v>14708679</v>
      </c>
      <c r="H29" s="3">
        <f>ROUND(+Surgery!F124,0)</f>
        <v>395520</v>
      </c>
      <c r="I29" s="9">
        <f t="shared" si="1"/>
        <v>37.19</v>
      </c>
      <c r="J29" s="9"/>
      <c r="K29" s="10">
        <f t="shared" si="2"/>
        <v>0.1939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ROUND(SUM(Surgery!Q25:R25),0)</f>
        <v>680676</v>
      </c>
      <c r="E30" s="3">
        <f>ROUND(+Surgery!F25,0)</f>
        <v>24430</v>
      </c>
      <c r="F30" s="9">
        <f t="shared" si="0"/>
        <v>27.86</v>
      </c>
      <c r="G30" s="3">
        <f>ROUND(SUM(Surgery!Q125:R125),0)</f>
        <v>726841</v>
      </c>
      <c r="H30" s="3">
        <f>ROUND(+Surgery!F125,0)</f>
        <v>16643</v>
      </c>
      <c r="I30" s="9">
        <f t="shared" si="1"/>
        <v>43.67</v>
      </c>
      <c r="J30" s="9"/>
      <c r="K30" s="10">
        <f t="shared" si="2"/>
        <v>0.5675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ROUND(SUM(Surgery!Q26:R26),0)</f>
        <v>802562</v>
      </c>
      <c r="E31" s="3">
        <f>ROUND(+Surgery!F26,0)</f>
        <v>19033</v>
      </c>
      <c r="F31" s="9">
        <f t="shared" si="0"/>
        <v>42.17</v>
      </c>
      <c r="G31" s="3">
        <f>ROUND(SUM(Surgery!Q126:R126),0)</f>
        <v>856804</v>
      </c>
      <c r="H31" s="3">
        <f>ROUND(+Surgery!F126,0)</f>
        <v>20310</v>
      </c>
      <c r="I31" s="9">
        <f t="shared" si="1"/>
        <v>42.19</v>
      </c>
      <c r="J31" s="9"/>
      <c r="K31" s="10">
        <f t="shared" si="2"/>
        <v>0.0005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ROUND(SUM(Surgery!Q27:R27),0)</f>
        <v>13653878</v>
      </c>
      <c r="E32" s="3">
        <f>ROUND(+Surgery!F27,0)</f>
        <v>565410</v>
      </c>
      <c r="F32" s="9">
        <f t="shared" si="0"/>
        <v>24.15</v>
      </c>
      <c r="G32" s="3">
        <f>ROUND(SUM(Surgery!Q127:R127),0)</f>
        <v>14129320</v>
      </c>
      <c r="H32" s="3">
        <f>ROUND(+Surgery!F127,0)</f>
        <v>590440</v>
      </c>
      <c r="I32" s="9">
        <f t="shared" si="1"/>
        <v>23.93</v>
      </c>
      <c r="J32" s="9"/>
      <c r="K32" s="10">
        <f t="shared" si="2"/>
        <v>-0.0091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ROUND(SUM(Surgery!Q28:R28),0)</f>
        <v>8816022</v>
      </c>
      <c r="E33" s="3">
        <f>ROUND(+Surgery!F28,0)</f>
        <v>392755</v>
      </c>
      <c r="F33" s="9">
        <f t="shared" si="0"/>
        <v>22.45</v>
      </c>
      <c r="G33" s="3">
        <f>ROUND(SUM(Surgery!Q128:R128),0)</f>
        <v>9608718</v>
      </c>
      <c r="H33" s="3">
        <f>ROUND(+Surgery!F128,0)</f>
        <v>349837</v>
      </c>
      <c r="I33" s="9">
        <f t="shared" si="1"/>
        <v>27.47</v>
      </c>
      <c r="J33" s="9"/>
      <c r="K33" s="10">
        <f t="shared" si="2"/>
        <v>0.2236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ROUND(SUM(Surgery!Q29:R29),0)</f>
        <v>6660876</v>
      </c>
      <c r="E34" s="3">
        <f>ROUND(+Surgery!F29,0)</f>
        <v>307590</v>
      </c>
      <c r="F34" s="9">
        <f t="shared" si="0"/>
        <v>21.66</v>
      </c>
      <c r="G34" s="3">
        <f>ROUND(SUM(Surgery!Q129:R129),0)</f>
        <v>7100995</v>
      </c>
      <c r="H34" s="3">
        <f>ROUND(+Surgery!F129,0)</f>
        <v>311042</v>
      </c>
      <c r="I34" s="9">
        <f t="shared" si="1"/>
        <v>22.83</v>
      </c>
      <c r="J34" s="9"/>
      <c r="K34" s="10">
        <f t="shared" si="2"/>
        <v>0.054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ROUND(SUM(Surgery!Q30:R30),0)</f>
        <v>2190961</v>
      </c>
      <c r="E35" s="3">
        <f>ROUND(+Surgery!F30,0)</f>
        <v>0</v>
      </c>
      <c r="F35" s="9">
        <f t="shared" si="0"/>
      </c>
      <c r="G35" s="3">
        <f>ROUND(SUM(Surgery!Q130:R130),0)</f>
        <v>1839068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ROUND(SUM(Surgery!Q31:R31),0)</f>
        <v>46492</v>
      </c>
      <c r="E36" s="3">
        <f>ROUND(+Surgery!F31,0)</f>
        <v>1485</v>
      </c>
      <c r="F36" s="9">
        <f t="shared" si="0"/>
        <v>31.31</v>
      </c>
      <c r="G36" s="3">
        <f>ROUND(SUM(Surgery!Q131:R131),0)</f>
        <v>49347</v>
      </c>
      <c r="H36" s="3">
        <f>ROUND(+Surgery!F131,0)</f>
        <v>1530</v>
      </c>
      <c r="I36" s="9">
        <f t="shared" si="1"/>
        <v>32.25</v>
      </c>
      <c r="J36" s="9"/>
      <c r="K36" s="10">
        <f t="shared" si="2"/>
        <v>0.03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ROUND(SUM(Surgery!Q32:R32),0)</f>
        <v>20066688</v>
      </c>
      <c r="E37" s="3">
        <f>ROUND(+Surgery!F32,0)</f>
        <v>509556</v>
      </c>
      <c r="F37" s="9">
        <f t="shared" si="0"/>
        <v>39.38</v>
      </c>
      <c r="G37" s="3">
        <f>ROUND(SUM(Surgery!Q132:R132),0)</f>
        <v>19637262</v>
      </c>
      <c r="H37" s="3">
        <f>ROUND(+Surgery!F132,0)</f>
        <v>521268</v>
      </c>
      <c r="I37" s="9">
        <f t="shared" si="1"/>
        <v>37.67</v>
      </c>
      <c r="J37" s="9"/>
      <c r="K37" s="10">
        <f t="shared" si="2"/>
        <v>-0.0434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ROUND(SUM(Surgery!Q33:R33),0)</f>
        <v>0</v>
      </c>
      <c r="E38" s="3">
        <f>ROUND(+Surgery!F33,0)</f>
        <v>0</v>
      </c>
      <c r="F38" s="9">
        <f t="shared" si="0"/>
      </c>
      <c r="G38" s="3">
        <f>ROUND(SUM(Surgery!Q133:R133),0)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ROUND(SUM(Surgery!Q34:R34),0)</f>
        <v>71610528</v>
      </c>
      <c r="E39" s="3">
        <f>ROUND(+Surgery!F34,0)</f>
        <v>2272194</v>
      </c>
      <c r="F39" s="9">
        <f t="shared" si="0"/>
        <v>31.52</v>
      </c>
      <c r="G39" s="3">
        <f>ROUND(SUM(Surgery!Q134:R134),0)</f>
        <v>57513930</v>
      </c>
      <c r="H39" s="3">
        <f>ROUND(+Surgery!F134,0)</f>
        <v>1535461</v>
      </c>
      <c r="I39" s="9">
        <f t="shared" si="1"/>
        <v>37.46</v>
      </c>
      <c r="J39" s="9"/>
      <c r="K39" s="10">
        <f t="shared" si="2"/>
        <v>0.1885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ROUND(SUM(Surgery!Q35:R35),0)</f>
        <v>3668570</v>
      </c>
      <c r="E40" s="3">
        <f>ROUND(+Surgery!F35,0)</f>
        <v>155874</v>
      </c>
      <c r="F40" s="9">
        <f t="shared" si="0"/>
        <v>23.54</v>
      </c>
      <c r="G40" s="3">
        <f>ROUND(SUM(Surgery!Q135:R135),0)</f>
        <v>4209650</v>
      </c>
      <c r="H40" s="3">
        <f>ROUND(+Surgery!F135,0)</f>
        <v>163587</v>
      </c>
      <c r="I40" s="9">
        <f t="shared" si="1"/>
        <v>25.73</v>
      </c>
      <c r="J40" s="9"/>
      <c r="K40" s="10">
        <f t="shared" si="2"/>
        <v>0.093</v>
      </c>
    </row>
    <row r="41" spans="2:11" ht="12">
      <c r="B41">
        <f>+Surgery!A36</f>
        <v>96</v>
      </c>
      <c r="C41" t="str">
        <f>+Surgery!B36</f>
        <v>SKYLINE HOSPITAL</v>
      </c>
      <c r="D41" s="3">
        <f>ROUND(SUM(Surgery!Q36:R36),0)</f>
        <v>1736656</v>
      </c>
      <c r="E41" s="3">
        <f>ROUND(+Surgery!F36,0)</f>
        <v>34813</v>
      </c>
      <c r="F41" s="9">
        <f t="shared" si="0"/>
        <v>49.89</v>
      </c>
      <c r="G41" s="3">
        <f>ROUND(SUM(Surgery!Q136:R136),0)</f>
        <v>2199808</v>
      </c>
      <c r="H41" s="3">
        <f>ROUND(+Surgery!F136,0)</f>
        <v>38326</v>
      </c>
      <c r="I41" s="9">
        <f t="shared" si="1"/>
        <v>57.4</v>
      </c>
      <c r="J41" s="9"/>
      <c r="K41" s="10">
        <f t="shared" si="2"/>
        <v>0.1505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ROUND(SUM(Surgery!Q37:R37),0)</f>
        <v>17650713</v>
      </c>
      <c r="E42" s="3">
        <f>ROUND(+Surgery!F37,0)</f>
        <v>24850</v>
      </c>
      <c r="F42" s="9">
        <f t="shared" si="0"/>
        <v>710.29</v>
      </c>
      <c r="G42" s="3">
        <f>ROUND(SUM(Surgery!Q137:R137),0)</f>
        <v>18089721</v>
      </c>
      <c r="H42" s="3">
        <f>ROUND(+Surgery!F137,0)</f>
        <v>24314</v>
      </c>
      <c r="I42" s="9">
        <f t="shared" si="1"/>
        <v>744</v>
      </c>
      <c r="J42" s="9"/>
      <c r="K42" s="10">
        <f t="shared" si="2"/>
        <v>0.0475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ROUND(SUM(Surgery!Q38:R38),0)</f>
        <v>3271522</v>
      </c>
      <c r="E43" s="3">
        <f>ROUND(+Surgery!F38,0)</f>
        <v>166031</v>
      </c>
      <c r="F43" s="9">
        <f t="shared" si="0"/>
        <v>19.7</v>
      </c>
      <c r="G43" s="3">
        <f>ROUND(SUM(Surgery!Q138:R138),0)</f>
        <v>3880532</v>
      </c>
      <c r="H43" s="3">
        <f>ROUND(+Surgery!F138,0)</f>
        <v>169824</v>
      </c>
      <c r="I43" s="9">
        <f t="shared" si="1"/>
        <v>22.85</v>
      </c>
      <c r="J43" s="9"/>
      <c r="K43" s="10">
        <f t="shared" si="2"/>
        <v>0.1599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ROUND(SUM(Surgery!Q39:R39),0)</f>
        <v>3338979</v>
      </c>
      <c r="E44" s="3">
        <f>ROUND(+Surgery!F39,0)</f>
        <v>181255</v>
      </c>
      <c r="F44" s="9">
        <f t="shared" si="0"/>
        <v>18.42</v>
      </c>
      <c r="G44" s="3">
        <f>ROUND(SUM(Surgery!Q139:R139),0)</f>
        <v>3705788</v>
      </c>
      <c r="H44" s="3">
        <f>ROUND(+Surgery!F139,0)</f>
        <v>190750</v>
      </c>
      <c r="I44" s="9">
        <f t="shared" si="1"/>
        <v>19.43</v>
      </c>
      <c r="J44" s="9"/>
      <c r="K44" s="10">
        <f t="shared" si="2"/>
        <v>0.0548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ROUND(SUM(Surgery!Q40:R40),0)</f>
        <v>853827</v>
      </c>
      <c r="E45" s="3">
        <f>ROUND(+Surgery!F40,0)</f>
        <v>16860</v>
      </c>
      <c r="F45" s="9">
        <f t="shared" si="0"/>
        <v>50.64</v>
      </c>
      <c r="G45" s="3">
        <f>ROUND(SUM(Surgery!Q140:R140),0)</f>
        <v>964293</v>
      </c>
      <c r="H45" s="3">
        <f>ROUND(+Surgery!F140,0)</f>
        <v>19529</v>
      </c>
      <c r="I45" s="9">
        <f t="shared" si="1"/>
        <v>49.38</v>
      </c>
      <c r="J45" s="9"/>
      <c r="K45" s="10">
        <f t="shared" si="2"/>
        <v>-0.0249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ROUND(SUM(Surgery!Q41:R41),0)</f>
        <v>12260417</v>
      </c>
      <c r="E46" s="3">
        <f>ROUND(+Surgery!F41,0)</f>
        <v>461828</v>
      </c>
      <c r="F46" s="9">
        <f t="shared" si="0"/>
        <v>26.55</v>
      </c>
      <c r="G46" s="3">
        <f>ROUND(SUM(Surgery!Q141:R141),0)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ROUND(SUM(Surgery!Q42:R42),0)</f>
        <v>0</v>
      </c>
      <c r="E47" s="3">
        <f>ROUND(+Surgery!F42,0)</f>
        <v>0</v>
      </c>
      <c r="F47" s="9">
        <f t="shared" si="0"/>
      </c>
      <c r="G47" s="3">
        <f>ROUND(SUM(Surgery!Q142:R142),0)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ROUND(SUM(Surgery!Q43:R43),0)</f>
        <v>1746034</v>
      </c>
      <c r="E48" s="3">
        <f>ROUND(+Surgery!F43,0)</f>
        <v>53355</v>
      </c>
      <c r="F48" s="9">
        <f t="shared" si="0"/>
        <v>32.72</v>
      </c>
      <c r="G48" s="3">
        <f>ROUND(SUM(Surgery!Q143:R143),0)</f>
        <v>1860812</v>
      </c>
      <c r="H48" s="3">
        <f>ROUND(+Surgery!F143,0)</f>
        <v>54955</v>
      </c>
      <c r="I48" s="9">
        <f t="shared" si="1"/>
        <v>33.86</v>
      </c>
      <c r="J48" s="9"/>
      <c r="K48" s="10">
        <f t="shared" si="2"/>
        <v>0.0348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ROUND(SUM(Surgery!Q44:R44),0)</f>
        <v>14409902</v>
      </c>
      <c r="E49" s="3">
        <f>ROUND(+Surgery!F44,0)</f>
        <v>409618</v>
      </c>
      <c r="F49" s="9">
        <f t="shared" si="0"/>
        <v>35.18</v>
      </c>
      <c r="G49" s="3">
        <f>ROUND(SUM(Surgery!Q144:R144),0)</f>
        <v>14955425</v>
      </c>
      <c r="H49" s="3">
        <f>ROUND(+Surgery!F144,0)</f>
        <v>406564</v>
      </c>
      <c r="I49" s="9">
        <f t="shared" si="1"/>
        <v>36.78</v>
      </c>
      <c r="J49" s="9"/>
      <c r="K49" s="10">
        <f t="shared" si="2"/>
        <v>0.0455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ROUND(SUM(Surgery!Q45:R45),0)</f>
        <v>58431202</v>
      </c>
      <c r="E50" s="3">
        <f>ROUND(+Surgery!F45,0)</f>
        <v>24783</v>
      </c>
      <c r="F50" s="9">
        <f t="shared" si="0"/>
        <v>2357.71</v>
      </c>
      <c r="G50" s="3">
        <f>ROUND(SUM(Surgery!Q145:R145),0)</f>
        <v>72025306</v>
      </c>
      <c r="H50" s="3">
        <f>ROUND(+Surgery!F145,0)</f>
        <v>25479</v>
      </c>
      <c r="I50" s="9">
        <f t="shared" si="1"/>
        <v>2826.85</v>
      </c>
      <c r="J50" s="9"/>
      <c r="K50" s="10">
        <f t="shared" si="2"/>
        <v>0.199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ROUND(SUM(Surgery!Q46:R46),0)</f>
        <v>1047957</v>
      </c>
      <c r="E51" s="3">
        <f>ROUND(+Surgery!F46,0)</f>
        <v>7140</v>
      </c>
      <c r="F51" s="9">
        <f t="shared" si="0"/>
        <v>146.77</v>
      </c>
      <c r="G51" s="3">
        <f>ROUND(SUM(Surgery!Q146:R146),0)</f>
        <v>975109</v>
      </c>
      <c r="H51" s="3">
        <f>ROUND(+Surgery!F146,0)</f>
        <v>9300</v>
      </c>
      <c r="I51" s="9">
        <f t="shared" si="1"/>
        <v>104.85</v>
      </c>
      <c r="J51" s="9"/>
      <c r="K51" s="10">
        <f t="shared" si="2"/>
        <v>-0.2856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ROUND(SUM(Surgery!Q47:R47),0)</f>
        <v>35277004</v>
      </c>
      <c r="E52" s="3">
        <f>ROUND(+Surgery!F47,0)</f>
        <v>1903884</v>
      </c>
      <c r="F52" s="9">
        <f t="shared" si="0"/>
        <v>18.53</v>
      </c>
      <c r="G52" s="3">
        <f>ROUND(SUM(Surgery!Q147:R147),0)</f>
        <v>38376840</v>
      </c>
      <c r="H52" s="3">
        <f>ROUND(+Surgery!F147,0)</f>
        <v>2021352</v>
      </c>
      <c r="I52" s="9">
        <f t="shared" si="1"/>
        <v>18.99</v>
      </c>
      <c r="J52" s="9"/>
      <c r="K52" s="10">
        <f t="shared" si="2"/>
        <v>0.0248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ROUND(SUM(Surgery!Q48:R48),0)</f>
        <v>46658128</v>
      </c>
      <c r="E53" s="3">
        <f>ROUND(+Surgery!F48,0)</f>
        <v>1248021</v>
      </c>
      <c r="F53" s="9">
        <f t="shared" si="0"/>
        <v>37.39</v>
      </c>
      <c r="G53" s="3">
        <f>ROUND(SUM(Surgery!Q148:R148),0)</f>
        <v>58126156</v>
      </c>
      <c r="H53" s="3">
        <f>ROUND(+Surgery!F148,0)</f>
        <v>1538196</v>
      </c>
      <c r="I53" s="9">
        <f t="shared" si="1"/>
        <v>37.79</v>
      </c>
      <c r="J53" s="9"/>
      <c r="K53" s="10">
        <f t="shared" si="2"/>
        <v>0.0107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ROUND(SUM(Surgery!Q49:R49),0)</f>
        <v>17084826</v>
      </c>
      <c r="E54" s="3">
        <f>ROUND(+Surgery!F49,0)</f>
        <v>714468</v>
      </c>
      <c r="F54" s="9">
        <f t="shared" si="0"/>
        <v>23.91</v>
      </c>
      <c r="G54" s="3">
        <f>ROUND(SUM(Surgery!Q149:R149),0)</f>
        <v>21355063</v>
      </c>
      <c r="H54" s="3">
        <f>ROUND(+Surgery!F149,0)</f>
        <v>980829</v>
      </c>
      <c r="I54" s="9">
        <f t="shared" si="1"/>
        <v>21.77</v>
      </c>
      <c r="J54" s="9"/>
      <c r="K54" s="10">
        <f t="shared" si="2"/>
        <v>-0.0895</v>
      </c>
    </row>
    <row r="55" spans="2:11" ht="12">
      <c r="B55">
        <f>+Surgery!A50</f>
        <v>134</v>
      </c>
      <c r="C55" t="str">
        <f>+Surgery!B50</f>
        <v>ISLAND HOSPITAL</v>
      </c>
      <c r="D55" s="3">
        <f>ROUND(SUM(Surgery!Q50:R50),0)</f>
        <v>6268166</v>
      </c>
      <c r="E55" s="3">
        <f>ROUND(+Surgery!F50,0)</f>
        <v>489646</v>
      </c>
      <c r="F55" s="9">
        <f t="shared" si="0"/>
        <v>12.8</v>
      </c>
      <c r="G55" s="3">
        <f>ROUND(SUM(Surgery!Q150:R150),0)</f>
        <v>7826129</v>
      </c>
      <c r="H55" s="3">
        <f>ROUND(+Surgery!F150,0)</f>
        <v>502708</v>
      </c>
      <c r="I55" s="9">
        <f t="shared" si="1"/>
        <v>15.57</v>
      </c>
      <c r="J55" s="9"/>
      <c r="K55" s="10">
        <f t="shared" si="2"/>
        <v>0.2164</v>
      </c>
    </row>
    <row r="56" spans="2:11" ht="12">
      <c r="B56">
        <f>+Surgery!A51</f>
        <v>137</v>
      </c>
      <c r="C56" t="str">
        <f>+Surgery!B51</f>
        <v>LINCOLN HOSPITAL</v>
      </c>
      <c r="D56" s="3">
        <f>ROUND(SUM(Surgery!Q51:R51),0)</f>
        <v>773969</v>
      </c>
      <c r="E56" s="3">
        <f>ROUND(+Surgery!F51,0)</f>
        <v>34190</v>
      </c>
      <c r="F56" s="9">
        <f t="shared" si="0"/>
        <v>22.64</v>
      </c>
      <c r="G56" s="3">
        <f>ROUND(SUM(Surgery!Q151:R151),0)</f>
        <v>783557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ROUND(SUM(Surgery!Q52:R52),0)</f>
        <v>16817113</v>
      </c>
      <c r="E57" s="3">
        <f>ROUND(+Surgery!F52,0)</f>
        <v>458090</v>
      </c>
      <c r="F57" s="9">
        <f t="shared" si="0"/>
        <v>36.71</v>
      </c>
      <c r="G57" s="3">
        <f>ROUND(SUM(Surgery!Q152:R152),0)</f>
        <v>18330290</v>
      </c>
      <c r="H57" s="3">
        <f>ROUND(+Surgery!F152,0)</f>
        <v>442770</v>
      </c>
      <c r="I57" s="9">
        <f t="shared" si="1"/>
        <v>41.4</v>
      </c>
      <c r="J57" s="9"/>
      <c r="K57" s="10">
        <f t="shared" si="2"/>
        <v>0.1278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ROUND(SUM(Surgery!Q53:R53),0)</f>
        <v>10226727</v>
      </c>
      <c r="E58" s="3">
        <f>ROUND(+Surgery!F53,0)</f>
        <v>652525</v>
      </c>
      <c r="F58" s="9">
        <f t="shared" si="0"/>
        <v>15.67</v>
      </c>
      <c r="G58" s="3">
        <f>ROUND(SUM(Surgery!Q153:R153),0)</f>
        <v>22216494</v>
      </c>
      <c r="H58" s="3">
        <f>ROUND(+Surgery!F153,0)</f>
        <v>669583</v>
      </c>
      <c r="I58" s="9">
        <f t="shared" si="1"/>
        <v>33.18</v>
      </c>
      <c r="J58" s="9"/>
      <c r="K58" s="10">
        <f t="shared" si="2"/>
        <v>1.1174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ROUND(SUM(Surgery!Q54:R54),0)</f>
        <v>2787301</v>
      </c>
      <c r="E59" s="3">
        <f>ROUND(+Surgery!F54,0)</f>
        <v>114181</v>
      </c>
      <c r="F59" s="9">
        <f t="shared" si="0"/>
        <v>24.41</v>
      </c>
      <c r="G59" s="3">
        <f>ROUND(SUM(Surgery!Q154:R154),0)</f>
        <v>3636588</v>
      </c>
      <c r="H59" s="3">
        <f>ROUND(+Surgery!F154,0)</f>
        <v>117328</v>
      </c>
      <c r="I59" s="9">
        <f t="shared" si="1"/>
        <v>31</v>
      </c>
      <c r="J59" s="9"/>
      <c r="K59" s="10">
        <f t="shared" si="2"/>
        <v>0.27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ROUND(SUM(Surgery!Q55:R55),0)</f>
        <v>0</v>
      </c>
      <c r="E60" s="3">
        <f>ROUND(+Surgery!F55,0)</f>
        <v>0</v>
      </c>
      <c r="F60" s="9">
        <f t="shared" si="0"/>
      </c>
      <c r="G60" s="3">
        <f>ROUND(SUM(Surgery!Q155:R155),0)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ROUND(SUM(Surgery!Q56:R56),0)</f>
        <v>23062131</v>
      </c>
      <c r="E61" s="3">
        <f>ROUND(+Surgery!F56,0)</f>
        <v>984126</v>
      </c>
      <c r="F61" s="9">
        <f t="shared" si="0"/>
        <v>23.43</v>
      </c>
      <c r="G61" s="3">
        <f>ROUND(SUM(Surgery!Q156:R156),0)</f>
        <v>25196540</v>
      </c>
      <c r="H61" s="3">
        <f>ROUND(+Surgery!F156,0)</f>
        <v>974682</v>
      </c>
      <c r="I61" s="9">
        <f t="shared" si="1"/>
        <v>25.85</v>
      </c>
      <c r="J61" s="9"/>
      <c r="K61" s="10">
        <f t="shared" si="2"/>
        <v>0.1033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ROUND(SUM(Surgery!Q57:R57),0)</f>
        <v>30790858</v>
      </c>
      <c r="E62" s="3">
        <f>ROUND(+Surgery!F57,0)</f>
        <v>862986</v>
      </c>
      <c r="F62" s="9">
        <f t="shared" si="0"/>
        <v>35.68</v>
      </c>
      <c r="G62" s="3">
        <f>ROUND(SUM(Surgery!Q157:R157),0)</f>
        <v>33660280</v>
      </c>
      <c r="H62" s="3">
        <f>ROUND(+Surgery!F157,0)</f>
        <v>836827</v>
      </c>
      <c r="I62" s="9">
        <f t="shared" si="1"/>
        <v>40.22</v>
      </c>
      <c r="J62" s="9"/>
      <c r="K62" s="10">
        <f t="shared" si="2"/>
        <v>0.1272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ROUND(SUM(Surgery!Q58:R58),0)</f>
        <v>2628842</v>
      </c>
      <c r="E63" s="3">
        <f>ROUND(+Surgery!F58,0)</f>
        <v>132091</v>
      </c>
      <c r="F63" s="9">
        <f t="shared" si="0"/>
        <v>19.9</v>
      </c>
      <c r="G63" s="3">
        <f>ROUND(SUM(Surgery!Q158:R158),0)</f>
        <v>2742677</v>
      </c>
      <c r="H63" s="3">
        <f>ROUND(+Surgery!F158,0)</f>
        <v>138294</v>
      </c>
      <c r="I63" s="9">
        <f t="shared" si="1"/>
        <v>19.83</v>
      </c>
      <c r="J63" s="9"/>
      <c r="K63" s="10">
        <f t="shared" si="2"/>
        <v>-0.0035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ROUND(SUM(Surgery!Q59:R59),0)</f>
        <v>463721</v>
      </c>
      <c r="E64" s="3">
        <f>ROUND(+Surgery!F59,0)</f>
        <v>0</v>
      </c>
      <c r="F64" s="9">
        <f t="shared" si="0"/>
      </c>
      <c r="G64" s="3">
        <f>ROUND(SUM(Surgery!Q159:R159),0)</f>
        <v>524134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ROUND(SUM(Surgery!Q60:R60),0)</f>
        <v>767836</v>
      </c>
      <c r="E65" s="3">
        <f>ROUND(+Surgery!F60,0)</f>
        <v>18460</v>
      </c>
      <c r="F65" s="9">
        <f t="shared" si="0"/>
        <v>41.59</v>
      </c>
      <c r="G65" s="3">
        <f>ROUND(SUM(Surgery!Q160:R160),0)</f>
        <v>927792</v>
      </c>
      <c r="H65" s="3">
        <f>ROUND(+Surgery!F160,0)</f>
        <v>19063</v>
      </c>
      <c r="I65" s="9">
        <f t="shared" si="1"/>
        <v>48.67</v>
      </c>
      <c r="J65" s="9"/>
      <c r="K65" s="10">
        <f t="shared" si="2"/>
        <v>0.1702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ROUND(SUM(Surgery!Q61:R61),0)</f>
        <v>3949475</v>
      </c>
      <c r="E66" s="3">
        <f>ROUND(+Surgery!F61,0)</f>
        <v>76630</v>
      </c>
      <c r="F66" s="9">
        <f t="shared" si="0"/>
        <v>51.54</v>
      </c>
      <c r="G66" s="3">
        <f>ROUND(SUM(Surgery!Q161:R161),0)</f>
        <v>3852030</v>
      </c>
      <c r="H66" s="3">
        <f>ROUND(+Surgery!F161,0)</f>
        <v>73331</v>
      </c>
      <c r="I66" s="9">
        <f t="shared" si="1"/>
        <v>52.53</v>
      </c>
      <c r="J66" s="9"/>
      <c r="K66" s="10">
        <f t="shared" si="2"/>
        <v>0.0192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ROUND(SUM(Surgery!Q62:R62),0)</f>
        <v>4452796</v>
      </c>
      <c r="E67" s="3">
        <f>ROUND(+Surgery!F62,0)</f>
        <v>55580</v>
      </c>
      <c r="F67" s="9">
        <f t="shared" si="0"/>
        <v>80.12</v>
      </c>
      <c r="G67" s="3">
        <f>ROUND(SUM(Surgery!Q162:R162),0)</f>
        <v>4638497</v>
      </c>
      <c r="H67" s="3">
        <f>ROUND(+Surgery!F162,0)</f>
        <v>47465</v>
      </c>
      <c r="I67" s="9">
        <f t="shared" si="1"/>
        <v>97.72</v>
      </c>
      <c r="J67" s="9"/>
      <c r="K67" s="10">
        <f t="shared" si="2"/>
        <v>0.2197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ROUND(SUM(Surgery!Q63:R63),0)</f>
        <v>44091099</v>
      </c>
      <c r="E68" s="3">
        <f>ROUND(+Surgery!F63,0)</f>
        <v>989760</v>
      </c>
      <c r="F68" s="9">
        <f t="shared" si="0"/>
        <v>44.55</v>
      </c>
      <c r="G68" s="3">
        <f>ROUND(SUM(Surgery!Q163:R163),0)</f>
        <v>51356231</v>
      </c>
      <c r="H68" s="3">
        <f>ROUND(+Surgery!F163,0)</f>
        <v>1032042</v>
      </c>
      <c r="I68" s="9">
        <f t="shared" si="1"/>
        <v>49.76</v>
      </c>
      <c r="J68" s="9"/>
      <c r="K68" s="10">
        <f t="shared" si="2"/>
        <v>0.1169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ROUND(SUM(Surgery!Q64:R64),0)</f>
        <v>3831406</v>
      </c>
      <c r="E69" s="3">
        <f>ROUND(+Surgery!F64,0)</f>
        <v>183403</v>
      </c>
      <c r="F69" s="9">
        <f t="shared" si="0"/>
        <v>20.89</v>
      </c>
      <c r="G69" s="3">
        <f>ROUND(SUM(Surgery!Q164:R164),0)</f>
        <v>3666616</v>
      </c>
      <c r="H69" s="3">
        <f>ROUND(+Surgery!F164,0)</f>
        <v>181175</v>
      </c>
      <c r="I69" s="9">
        <f t="shared" si="1"/>
        <v>20.24</v>
      </c>
      <c r="J69" s="9"/>
      <c r="K69" s="10">
        <f t="shared" si="2"/>
        <v>-0.0311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ROUND(SUM(Surgery!Q65:R65),0)</f>
        <v>0</v>
      </c>
      <c r="E70" s="3">
        <f>ROUND(+Surgery!F65,0)</f>
        <v>0</v>
      </c>
      <c r="F70" s="9">
        <f t="shared" si="0"/>
      </c>
      <c r="G70" s="3">
        <f>ROUND(SUM(Surgery!Q165:R165),0)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ROUND(SUM(Surgery!Q66:R66),0)</f>
        <v>0</v>
      </c>
      <c r="E71" s="3">
        <f>ROUND(+Surgery!F66,0)</f>
        <v>0</v>
      </c>
      <c r="F71" s="9">
        <f t="shared" si="0"/>
      </c>
      <c r="G71" s="3">
        <f>ROUND(SUM(Surgery!Q166:R166),0)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ROUND(SUM(Surgery!Q67:R67),0)</f>
        <v>37090295</v>
      </c>
      <c r="E72" s="3">
        <f>ROUND(+Surgery!F67,0)</f>
        <v>836690</v>
      </c>
      <c r="F72" s="9">
        <f t="shared" si="0"/>
        <v>44.33</v>
      </c>
      <c r="G72" s="3">
        <f>ROUND(SUM(Surgery!Q167:R167),0)</f>
        <v>44444570</v>
      </c>
      <c r="H72" s="3">
        <f>ROUND(+Surgery!F167,0)</f>
        <v>946681</v>
      </c>
      <c r="I72" s="9">
        <f t="shared" si="1"/>
        <v>46.95</v>
      </c>
      <c r="J72" s="9"/>
      <c r="K72" s="10">
        <f t="shared" si="2"/>
        <v>0.0591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ROUND(SUM(Surgery!Q68:R68),0)</f>
        <v>25470488</v>
      </c>
      <c r="E73" s="3">
        <f>ROUND(+Surgery!F68,0)</f>
        <v>658681</v>
      </c>
      <c r="F73" s="9">
        <f t="shared" si="0"/>
        <v>38.67</v>
      </c>
      <c r="G73" s="3">
        <f>ROUND(SUM(Surgery!Q168:R168),0)</f>
        <v>37519759</v>
      </c>
      <c r="H73" s="3">
        <f>ROUND(+Surgery!F168,0)</f>
        <v>773283</v>
      </c>
      <c r="I73" s="9">
        <f t="shared" si="1"/>
        <v>48.52</v>
      </c>
      <c r="J73" s="9"/>
      <c r="K73" s="10">
        <f t="shared" si="2"/>
        <v>0.2547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ROUND(SUM(Surgery!Q69:R69),0)</f>
        <v>78936848</v>
      </c>
      <c r="E74" s="3">
        <f>ROUND(+Surgery!F69,0)</f>
        <v>2175638</v>
      </c>
      <c r="F74" s="9">
        <f t="shared" si="0"/>
        <v>36.28</v>
      </c>
      <c r="G74" s="3">
        <f>ROUND(SUM(Surgery!Q169:R169),0)</f>
        <v>115036123</v>
      </c>
      <c r="H74" s="3">
        <f>ROUND(+Surgery!F169,0)</f>
        <v>2289480</v>
      </c>
      <c r="I74" s="9">
        <f t="shared" si="1"/>
        <v>50.25</v>
      </c>
      <c r="J74" s="9"/>
      <c r="K74" s="10">
        <f t="shared" si="2"/>
        <v>0.3851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ROUND(SUM(Surgery!Q70:R70),0)</f>
        <v>33865803</v>
      </c>
      <c r="E75" s="3">
        <f>ROUND(+Surgery!F70,0)</f>
        <v>715335</v>
      </c>
      <c r="F75" s="9">
        <f aca="true" t="shared" si="3" ref="F75:F106">IF(D75=0,"",IF(E75=0,"",ROUND(D75/E75,2)))</f>
        <v>47.34</v>
      </c>
      <c r="G75" s="3">
        <f>ROUND(SUM(Surgery!Q170:R170),0)</f>
        <v>36441987</v>
      </c>
      <c r="H75" s="3">
        <f>ROUND(+Surgery!F170,0)</f>
        <v>726530</v>
      </c>
      <c r="I75" s="9">
        <f aca="true" t="shared" si="4" ref="I75:I106">IF(G75=0,"",IF(H75=0,"",ROUND(G75/H75,2)))</f>
        <v>50.16</v>
      </c>
      <c r="J75" s="9"/>
      <c r="K75" s="10">
        <f aca="true" t="shared" si="5" ref="K75:K106">IF(D75=0,"",IF(E75=0,"",IF(G75=0,"",IF(H75=0,"",ROUND(I75/F75-1,4)))))</f>
        <v>0.0596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ROUND(SUM(Surgery!Q71:R71),0)</f>
        <v>1046355</v>
      </c>
      <c r="E76" s="3">
        <f>ROUND(+Surgery!F71,0)</f>
        <v>38134</v>
      </c>
      <c r="F76" s="9">
        <f t="shared" si="3"/>
        <v>27.44</v>
      </c>
      <c r="G76" s="3">
        <f>ROUND(SUM(Surgery!Q171:R171),0)</f>
        <v>1193048</v>
      </c>
      <c r="H76" s="3">
        <f>ROUND(+Surgery!F171,0)</f>
        <v>30777</v>
      </c>
      <c r="I76" s="9">
        <f t="shared" si="4"/>
        <v>38.76</v>
      </c>
      <c r="J76" s="9"/>
      <c r="K76" s="10">
        <f t="shared" si="5"/>
        <v>0.4125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ROUND(SUM(Surgery!Q72:R72),0)</f>
        <v>0</v>
      </c>
      <c r="E77" s="3">
        <f>ROUND(+Surgery!F72,0)</f>
        <v>0</v>
      </c>
      <c r="F77" s="9">
        <f t="shared" si="3"/>
      </c>
      <c r="G77" s="3">
        <f>ROUND(SUM(Surgery!Q172:R172),0)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ROUND(SUM(Surgery!Q73:R73),0)</f>
        <v>12295554</v>
      </c>
      <c r="E78" s="3">
        <f>ROUND(+Surgery!F73,0)</f>
        <v>716536</v>
      </c>
      <c r="F78" s="9">
        <f t="shared" si="3"/>
        <v>17.16</v>
      </c>
      <c r="G78" s="3">
        <f>ROUND(SUM(Surgery!Q173:R173),0)</f>
        <v>13055191</v>
      </c>
      <c r="H78" s="3">
        <f>ROUND(+Surgery!F173,0)</f>
        <v>684577</v>
      </c>
      <c r="I78" s="9">
        <f t="shared" si="4"/>
        <v>19.07</v>
      </c>
      <c r="J78" s="9"/>
      <c r="K78" s="10">
        <f t="shared" si="5"/>
        <v>0.1113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ROUND(SUM(Surgery!Q74:R74),0)</f>
        <v>8551445</v>
      </c>
      <c r="E79" s="3">
        <f>ROUND(+Surgery!F74,0)</f>
        <v>164270</v>
      </c>
      <c r="F79" s="9">
        <f t="shared" si="3"/>
        <v>52.06</v>
      </c>
      <c r="G79" s="3">
        <f>ROUND(SUM(Surgery!Q174:R174),0)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ROUND(SUM(Surgery!Q75:R75),0)</f>
        <v>49380858</v>
      </c>
      <c r="E80" s="3">
        <f>ROUND(+Surgery!F75,0)</f>
        <v>1314150</v>
      </c>
      <c r="F80" s="9">
        <f t="shared" si="3"/>
        <v>37.58</v>
      </c>
      <c r="G80" s="3">
        <f>ROUND(SUM(Surgery!Q175:R175),0)</f>
        <v>52549897</v>
      </c>
      <c r="H80" s="3">
        <f>ROUND(+Surgery!F175,0)</f>
        <v>1357724</v>
      </c>
      <c r="I80" s="9">
        <f t="shared" si="4"/>
        <v>38.7</v>
      </c>
      <c r="J80" s="9"/>
      <c r="K80" s="10">
        <f t="shared" si="5"/>
        <v>0.0298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ROUND(SUM(Surgery!Q76:R76),0)</f>
        <v>5341073</v>
      </c>
      <c r="E81" s="3">
        <f>ROUND(+Surgery!F76,0)</f>
        <v>260311</v>
      </c>
      <c r="F81" s="9">
        <f t="shared" si="3"/>
        <v>20.52</v>
      </c>
      <c r="G81" s="3">
        <f>ROUND(SUM(Surgery!Q176:R176),0)</f>
        <v>5514021</v>
      </c>
      <c r="H81" s="3">
        <f>ROUND(+Surgery!F176,0)</f>
        <v>192377</v>
      </c>
      <c r="I81" s="9">
        <f t="shared" si="4"/>
        <v>28.66</v>
      </c>
      <c r="J81" s="9"/>
      <c r="K81" s="10">
        <f t="shared" si="5"/>
        <v>0.3967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ROUND(SUM(Surgery!Q77:R77),0)</f>
        <v>663780</v>
      </c>
      <c r="E82" s="3">
        <f>ROUND(+Surgery!F77,0)</f>
        <v>257</v>
      </c>
      <c r="F82" s="9">
        <f t="shared" si="3"/>
        <v>2582.8</v>
      </c>
      <c r="G82" s="3">
        <f>ROUND(SUM(Surgery!Q177:R177),0)</f>
        <v>730464</v>
      </c>
      <c r="H82" s="3">
        <f>ROUND(+Surgery!F177,0)</f>
        <v>384</v>
      </c>
      <c r="I82" s="9">
        <f t="shared" si="4"/>
        <v>1902.25</v>
      </c>
      <c r="J82" s="9"/>
      <c r="K82" s="10">
        <f t="shared" si="5"/>
        <v>-0.2635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ROUND(SUM(Surgery!Q78:R78),0)</f>
        <v>20324327</v>
      </c>
      <c r="E83" s="3">
        <f>ROUND(+Surgery!F78,0)</f>
        <v>692666</v>
      </c>
      <c r="F83" s="9">
        <f t="shared" si="3"/>
        <v>29.34</v>
      </c>
      <c r="G83" s="3">
        <f>ROUND(SUM(Surgery!Q178:R178),0)</f>
        <v>25386273</v>
      </c>
      <c r="H83" s="3">
        <f>ROUND(+Surgery!F178,0)</f>
        <v>711047</v>
      </c>
      <c r="I83" s="9">
        <f t="shared" si="4"/>
        <v>35.7</v>
      </c>
      <c r="J83" s="9"/>
      <c r="K83" s="10">
        <f t="shared" si="5"/>
        <v>0.2168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ROUND(SUM(Surgery!Q79:R79),0)</f>
        <v>97780462</v>
      </c>
      <c r="E84" s="3">
        <f>ROUND(+Surgery!F79,0)</f>
        <v>3502213</v>
      </c>
      <c r="F84" s="9">
        <f t="shared" si="3"/>
        <v>27.92</v>
      </c>
      <c r="G84" s="3">
        <f>ROUND(SUM(Surgery!Q179:R179),0)</f>
        <v>106550991</v>
      </c>
      <c r="H84" s="3">
        <f>ROUND(+Surgery!F179,0)</f>
        <v>3680974</v>
      </c>
      <c r="I84" s="9">
        <f t="shared" si="4"/>
        <v>28.95</v>
      </c>
      <c r="J84" s="9"/>
      <c r="K84" s="10">
        <f t="shared" si="5"/>
        <v>0.0369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ROUND(SUM(Surgery!Q80:R80),0)</f>
        <v>87978</v>
      </c>
      <c r="E85" s="3">
        <f>ROUND(+Surgery!F80,0)</f>
        <v>0</v>
      </c>
      <c r="F85" s="9">
        <f t="shared" si="3"/>
      </c>
      <c r="G85" s="3">
        <f>ROUND(SUM(Surgery!Q180:R180),0)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ROUND(SUM(Surgery!Q81:R81),0)</f>
        <v>7088815</v>
      </c>
      <c r="E86" s="3">
        <f>ROUND(+Surgery!F81,0)</f>
        <v>2179</v>
      </c>
      <c r="F86" s="9">
        <f t="shared" si="3"/>
        <v>3253.24</v>
      </c>
      <c r="G86" s="3">
        <f>ROUND(SUM(Surgery!Q181:R181),0)</f>
        <v>14818681</v>
      </c>
      <c r="H86" s="3">
        <f>ROUND(+Surgery!F181,0)</f>
        <v>3895</v>
      </c>
      <c r="I86" s="9">
        <f t="shared" si="4"/>
        <v>3804.54</v>
      </c>
      <c r="J86" s="9"/>
      <c r="K86" s="10">
        <f t="shared" si="5"/>
        <v>0.1695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ROUND(SUM(Surgery!Q82:R82),0)</f>
        <v>12833248</v>
      </c>
      <c r="E87" s="3">
        <f>ROUND(+Surgery!F82,0)</f>
        <v>342360</v>
      </c>
      <c r="F87" s="9">
        <f t="shared" si="3"/>
        <v>37.48</v>
      </c>
      <c r="G87" s="3">
        <f>ROUND(SUM(Surgery!Q182:R182),0)</f>
        <v>11567735</v>
      </c>
      <c r="H87" s="3">
        <f>ROUND(+Surgery!F182,0)</f>
        <v>284640</v>
      </c>
      <c r="I87" s="9">
        <f t="shared" si="4"/>
        <v>40.64</v>
      </c>
      <c r="J87" s="9"/>
      <c r="K87" s="10">
        <f t="shared" si="5"/>
        <v>0.0843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ROUND(SUM(Surgery!Q83:R83),0)</f>
        <v>0</v>
      </c>
      <c r="E88" s="3">
        <f>ROUND(+Surgery!F83,0)</f>
        <v>0</v>
      </c>
      <c r="F88" s="9">
        <f t="shared" si="3"/>
      </c>
      <c r="G88" s="3">
        <f>ROUND(SUM(Surgery!Q183:R183),0)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ROUND(SUM(Surgery!Q84:R84),0)</f>
        <v>6827307</v>
      </c>
      <c r="E89" s="3">
        <f>ROUND(+Surgery!F84,0)</f>
        <v>248118</v>
      </c>
      <c r="F89" s="9">
        <f t="shared" si="3"/>
        <v>27.52</v>
      </c>
      <c r="G89" s="3">
        <f>ROUND(SUM(Surgery!Q184:R184),0)</f>
        <v>8637886</v>
      </c>
      <c r="H89" s="3">
        <f>ROUND(+Surgery!F184,0)</f>
        <v>283882</v>
      </c>
      <c r="I89" s="9">
        <f t="shared" si="4"/>
        <v>30.43</v>
      </c>
      <c r="J89" s="9"/>
      <c r="K89" s="10">
        <f t="shared" si="5"/>
        <v>0.1057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ROUND(SUM(Surgery!Q85:R85),0)</f>
        <v>1818144</v>
      </c>
      <c r="E90" s="3">
        <f>ROUND(+Surgery!F85,0)</f>
        <v>88109</v>
      </c>
      <c r="F90" s="9">
        <f t="shared" si="3"/>
        <v>20.64</v>
      </c>
      <c r="G90" s="3">
        <f>ROUND(SUM(Surgery!Q185:R185),0)</f>
        <v>2923020</v>
      </c>
      <c r="H90" s="3">
        <f>ROUND(+Surgery!F185,0)</f>
        <v>125114</v>
      </c>
      <c r="I90" s="9">
        <f t="shared" si="4"/>
        <v>23.36</v>
      </c>
      <c r="J90" s="9"/>
      <c r="K90" s="10">
        <f t="shared" si="5"/>
        <v>0.1318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ROUND(SUM(Surgery!Q86:R86),0)</f>
        <v>1236727</v>
      </c>
      <c r="E91" s="3">
        <f>ROUND(+Surgery!F86,0)</f>
        <v>105299</v>
      </c>
      <c r="F91" s="9">
        <f t="shared" si="3"/>
        <v>11.74</v>
      </c>
      <c r="G91" s="3">
        <f>ROUND(SUM(Surgery!Q186:R186),0)</f>
        <v>1119595</v>
      </c>
      <c r="H91" s="3">
        <f>ROUND(+Surgery!F186,0)</f>
        <v>103280</v>
      </c>
      <c r="I91" s="9">
        <f t="shared" si="4"/>
        <v>10.84</v>
      </c>
      <c r="J91" s="9"/>
      <c r="K91" s="10">
        <f t="shared" si="5"/>
        <v>-0.0767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ROUND(SUM(Surgery!Q87:R87),0)</f>
        <v>463599</v>
      </c>
      <c r="E92" s="3">
        <f>ROUND(+Surgery!F87,0)</f>
        <v>0</v>
      </c>
      <c r="F92" s="9">
        <f t="shared" si="3"/>
      </c>
      <c r="G92" s="3">
        <f>ROUND(SUM(Surgery!Q187:R187),0)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ROUND(SUM(Surgery!Q88:R88),0)</f>
        <v>6665534</v>
      </c>
      <c r="E93" s="3">
        <f>ROUND(+Surgery!F88,0)</f>
        <v>330378</v>
      </c>
      <c r="F93" s="9">
        <f t="shared" si="3"/>
        <v>20.18</v>
      </c>
      <c r="G93" s="3">
        <f>ROUND(SUM(Surgery!Q188:R188),0)</f>
        <v>6532036</v>
      </c>
      <c r="H93" s="3">
        <f>ROUND(+Surgery!F188,0)</f>
        <v>359451</v>
      </c>
      <c r="I93" s="9">
        <f t="shared" si="4"/>
        <v>18.17</v>
      </c>
      <c r="J93" s="9"/>
      <c r="K93" s="10">
        <f t="shared" si="5"/>
        <v>-0.0996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ROUND(SUM(Surgery!Q89:R89),0)</f>
        <v>2515224</v>
      </c>
      <c r="E94" s="3">
        <f>ROUND(+Surgery!F89,0)</f>
        <v>91624</v>
      </c>
      <c r="F94" s="9">
        <f t="shared" si="3"/>
        <v>27.45</v>
      </c>
      <c r="G94" s="3">
        <f>ROUND(SUM(Surgery!Q189:R189),0)</f>
        <v>2692458</v>
      </c>
      <c r="H94" s="3">
        <f>ROUND(+Surgery!F189,0)</f>
        <v>107114</v>
      </c>
      <c r="I94" s="9">
        <f t="shared" si="4"/>
        <v>25.14</v>
      </c>
      <c r="J94" s="9"/>
      <c r="K94" s="10">
        <f t="shared" si="5"/>
        <v>-0.0842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ROUND(SUM(Surgery!Q90:R90),0)</f>
        <v>1492431</v>
      </c>
      <c r="E95" s="3">
        <f>ROUND(+Surgery!F90,0)</f>
        <v>93900</v>
      </c>
      <c r="F95" s="9">
        <f t="shared" si="3"/>
        <v>15.89</v>
      </c>
      <c r="G95" s="3">
        <f>ROUND(SUM(Surgery!Q190:R190),0)</f>
        <v>1443081</v>
      </c>
      <c r="H95" s="3">
        <f>ROUND(+Surgery!F190,0)</f>
        <v>84750</v>
      </c>
      <c r="I95" s="9">
        <f t="shared" si="4"/>
        <v>17.03</v>
      </c>
      <c r="J95" s="9"/>
      <c r="K95" s="10">
        <f t="shared" si="5"/>
        <v>0.0717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ROUND(SUM(Surgery!Q91:R91),0)</f>
        <v>31415025</v>
      </c>
      <c r="E96" s="3">
        <f>ROUND(+Surgery!F91,0)</f>
        <v>1050750</v>
      </c>
      <c r="F96" s="9">
        <f t="shared" si="3"/>
        <v>29.9</v>
      </c>
      <c r="G96" s="3">
        <f>ROUND(SUM(Surgery!Q191:R191),0)</f>
        <v>38604347</v>
      </c>
      <c r="H96" s="3">
        <f>ROUND(+Surgery!F191,0)</f>
        <v>1591534</v>
      </c>
      <c r="I96" s="9">
        <f t="shared" si="4"/>
        <v>24.26</v>
      </c>
      <c r="J96" s="9"/>
      <c r="K96" s="10">
        <f t="shared" si="5"/>
        <v>-0.1886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ROUND(SUM(Surgery!Q92:R92),0)</f>
        <v>10226</v>
      </c>
      <c r="E97" s="3">
        <f>ROUND(+Surgery!F92,0)</f>
        <v>0</v>
      </c>
      <c r="F97" s="9">
        <f t="shared" si="3"/>
      </c>
      <c r="G97" s="3">
        <f>ROUND(SUM(Surgery!Q192:R192),0)</f>
        <v>9540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ROUND(SUM(Surgery!Q93:R93),0)</f>
        <v>0</v>
      </c>
      <c r="E98" s="3">
        <f>ROUND(+Surgery!F93,0)</f>
        <v>0</v>
      </c>
      <c r="F98" s="9">
        <f t="shared" si="3"/>
      </c>
      <c r="G98" s="3">
        <f>ROUND(SUM(Surgery!Q193:R193),0)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ROUND(SUM(Surgery!Q94:R94),0)</f>
        <v>7564529</v>
      </c>
      <c r="E99" s="3">
        <f>ROUND(+Surgery!F94,0)</f>
        <v>381769</v>
      </c>
      <c r="F99" s="9">
        <f t="shared" si="3"/>
        <v>19.81</v>
      </c>
      <c r="G99" s="3">
        <f>ROUND(SUM(Surgery!Q194:R194),0)</f>
        <v>11141411</v>
      </c>
      <c r="H99" s="3">
        <f>ROUND(+Surgery!F194,0)</f>
        <v>391219</v>
      </c>
      <c r="I99" s="9">
        <f t="shared" si="4"/>
        <v>28.48</v>
      </c>
      <c r="J99" s="9"/>
      <c r="K99" s="10">
        <f t="shared" si="5"/>
        <v>0.4377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ROUND(SUM(Surgery!Q95:R95),0)</f>
        <v>2394386</v>
      </c>
      <c r="E100" s="3">
        <f>ROUND(+Surgery!F95,0)</f>
        <v>72398</v>
      </c>
      <c r="F100" s="9">
        <f t="shared" si="3"/>
        <v>33.07</v>
      </c>
      <c r="G100" s="3">
        <f>ROUND(SUM(Surgery!Q195:R195),0)</f>
        <v>2556795</v>
      </c>
      <c r="H100" s="3">
        <f>ROUND(+Surgery!F195,0)</f>
        <v>66817</v>
      </c>
      <c r="I100" s="9">
        <f t="shared" si="4"/>
        <v>38.27</v>
      </c>
      <c r="J100" s="9"/>
      <c r="K100" s="10">
        <f t="shared" si="5"/>
        <v>0.1572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ROUND(SUM(Surgery!Q96:R96),0)</f>
        <v>15697530</v>
      </c>
      <c r="E101" s="3">
        <f>ROUND(+Surgery!F96,0)</f>
        <v>523053</v>
      </c>
      <c r="F101" s="9">
        <f t="shared" si="3"/>
        <v>30.01</v>
      </c>
      <c r="G101" s="3">
        <f>ROUND(SUM(Surgery!Q196:R196),0)</f>
        <v>16247759</v>
      </c>
      <c r="H101" s="3">
        <f>ROUND(+Surgery!F196,0)</f>
        <v>517950</v>
      </c>
      <c r="I101" s="9">
        <f t="shared" si="4"/>
        <v>31.37</v>
      </c>
      <c r="J101" s="9"/>
      <c r="K101" s="10">
        <f t="shared" si="5"/>
        <v>0.0453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ROUND(SUM(Surgery!Q97:R97),0)</f>
        <v>15940018</v>
      </c>
      <c r="E102" s="3">
        <f>ROUND(+Surgery!F97,0)</f>
        <v>386355</v>
      </c>
      <c r="F102" s="9">
        <f t="shared" si="3"/>
        <v>41.26</v>
      </c>
      <c r="G102" s="3">
        <f>ROUND(SUM(Surgery!Q197:R197),0)</f>
        <v>18829536</v>
      </c>
      <c r="H102" s="3">
        <f>ROUND(+Surgery!F197,0)</f>
        <v>416790</v>
      </c>
      <c r="I102" s="9">
        <f t="shared" si="4"/>
        <v>45.18</v>
      </c>
      <c r="J102" s="9"/>
      <c r="K102" s="10">
        <f t="shared" si="5"/>
        <v>0.095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ROUND(SUM(Surgery!Q98:R98),0)</f>
        <v>0</v>
      </c>
      <c r="E103" s="3">
        <f>ROUND(+Surgery!F98,0)</f>
        <v>0</v>
      </c>
      <c r="F103" s="9">
        <f t="shared" si="3"/>
      </c>
      <c r="G103" s="3">
        <f>ROUND(SUM(Surgery!Q198:R198),0)</f>
        <v>8222347</v>
      </c>
      <c r="H103" s="3">
        <f>ROUND(+Surgery!F198,0)</f>
        <v>63674</v>
      </c>
      <c r="I103" s="9">
        <f t="shared" si="4"/>
        <v>129.13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ROUND(SUM(Surgery!Q99:R99),0)</f>
        <v>0</v>
      </c>
      <c r="E104" s="3">
        <f>ROUND(+Surgery!F99,0)</f>
        <v>0</v>
      </c>
      <c r="F104" s="9">
        <f t="shared" si="3"/>
      </c>
      <c r="G104" s="3">
        <f>ROUND(SUM(Surgery!Q199:R199),0)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ROUND(SUM(Surgery!Q100:R100),0)</f>
        <v>0</v>
      </c>
      <c r="E105" s="3">
        <f>ROUND(+Surgery!F100,0)</f>
        <v>0</v>
      </c>
      <c r="F105" s="9">
        <f t="shared" si="3"/>
      </c>
      <c r="G105" s="3">
        <f>ROUND(SUM(Surgery!Q200:R200),0)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ROUND(SUM(Surgery!Q101:R101),0)</f>
        <v>0</v>
      </c>
      <c r="E106" s="3">
        <f>ROUND(+Surgery!F101,0)</f>
        <v>0</v>
      </c>
      <c r="F106" s="9">
        <f t="shared" si="3"/>
      </c>
      <c r="G106" s="3">
        <f>ROUND(SUM(Surgery!Q201:R201),0)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F17" sqref="F17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10.875" style="0" bestFit="1" customWidth="1"/>
    <col min="5" max="5" width="9.875" style="0" bestFit="1" customWidth="1"/>
    <col min="6" max="6" width="6.875" style="0" bestFit="1" customWidth="1"/>
    <col min="7" max="7" width="10.875" style="0" bestFit="1" customWidth="1"/>
    <col min="8" max="8" width="9.875" style="0" bestFit="1" customWidth="1"/>
    <col min="9" max="9" width="6.875" style="0" bestFit="1" customWidth="1"/>
    <col min="10" max="10" width="2.625" style="0" customWidth="1"/>
  </cols>
  <sheetData>
    <row r="1" spans="1:10" ht="12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164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41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/>
      <c r="F8" s="1" t="s">
        <v>2</v>
      </c>
      <c r="G8" s="1"/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ROUND(+Surgery!G5,0)</f>
        <v>16924126</v>
      </c>
      <c r="E10" s="3">
        <f>ROUND(+Surgery!F5,0)</f>
        <v>2950854</v>
      </c>
      <c r="F10" s="9">
        <f>IF(D10=0,"",IF(E10=0,"",ROUND(D10/E10,2)))</f>
        <v>5.74</v>
      </c>
      <c r="G10" s="3">
        <f>ROUND(+Surgery!G105,0)</f>
        <v>15934193</v>
      </c>
      <c r="H10" s="3">
        <f>ROUND(+Surgery!F105,0)</f>
        <v>3081012</v>
      </c>
      <c r="I10" s="9">
        <f>IF(G10=0,"",IF(H10=0,"",ROUND(G10/H10,2)))</f>
        <v>5.17</v>
      </c>
      <c r="J10" s="9"/>
      <c r="K10" s="10">
        <f>IF(D10=0,"",IF(E10=0,"",IF(G10=0,"",IF(H10=0,"",ROUND(I10/F10-1,4)))))</f>
        <v>-0.0993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ROUND(+Surgery!G6,0)</f>
        <v>4695631</v>
      </c>
      <c r="E11" s="3">
        <f>ROUND(+Surgery!F6,0)</f>
        <v>605221</v>
      </c>
      <c r="F11" s="9">
        <f aca="true" t="shared" si="0" ref="F11:F74">IF(D11=0,"",IF(E11=0,"",ROUND(D11/E11,2)))</f>
        <v>7.76</v>
      </c>
      <c r="G11" s="3">
        <f>ROUND(+Surgery!G106,0)</f>
        <v>4587194</v>
      </c>
      <c r="H11" s="3">
        <f>ROUND(+Surgery!F106,0)</f>
        <v>636605</v>
      </c>
      <c r="I11" s="9">
        <f aca="true" t="shared" si="1" ref="I11:I74">IF(G11=0,"",IF(H11=0,"",ROUND(G11/H11,2)))</f>
        <v>7.21</v>
      </c>
      <c r="J11" s="9"/>
      <c r="K11" s="10">
        <f aca="true" t="shared" si="2" ref="K11:K74">IF(D11=0,"",IF(E11=0,"",IF(G11=0,"",IF(H11=0,"",ROUND(I11/F11-1,4)))))</f>
        <v>-0.0709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ROUND(+Surgery!G7,0)</f>
        <v>110991</v>
      </c>
      <c r="E12" s="3">
        <f>ROUND(+Surgery!F7,0)</f>
        <v>52</v>
      </c>
      <c r="F12" s="9">
        <f t="shared" si="0"/>
        <v>2134.44</v>
      </c>
      <c r="G12" s="3">
        <f>ROUND(+Surgery!G107,0)</f>
        <v>143896</v>
      </c>
      <c r="H12" s="3">
        <f>ROUND(+Surgery!F107,0)</f>
        <v>876</v>
      </c>
      <c r="I12" s="9">
        <f t="shared" si="1"/>
        <v>164.26</v>
      </c>
      <c r="J12" s="9"/>
      <c r="K12" s="10">
        <f t="shared" si="2"/>
        <v>-0.923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ROUND(+Surgery!G8,0)</f>
        <v>9708298</v>
      </c>
      <c r="E13" s="3">
        <f>ROUND(+Surgery!F8,0)</f>
        <v>2221710</v>
      </c>
      <c r="F13" s="9">
        <f t="shared" si="0"/>
        <v>4.37</v>
      </c>
      <c r="G13" s="3">
        <f>ROUND(+Surgery!G108,0)</f>
        <v>10248885</v>
      </c>
      <c r="H13" s="3">
        <f>ROUND(+Surgery!F108,0)</f>
        <v>2377090</v>
      </c>
      <c r="I13" s="9">
        <f t="shared" si="1"/>
        <v>4.31</v>
      </c>
      <c r="J13" s="9"/>
      <c r="K13" s="10">
        <f t="shared" si="2"/>
        <v>-0.0137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ROUND(+Surgery!G9,0)</f>
        <v>6677979</v>
      </c>
      <c r="E14" s="3">
        <f>ROUND(+Surgery!F9,0)</f>
        <v>1326100</v>
      </c>
      <c r="F14" s="9">
        <f t="shared" si="0"/>
        <v>5.04</v>
      </c>
      <c r="G14" s="3">
        <f>ROUND(+Surgery!G109,0)</f>
        <v>8780276</v>
      </c>
      <c r="H14" s="3">
        <f>ROUND(+Surgery!F109,0)</f>
        <v>1421700</v>
      </c>
      <c r="I14" s="9">
        <f t="shared" si="1"/>
        <v>6.18</v>
      </c>
      <c r="J14" s="9"/>
      <c r="K14" s="10">
        <f t="shared" si="2"/>
        <v>0.2262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ROUND(+Surgery!G10,0)</f>
        <v>2959304</v>
      </c>
      <c r="E15" s="3">
        <f>ROUND(+Surgery!F10,0)</f>
        <v>222761</v>
      </c>
      <c r="F15" s="9">
        <f t="shared" si="0"/>
        <v>13.28</v>
      </c>
      <c r="G15" s="3">
        <f>ROUND(+Surgery!G110,0)</f>
        <v>2055756</v>
      </c>
      <c r="H15" s="3">
        <f>ROUND(+Surgery!F110,0)</f>
        <v>183562</v>
      </c>
      <c r="I15" s="9">
        <f t="shared" si="1"/>
        <v>11.2</v>
      </c>
      <c r="J15" s="9"/>
      <c r="K15" s="10">
        <f t="shared" si="2"/>
        <v>-0.1566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ROUND(+Surgery!G11,0)</f>
        <v>233808</v>
      </c>
      <c r="E16" s="3">
        <f>ROUND(+Surgery!F11,0)</f>
        <v>9543</v>
      </c>
      <c r="F16" s="9">
        <f t="shared" si="0"/>
        <v>24.5</v>
      </c>
      <c r="G16" s="3">
        <f>ROUND(+Surgery!G111,0)</f>
        <v>235666</v>
      </c>
      <c r="H16" s="3">
        <f>ROUND(+Surgery!F111,0)</f>
        <v>35023</v>
      </c>
      <c r="I16" s="9">
        <f t="shared" si="1"/>
        <v>6.73</v>
      </c>
      <c r="J16" s="9"/>
      <c r="K16" s="10">
        <f t="shared" si="2"/>
        <v>-0.7253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ROUND(+Surgery!G12,0)</f>
        <v>2367756</v>
      </c>
      <c r="E17" s="3">
        <f>ROUND(+Surgery!F12,0)</f>
        <v>261318</v>
      </c>
      <c r="F17" s="9">
        <f t="shared" si="0"/>
        <v>9.06</v>
      </c>
      <c r="G17" s="3">
        <f>ROUND(+Surgery!G112,0)</f>
        <v>1244138</v>
      </c>
      <c r="H17" s="3">
        <f>ROUND(+Surgery!F112,0)</f>
        <v>262322</v>
      </c>
      <c r="I17" s="9">
        <f t="shared" si="1"/>
        <v>4.74</v>
      </c>
      <c r="J17" s="9"/>
      <c r="K17" s="10">
        <f t="shared" si="2"/>
        <v>-0.4768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ROUND(+Surgery!G13,0)</f>
        <v>472245</v>
      </c>
      <c r="E18" s="3">
        <f>ROUND(+Surgery!F13,0)</f>
        <v>56536</v>
      </c>
      <c r="F18" s="9">
        <f t="shared" si="0"/>
        <v>8.35</v>
      </c>
      <c r="G18" s="3">
        <f>ROUND(+Surgery!G113,0)</f>
        <v>477291</v>
      </c>
      <c r="H18" s="3">
        <f>ROUND(+Surgery!F113,0)</f>
        <v>57986</v>
      </c>
      <c r="I18" s="9">
        <f t="shared" si="1"/>
        <v>8.23</v>
      </c>
      <c r="J18" s="9"/>
      <c r="K18" s="10">
        <f t="shared" si="2"/>
        <v>-0.0144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ROUND(+Surgery!G14,0)</f>
        <v>3026902</v>
      </c>
      <c r="E19" s="3">
        <f>ROUND(+Surgery!F14,0)</f>
        <v>615663</v>
      </c>
      <c r="F19" s="9">
        <f t="shared" si="0"/>
        <v>4.92</v>
      </c>
      <c r="G19" s="3">
        <f>ROUND(+Surgery!G114,0)</f>
        <v>3420777</v>
      </c>
      <c r="H19" s="3">
        <f>ROUND(+Surgery!F114,0)</f>
        <v>568132</v>
      </c>
      <c r="I19" s="9">
        <f t="shared" si="1"/>
        <v>6.02</v>
      </c>
      <c r="J19" s="9"/>
      <c r="K19" s="10">
        <f t="shared" si="2"/>
        <v>0.2236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ROUND(+Surgery!G15,0)</f>
        <v>10898406</v>
      </c>
      <c r="E20" s="3">
        <f>ROUND(+Surgery!F15,0)</f>
        <v>2388647</v>
      </c>
      <c r="F20" s="9">
        <f t="shared" si="0"/>
        <v>4.56</v>
      </c>
      <c r="G20" s="3">
        <f>ROUND(+Surgery!G115,0)</f>
        <v>12474380</v>
      </c>
      <c r="H20" s="3">
        <f>ROUND(+Surgery!F115,0)</f>
        <v>2528724</v>
      </c>
      <c r="I20" s="9">
        <f t="shared" si="1"/>
        <v>4.93</v>
      </c>
      <c r="J20" s="9"/>
      <c r="K20" s="10">
        <f t="shared" si="2"/>
        <v>0.0811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ROUND(+Surgery!G16,0)</f>
        <v>21333379</v>
      </c>
      <c r="E21" s="3">
        <f>ROUND(+Surgery!F16,0)</f>
        <v>2316359</v>
      </c>
      <c r="F21" s="9">
        <f t="shared" si="0"/>
        <v>9.21</v>
      </c>
      <c r="G21" s="3">
        <f>ROUND(+Surgery!G116,0)</f>
        <v>23523849</v>
      </c>
      <c r="H21" s="3">
        <f>ROUND(+Surgery!F116,0)</f>
        <v>2462465</v>
      </c>
      <c r="I21" s="9">
        <f t="shared" si="1"/>
        <v>9.55</v>
      </c>
      <c r="J21" s="9"/>
      <c r="K21" s="10">
        <f t="shared" si="2"/>
        <v>0.0369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ROUND(+Surgery!G17,0)</f>
        <v>979217</v>
      </c>
      <c r="E22" s="3">
        <f>ROUND(+Surgery!F17,0)</f>
        <v>104500</v>
      </c>
      <c r="F22" s="9">
        <f t="shared" si="0"/>
        <v>9.37</v>
      </c>
      <c r="G22" s="3">
        <f>ROUND(+Surgery!G117,0)</f>
        <v>1002426</v>
      </c>
      <c r="H22" s="3">
        <f>ROUND(+Surgery!F117,0)</f>
        <v>111923</v>
      </c>
      <c r="I22" s="9">
        <f t="shared" si="1"/>
        <v>8.96</v>
      </c>
      <c r="J22" s="9"/>
      <c r="K22" s="10">
        <f t="shared" si="2"/>
        <v>-0.0438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ROUND(+Surgery!G18,0)</f>
        <v>4677273</v>
      </c>
      <c r="E23" s="3">
        <f>ROUND(+Surgery!F18,0)</f>
        <v>15851</v>
      </c>
      <c r="F23" s="9">
        <f t="shared" si="0"/>
        <v>295.08</v>
      </c>
      <c r="G23" s="3">
        <f>ROUND(+Surgery!G118,0)</f>
        <v>6486216</v>
      </c>
      <c r="H23" s="3">
        <f>ROUND(+Surgery!F118,0)</f>
        <v>10058</v>
      </c>
      <c r="I23" s="9">
        <f t="shared" si="1"/>
        <v>644.88</v>
      </c>
      <c r="J23" s="9"/>
      <c r="K23" s="10">
        <f t="shared" si="2"/>
        <v>1.1854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ROUND(+Surgery!G19,0)</f>
        <v>1824297</v>
      </c>
      <c r="E24" s="3">
        <f>ROUND(+Surgery!F19,0)</f>
        <v>424618</v>
      </c>
      <c r="F24" s="9">
        <f t="shared" si="0"/>
        <v>4.3</v>
      </c>
      <c r="G24" s="3">
        <f>ROUND(+Surgery!G119,0)</f>
        <v>1740994</v>
      </c>
      <c r="H24" s="3">
        <f>ROUND(+Surgery!F119,0)</f>
        <v>399594</v>
      </c>
      <c r="I24" s="9">
        <f t="shared" si="1"/>
        <v>4.36</v>
      </c>
      <c r="J24" s="9"/>
      <c r="K24" s="10">
        <f t="shared" si="2"/>
        <v>0.014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ROUND(+Surgery!G20,0)</f>
        <v>1567475</v>
      </c>
      <c r="E25" s="3">
        <f>ROUND(+Surgery!F20,0)</f>
        <v>318647</v>
      </c>
      <c r="F25" s="9">
        <f t="shared" si="0"/>
        <v>4.92</v>
      </c>
      <c r="G25" s="3">
        <f>ROUND(+Surgery!G120,0)</f>
        <v>1605399</v>
      </c>
      <c r="H25" s="3">
        <f>ROUND(+Surgery!F120,0)</f>
        <v>300883</v>
      </c>
      <c r="I25" s="9">
        <f t="shared" si="1"/>
        <v>5.34</v>
      </c>
      <c r="J25" s="9"/>
      <c r="K25" s="10">
        <f t="shared" si="2"/>
        <v>0.0854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ROUND(+Surgery!G21,0)</f>
        <v>757413</v>
      </c>
      <c r="E26" s="3">
        <f>ROUND(+Surgery!F21,0)</f>
        <v>176195</v>
      </c>
      <c r="F26" s="9">
        <f t="shared" si="0"/>
        <v>4.3</v>
      </c>
      <c r="G26" s="3">
        <f>ROUND(+Surgery!G121,0)</f>
        <v>757829</v>
      </c>
      <c r="H26" s="3">
        <f>ROUND(+Surgery!F121,0)</f>
        <v>180696</v>
      </c>
      <c r="I26" s="9">
        <f t="shared" si="1"/>
        <v>4.19</v>
      </c>
      <c r="J26" s="9"/>
      <c r="K26" s="10">
        <f t="shared" si="2"/>
        <v>-0.0256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ROUND(+Surgery!G22,0)</f>
        <v>0</v>
      </c>
      <c r="E27" s="3">
        <f>ROUND(+Surgery!F22,0)</f>
        <v>0</v>
      </c>
      <c r="F27" s="9">
        <f t="shared" si="0"/>
      </c>
      <c r="G27" s="3">
        <f>ROUND(+Surgery!G122,0)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ROUND(+Surgery!G23,0)</f>
        <v>501436</v>
      </c>
      <c r="E28" s="3">
        <f>ROUND(+Surgery!F23,0)</f>
        <v>80862</v>
      </c>
      <c r="F28" s="9">
        <f t="shared" si="0"/>
        <v>6.2</v>
      </c>
      <c r="G28" s="3">
        <f>ROUND(+Surgery!G123,0)</f>
        <v>659546</v>
      </c>
      <c r="H28" s="3">
        <f>ROUND(+Surgery!F123,0)</f>
        <v>66860</v>
      </c>
      <c r="I28" s="9">
        <f t="shared" si="1"/>
        <v>9.86</v>
      </c>
      <c r="J28" s="9"/>
      <c r="K28" s="10">
        <f t="shared" si="2"/>
        <v>0.5903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ROUND(+Surgery!G24,0)</f>
        <v>1290566</v>
      </c>
      <c r="E29" s="3">
        <f>ROUND(+Surgery!F24,0)</f>
        <v>357840</v>
      </c>
      <c r="F29" s="9">
        <f t="shared" si="0"/>
        <v>3.61</v>
      </c>
      <c r="G29" s="3">
        <f>ROUND(+Surgery!G124,0)</f>
        <v>2196363</v>
      </c>
      <c r="H29" s="3">
        <f>ROUND(+Surgery!F124,0)</f>
        <v>395520</v>
      </c>
      <c r="I29" s="9">
        <f t="shared" si="1"/>
        <v>5.55</v>
      </c>
      <c r="J29" s="9"/>
      <c r="K29" s="10">
        <f t="shared" si="2"/>
        <v>0.5374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ROUND(+Surgery!G25,0)</f>
        <v>209603</v>
      </c>
      <c r="E30" s="3">
        <f>ROUND(+Surgery!F25,0)</f>
        <v>24430</v>
      </c>
      <c r="F30" s="9">
        <f t="shared" si="0"/>
        <v>8.58</v>
      </c>
      <c r="G30" s="3">
        <f>ROUND(+Surgery!G125,0)</f>
        <v>205481</v>
      </c>
      <c r="H30" s="3">
        <f>ROUND(+Surgery!F125,0)</f>
        <v>16643</v>
      </c>
      <c r="I30" s="9">
        <f t="shared" si="1"/>
        <v>12.35</v>
      </c>
      <c r="J30" s="9"/>
      <c r="K30" s="10">
        <f t="shared" si="2"/>
        <v>0.4394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ROUND(+Surgery!G26,0)</f>
        <v>237172</v>
      </c>
      <c r="E31" s="3">
        <f>ROUND(+Surgery!F26,0)</f>
        <v>19033</v>
      </c>
      <c r="F31" s="9">
        <f t="shared" si="0"/>
        <v>12.46</v>
      </c>
      <c r="G31" s="3">
        <f>ROUND(+Surgery!G126,0)</f>
        <v>235187</v>
      </c>
      <c r="H31" s="3">
        <f>ROUND(+Surgery!F126,0)</f>
        <v>20310</v>
      </c>
      <c r="I31" s="9">
        <f t="shared" si="1"/>
        <v>11.58</v>
      </c>
      <c r="J31" s="9"/>
      <c r="K31" s="10">
        <f t="shared" si="2"/>
        <v>-0.0706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ROUND(+Surgery!G27,0)</f>
        <v>4290594</v>
      </c>
      <c r="E32" s="3">
        <f>ROUND(+Surgery!F27,0)</f>
        <v>565410</v>
      </c>
      <c r="F32" s="9">
        <f t="shared" si="0"/>
        <v>7.59</v>
      </c>
      <c r="G32" s="3">
        <f>ROUND(+Surgery!G127,0)</f>
        <v>4458798</v>
      </c>
      <c r="H32" s="3">
        <f>ROUND(+Surgery!F127,0)</f>
        <v>590440</v>
      </c>
      <c r="I32" s="9">
        <f t="shared" si="1"/>
        <v>7.55</v>
      </c>
      <c r="J32" s="9"/>
      <c r="K32" s="10">
        <f t="shared" si="2"/>
        <v>-0.0053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ROUND(+Surgery!G28,0)</f>
        <v>1906648</v>
      </c>
      <c r="E33" s="3">
        <f>ROUND(+Surgery!F28,0)</f>
        <v>392755</v>
      </c>
      <c r="F33" s="9">
        <f t="shared" si="0"/>
        <v>4.85</v>
      </c>
      <c r="G33" s="3">
        <f>ROUND(+Surgery!G128,0)</f>
        <v>1960408</v>
      </c>
      <c r="H33" s="3">
        <f>ROUND(+Surgery!F128,0)</f>
        <v>349837</v>
      </c>
      <c r="I33" s="9">
        <f t="shared" si="1"/>
        <v>5.6</v>
      </c>
      <c r="J33" s="9"/>
      <c r="K33" s="10">
        <f t="shared" si="2"/>
        <v>0.1546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ROUND(+Surgery!G29,0)</f>
        <v>1516177</v>
      </c>
      <c r="E34" s="3">
        <f>ROUND(+Surgery!F29,0)</f>
        <v>307590</v>
      </c>
      <c r="F34" s="9">
        <f t="shared" si="0"/>
        <v>4.93</v>
      </c>
      <c r="G34" s="3">
        <f>ROUND(+Surgery!G129,0)</f>
        <v>1533313</v>
      </c>
      <c r="H34" s="3">
        <f>ROUND(+Surgery!F129,0)</f>
        <v>311042</v>
      </c>
      <c r="I34" s="9">
        <f t="shared" si="1"/>
        <v>4.93</v>
      </c>
      <c r="J34" s="9"/>
      <c r="K34" s="10">
        <f t="shared" si="2"/>
        <v>0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ROUND(+Surgery!G30,0)</f>
        <v>450252</v>
      </c>
      <c r="E35" s="3">
        <f>ROUND(+Surgery!F30,0)</f>
        <v>0</v>
      </c>
      <c r="F35" s="9">
        <f t="shared" si="0"/>
      </c>
      <c r="G35" s="3">
        <f>ROUND(+Surgery!G130,0)</f>
        <v>398266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ROUND(+Surgery!G31,0)</f>
        <v>7050</v>
      </c>
      <c r="E36" s="3">
        <f>ROUND(+Surgery!F31,0)</f>
        <v>1485</v>
      </c>
      <c r="F36" s="9">
        <f t="shared" si="0"/>
        <v>4.75</v>
      </c>
      <c r="G36" s="3">
        <f>ROUND(+Surgery!G131,0)</f>
        <v>7760</v>
      </c>
      <c r="H36" s="3">
        <f>ROUND(+Surgery!F131,0)</f>
        <v>1530</v>
      </c>
      <c r="I36" s="9">
        <f t="shared" si="1"/>
        <v>5.07</v>
      </c>
      <c r="J36" s="9"/>
      <c r="K36" s="10">
        <f t="shared" si="2"/>
        <v>0.0674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ROUND(+Surgery!G32,0)</f>
        <v>4405463</v>
      </c>
      <c r="E37" s="3">
        <f>ROUND(+Surgery!F32,0)</f>
        <v>509556</v>
      </c>
      <c r="F37" s="9">
        <f t="shared" si="0"/>
        <v>8.65</v>
      </c>
      <c r="G37" s="3">
        <f>ROUND(+Surgery!G132,0)</f>
        <v>2833139</v>
      </c>
      <c r="H37" s="3">
        <f>ROUND(+Surgery!F132,0)</f>
        <v>521268</v>
      </c>
      <c r="I37" s="9">
        <f t="shared" si="1"/>
        <v>5.44</v>
      </c>
      <c r="J37" s="9"/>
      <c r="K37" s="10">
        <f t="shared" si="2"/>
        <v>-0.3711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ROUND(+Surgery!G33,0)</f>
        <v>0</v>
      </c>
      <c r="E38" s="3">
        <f>ROUND(+Surgery!F33,0)</f>
        <v>0</v>
      </c>
      <c r="F38" s="9">
        <f t="shared" si="0"/>
      </c>
      <c r="G38" s="3">
        <f>ROUND(+Surgery!G133,0)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ROUND(+Surgery!G34,0)</f>
        <v>10518050</v>
      </c>
      <c r="E39" s="3">
        <f>ROUND(+Surgery!F34,0)</f>
        <v>2272194</v>
      </c>
      <c r="F39" s="9">
        <f t="shared" si="0"/>
        <v>4.63</v>
      </c>
      <c r="G39" s="3">
        <f>ROUND(+Surgery!G134,0)</f>
        <v>10220183</v>
      </c>
      <c r="H39" s="3">
        <f>ROUND(+Surgery!F134,0)</f>
        <v>1535461</v>
      </c>
      <c r="I39" s="9">
        <f t="shared" si="1"/>
        <v>6.66</v>
      </c>
      <c r="J39" s="9"/>
      <c r="K39" s="10">
        <f t="shared" si="2"/>
        <v>0.4384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ROUND(+Surgery!G35,0)</f>
        <v>1016210</v>
      </c>
      <c r="E40" s="3">
        <f>ROUND(+Surgery!F35,0)</f>
        <v>155874</v>
      </c>
      <c r="F40" s="9">
        <f t="shared" si="0"/>
        <v>6.52</v>
      </c>
      <c r="G40" s="3">
        <f>ROUND(+Surgery!G135,0)</f>
        <v>1007491</v>
      </c>
      <c r="H40" s="3">
        <f>ROUND(+Surgery!F135,0)</f>
        <v>163587</v>
      </c>
      <c r="I40" s="9">
        <f t="shared" si="1"/>
        <v>6.16</v>
      </c>
      <c r="J40" s="9"/>
      <c r="K40" s="10">
        <f t="shared" si="2"/>
        <v>-0.0552</v>
      </c>
    </row>
    <row r="41" spans="2:11" ht="12">
      <c r="B41">
        <f>+Surgery!A36</f>
        <v>96</v>
      </c>
      <c r="C41" t="str">
        <f>+Surgery!B36</f>
        <v>SKYLINE HOSPITAL</v>
      </c>
      <c r="D41" s="3">
        <f>ROUND(+Surgery!G36,0)</f>
        <v>720385</v>
      </c>
      <c r="E41" s="3">
        <f>ROUND(+Surgery!F36,0)</f>
        <v>34813</v>
      </c>
      <c r="F41" s="9">
        <f t="shared" si="0"/>
        <v>20.69</v>
      </c>
      <c r="G41" s="3">
        <f>ROUND(+Surgery!G136,0)</f>
        <v>810795</v>
      </c>
      <c r="H41" s="3">
        <f>ROUND(+Surgery!F136,0)</f>
        <v>38326</v>
      </c>
      <c r="I41" s="9">
        <f t="shared" si="1"/>
        <v>21.16</v>
      </c>
      <c r="J41" s="9"/>
      <c r="K41" s="10">
        <f t="shared" si="2"/>
        <v>0.0227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ROUND(+Surgery!G37,0)</f>
        <v>3088159</v>
      </c>
      <c r="E42" s="3">
        <f>ROUND(+Surgery!F37,0)</f>
        <v>24850</v>
      </c>
      <c r="F42" s="9">
        <f t="shared" si="0"/>
        <v>124.27</v>
      </c>
      <c r="G42" s="3">
        <f>ROUND(+Surgery!G137,0)</f>
        <v>3303232</v>
      </c>
      <c r="H42" s="3">
        <f>ROUND(+Surgery!F137,0)</f>
        <v>24314</v>
      </c>
      <c r="I42" s="9">
        <f t="shared" si="1"/>
        <v>135.86</v>
      </c>
      <c r="J42" s="9"/>
      <c r="K42" s="10">
        <f t="shared" si="2"/>
        <v>0.0933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ROUND(+Surgery!G38,0)</f>
        <v>869078</v>
      </c>
      <c r="E43" s="3">
        <f>ROUND(+Surgery!F38,0)</f>
        <v>166031</v>
      </c>
      <c r="F43" s="9">
        <f t="shared" si="0"/>
        <v>5.23</v>
      </c>
      <c r="G43" s="3">
        <f>ROUND(+Surgery!G138,0)</f>
        <v>1016844</v>
      </c>
      <c r="H43" s="3">
        <f>ROUND(+Surgery!F138,0)</f>
        <v>169824</v>
      </c>
      <c r="I43" s="9">
        <f t="shared" si="1"/>
        <v>5.99</v>
      </c>
      <c r="J43" s="9"/>
      <c r="K43" s="10">
        <f t="shared" si="2"/>
        <v>0.1453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ROUND(+Surgery!G39,0)</f>
        <v>1005681</v>
      </c>
      <c r="E44" s="3">
        <f>ROUND(+Surgery!F39,0)</f>
        <v>181255</v>
      </c>
      <c r="F44" s="9">
        <f t="shared" si="0"/>
        <v>5.55</v>
      </c>
      <c r="G44" s="3">
        <f>ROUND(+Surgery!G139,0)</f>
        <v>1096587</v>
      </c>
      <c r="H44" s="3">
        <f>ROUND(+Surgery!F139,0)</f>
        <v>190750</v>
      </c>
      <c r="I44" s="9">
        <f t="shared" si="1"/>
        <v>5.75</v>
      </c>
      <c r="J44" s="9"/>
      <c r="K44" s="10">
        <f t="shared" si="2"/>
        <v>0.036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ROUND(+Surgery!G40,0)</f>
        <v>324812</v>
      </c>
      <c r="E45" s="3">
        <f>ROUND(+Surgery!F40,0)</f>
        <v>16860</v>
      </c>
      <c r="F45" s="9">
        <f t="shared" si="0"/>
        <v>19.27</v>
      </c>
      <c r="G45" s="3">
        <f>ROUND(+Surgery!G140,0)</f>
        <v>398073</v>
      </c>
      <c r="H45" s="3">
        <f>ROUND(+Surgery!F140,0)</f>
        <v>19529</v>
      </c>
      <c r="I45" s="9">
        <f t="shared" si="1"/>
        <v>20.38</v>
      </c>
      <c r="J45" s="9"/>
      <c r="K45" s="10">
        <f t="shared" si="2"/>
        <v>0.0576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ROUND(+Surgery!G41,0)</f>
        <v>1556238</v>
      </c>
      <c r="E46" s="3">
        <f>ROUND(+Surgery!F41,0)</f>
        <v>461828</v>
      </c>
      <c r="F46" s="9">
        <f t="shared" si="0"/>
        <v>3.37</v>
      </c>
      <c r="G46" s="3">
        <f>ROUND(+Surgery!G141,0)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ROUND(+Surgery!G42,0)</f>
        <v>0</v>
      </c>
      <c r="E47" s="3">
        <f>ROUND(+Surgery!F42,0)</f>
        <v>0</v>
      </c>
      <c r="F47" s="9">
        <f t="shared" si="0"/>
      </c>
      <c r="G47" s="3">
        <f>ROUND(+Surgery!G142,0)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ROUND(+Surgery!G43,0)</f>
        <v>455771</v>
      </c>
      <c r="E48" s="3">
        <f>ROUND(+Surgery!F43,0)</f>
        <v>53355</v>
      </c>
      <c r="F48" s="9">
        <f t="shared" si="0"/>
        <v>8.54</v>
      </c>
      <c r="G48" s="3">
        <f>ROUND(+Surgery!G143,0)</f>
        <v>473355</v>
      </c>
      <c r="H48" s="3">
        <f>ROUND(+Surgery!F143,0)</f>
        <v>54955</v>
      </c>
      <c r="I48" s="9">
        <f t="shared" si="1"/>
        <v>8.61</v>
      </c>
      <c r="J48" s="9"/>
      <c r="K48" s="10">
        <f t="shared" si="2"/>
        <v>0.0082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ROUND(+Surgery!G44,0)</f>
        <v>2639855</v>
      </c>
      <c r="E49" s="3">
        <f>ROUND(+Surgery!F44,0)</f>
        <v>409618</v>
      </c>
      <c r="F49" s="9">
        <f t="shared" si="0"/>
        <v>6.44</v>
      </c>
      <c r="G49" s="3">
        <f>ROUND(+Surgery!G144,0)</f>
        <v>2586153</v>
      </c>
      <c r="H49" s="3">
        <f>ROUND(+Surgery!F144,0)</f>
        <v>406564</v>
      </c>
      <c r="I49" s="9">
        <f t="shared" si="1"/>
        <v>6.36</v>
      </c>
      <c r="J49" s="9"/>
      <c r="K49" s="10">
        <f t="shared" si="2"/>
        <v>-0.0124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ROUND(+Surgery!G45,0)</f>
        <v>9843125</v>
      </c>
      <c r="E50" s="3">
        <f>ROUND(+Surgery!F45,0)</f>
        <v>24783</v>
      </c>
      <c r="F50" s="9">
        <f t="shared" si="0"/>
        <v>397.17</v>
      </c>
      <c r="G50" s="3">
        <f>ROUND(+Surgery!G145,0)</f>
        <v>9580315</v>
      </c>
      <c r="H50" s="3">
        <f>ROUND(+Surgery!F145,0)</f>
        <v>25479</v>
      </c>
      <c r="I50" s="9">
        <f t="shared" si="1"/>
        <v>376.01</v>
      </c>
      <c r="J50" s="9"/>
      <c r="K50" s="10">
        <f t="shared" si="2"/>
        <v>-0.0533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ROUND(+Surgery!G46,0)</f>
        <v>430604</v>
      </c>
      <c r="E51" s="3">
        <f>ROUND(+Surgery!F46,0)</f>
        <v>7140</v>
      </c>
      <c r="F51" s="9">
        <f t="shared" si="0"/>
        <v>60.31</v>
      </c>
      <c r="G51" s="3">
        <f>ROUND(+Surgery!G146,0)</f>
        <v>325276</v>
      </c>
      <c r="H51" s="3">
        <f>ROUND(+Surgery!F146,0)</f>
        <v>9300</v>
      </c>
      <c r="I51" s="9">
        <f t="shared" si="1"/>
        <v>34.98</v>
      </c>
      <c r="J51" s="9"/>
      <c r="K51" s="10">
        <f t="shared" si="2"/>
        <v>-0.42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ROUND(+Surgery!G47,0)</f>
        <v>6479244</v>
      </c>
      <c r="E52" s="3">
        <f>ROUND(+Surgery!F47,0)</f>
        <v>1903884</v>
      </c>
      <c r="F52" s="9">
        <f t="shared" si="0"/>
        <v>3.4</v>
      </c>
      <c r="G52" s="3">
        <f>ROUND(+Surgery!G147,0)</f>
        <v>7126829</v>
      </c>
      <c r="H52" s="3">
        <f>ROUND(+Surgery!F147,0)</f>
        <v>2021352</v>
      </c>
      <c r="I52" s="9">
        <f t="shared" si="1"/>
        <v>3.53</v>
      </c>
      <c r="J52" s="9"/>
      <c r="K52" s="10">
        <f t="shared" si="2"/>
        <v>0.0382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ROUND(+Surgery!G48,0)</f>
        <v>6835562</v>
      </c>
      <c r="E53" s="3">
        <f>ROUND(+Surgery!F48,0)</f>
        <v>1248021</v>
      </c>
      <c r="F53" s="9">
        <f t="shared" si="0"/>
        <v>5.48</v>
      </c>
      <c r="G53" s="3">
        <f>ROUND(+Surgery!G148,0)</f>
        <v>7540687</v>
      </c>
      <c r="H53" s="3">
        <f>ROUND(+Surgery!F148,0)</f>
        <v>1538196</v>
      </c>
      <c r="I53" s="9">
        <f t="shared" si="1"/>
        <v>4.9</v>
      </c>
      <c r="J53" s="9"/>
      <c r="K53" s="10">
        <f t="shared" si="2"/>
        <v>-0.1058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ROUND(+Surgery!G49,0)</f>
        <v>4421896</v>
      </c>
      <c r="E54" s="3">
        <f>ROUND(+Surgery!F49,0)</f>
        <v>714468</v>
      </c>
      <c r="F54" s="9">
        <f t="shared" si="0"/>
        <v>6.19</v>
      </c>
      <c r="G54" s="3">
        <f>ROUND(+Surgery!G149,0)</f>
        <v>5486726</v>
      </c>
      <c r="H54" s="3">
        <f>ROUND(+Surgery!F149,0)</f>
        <v>980829</v>
      </c>
      <c r="I54" s="9">
        <f t="shared" si="1"/>
        <v>5.59</v>
      </c>
      <c r="J54" s="9"/>
      <c r="K54" s="10">
        <f t="shared" si="2"/>
        <v>-0.0969</v>
      </c>
    </row>
    <row r="55" spans="2:11" ht="12">
      <c r="B55">
        <f>+Surgery!A50</f>
        <v>134</v>
      </c>
      <c r="C55" t="str">
        <f>+Surgery!B50</f>
        <v>ISLAND HOSPITAL</v>
      </c>
      <c r="D55" s="3">
        <f>ROUND(+Surgery!G50,0)</f>
        <v>934058</v>
      </c>
      <c r="E55" s="3">
        <f>ROUND(+Surgery!F50,0)</f>
        <v>489646</v>
      </c>
      <c r="F55" s="9">
        <f t="shared" si="0"/>
        <v>1.91</v>
      </c>
      <c r="G55" s="3">
        <f>ROUND(+Surgery!G150,0)</f>
        <v>1742099</v>
      </c>
      <c r="H55" s="3">
        <f>ROUND(+Surgery!F150,0)</f>
        <v>502708</v>
      </c>
      <c r="I55" s="9">
        <f t="shared" si="1"/>
        <v>3.47</v>
      </c>
      <c r="J55" s="9"/>
      <c r="K55" s="10">
        <f t="shared" si="2"/>
        <v>0.8168</v>
      </c>
    </row>
    <row r="56" spans="2:11" ht="12">
      <c r="B56">
        <f>+Surgery!A51</f>
        <v>137</v>
      </c>
      <c r="C56" t="str">
        <f>+Surgery!B51</f>
        <v>LINCOLN HOSPITAL</v>
      </c>
      <c r="D56" s="3">
        <f>ROUND(+Surgery!G51,0)</f>
        <v>273970</v>
      </c>
      <c r="E56" s="3">
        <f>ROUND(+Surgery!F51,0)</f>
        <v>34190</v>
      </c>
      <c r="F56" s="9">
        <f t="shared" si="0"/>
        <v>8.01</v>
      </c>
      <c r="G56" s="3">
        <f>ROUND(+Surgery!G151,0)</f>
        <v>251303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ROUND(+Surgery!G52,0)</f>
        <v>2602403</v>
      </c>
      <c r="E57" s="3">
        <f>ROUND(+Surgery!F52,0)</f>
        <v>458090</v>
      </c>
      <c r="F57" s="9">
        <f t="shared" si="0"/>
        <v>5.68</v>
      </c>
      <c r="G57" s="3">
        <f>ROUND(+Surgery!G152,0)</f>
        <v>2835397</v>
      </c>
      <c r="H57" s="3">
        <f>ROUND(+Surgery!F152,0)</f>
        <v>442770</v>
      </c>
      <c r="I57" s="9">
        <f t="shared" si="1"/>
        <v>6.4</v>
      </c>
      <c r="J57" s="9"/>
      <c r="K57" s="10">
        <f t="shared" si="2"/>
        <v>0.1268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ROUND(+Surgery!G53,0)</f>
        <v>3194701</v>
      </c>
      <c r="E58" s="3">
        <f>ROUND(+Surgery!F53,0)</f>
        <v>652525</v>
      </c>
      <c r="F58" s="9">
        <f t="shared" si="0"/>
        <v>4.9</v>
      </c>
      <c r="G58" s="3">
        <f>ROUND(+Surgery!G153,0)</f>
        <v>3741286</v>
      </c>
      <c r="H58" s="3">
        <f>ROUND(+Surgery!F153,0)</f>
        <v>669583</v>
      </c>
      <c r="I58" s="9">
        <f t="shared" si="1"/>
        <v>5.59</v>
      </c>
      <c r="J58" s="9"/>
      <c r="K58" s="10">
        <f t="shared" si="2"/>
        <v>0.1408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ROUND(+Surgery!G54,0)</f>
        <v>706239</v>
      </c>
      <c r="E59" s="3">
        <f>ROUND(+Surgery!F54,0)</f>
        <v>114181</v>
      </c>
      <c r="F59" s="9">
        <f t="shared" si="0"/>
        <v>6.19</v>
      </c>
      <c r="G59" s="3">
        <f>ROUND(+Surgery!G154,0)</f>
        <v>1046370</v>
      </c>
      <c r="H59" s="3">
        <f>ROUND(+Surgery!F154,0)</f>
        <v>117328</v>
      </c>
      <c r="I59" s="9">
        <f t="shared" si="1"/>
        <v>8.92</v>
      </c>
      <c r="J59" s="9"/>
      <c r="K59" s="10">
        <f t="shared" si="2"/>
        <v>0.441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ROUND(+Surgery!G55,0)</f>
        <v>0</v>
      </c>
      <c r="E60" s="3">
        <f>ROUND(+Surgery!F55,0)</f>
        <v>0</v>
      </c>
      <c r="F60" s="9">
        <f t="shared" si="0"/>
      </c>
      <c r="G60" s="3">
        <f>ROUND(+Surgery!G155,0)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ROUND(+Surgery!G56,0)</f>
        <v>6852265</v>
      </c>
      <c r="E61" s="3">
        <f>ROUND(+Surgery!F56,0)</f>
        <v>984126</v>
      </c>
      <c r="F61" s="9">
        <f t="shared" si="0"/>
        <v>6.96</v>
      </c>
      <c r="G61" s="3">
        <f>ROUND(+Surgery!G156,0)</f>
        <v>7052218</v>
      </c>
      <c r="H61" s="3">
        <f>ROUND(+Surgery!F156,0)</f>
        <v>974682</v>
      </c>
      <c r="I61" s="9">
        <f t="shared" si="1"/>
        <v>7.24</v>
      </c>
      <c r="J61" s="9"/>
      <c r="K61" s="10">
        <f t="shared" si="2"/>
        <v>0.0402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ROUND(+Surgery!G57,0)</f>
        <v>3867020</v>
      </c>
      <c r="E62" s="3">
        <f>ROUND(+Surgery!F57,0)</f>
        <v>862986</v>
      </c>
      <c r="F62" s="9">
        <f t="shared" si="0"/>
        <v>4.48</v>
      </c>
      <c r="G62" s="3">
        <f>ROUND(+Surgery!G157,0)</f>
        <v>3966088</v>
      </c>
      <c r="H62" s="3">
        <f>ROUND(+Surgery!F157,0)</f>
        <v>836827</v>
      </c>
      <c r="I62" s="9">
        <f t="shared" si="1"/>
        <v>4.74</v>
      </c>
      <c r="J62" s="9"/>
      <c r="K62" s="10">
        <f t="shared" si="2"/>
        <v>0.058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ROUND(+Surgery!G58,0)</f>
        <v>544146</v>
      </c>
      <c r="E63" s="3">
        <f>ROUND(+Surgery!F58,0)</f>
        <v>132091</v>
      </c>
      <c r="F63" s="9">
        <f t="shared" si="0"/>
        <v>4.12</v>
      </c>
      <c r="G63" s="3">
        <f>ROUND(+Surgery!G158,0)</f>
        <v>649215</v>
      </c>
      <c r="H63" s="3">
        <f>ROUND(+Surgery!F158,0)</f>
        <v>138294</v>
      </c>
      <c r="I63" s="9">
        <f t="shared" si="1"/>
        <v>4.69</v>
      </c>
      <c r="J63" s="9"/>
      <c r="K63" s="10">
        <f t="shared" si="2"/>
        <v>0.1383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ROUND(+Surgery!G59,0)</f>
        <v>0</v>
      </c>
      <c r="E64" s="3">
        <f>ROUND(+Surgery!F59,0)</f>
        <v>0</v>
      </c>
      <c r="F64" s="9">
        <f t="shared" si="0"/>
      </c>
      <c r="G64" s="3">
        <f>ROUND(+Surgery!G159,0)</f>
        <v>0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ROUND(+Surgery!G60,0)</f>
        <v>271921</v>
      </c>
      <c r="E65" s="3">
        <f>ROUND(+Surgery!F60,0)</f>
        <v>18460</v>
      </c>
      <c r="F65" s="9">
        <f t="shared" si="0"/>
        <v>14.73</v>
      </c>
      <c r="G65" s="3">
        <f>ROUND(+Surgery!G160,0)</f>
        <v>332426</v>
      </c>
      <c r="H65" s="3">
        <f>ROUND(+Surgery!F160,0)</f>
        <v>19063</v>
      </c>
      <c r="I65" s="9">
        <f t="shared" si="1"/>
        <v>17.44</v>
      </c>
      <c r="J65" s="9"/>
      <c r="K65" s="10">
        <f t="shared" si="2"/>
        <v>0.184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ROUND(+Surgery!G61,0)</f>
        <v>901552</v>
      </c>
      <c r="E66" s="3">
        <f>ROUND(+Surgery!F61,0)</f>
        <v>76630</v>
      </c>
      <c r="F66" s="9">
        <f t="shared" si="0"/>
        <v>11.77</v>
      </c>
      <c r="G66" s="3">
        <f>ROUND(+Surgery!G161,0)</f>
        <v>841962</v>
      </c>
      <c r="H66" s="3">
        <f>ROUND(+Surgery!F161,0)</f>
        <v>73331</v>
      </c>
      <c r="I66" s="9">
        <f t="shared" si="1"/>
        <v>11.48</v>
      </c>
      <c r="J66" s="9"/>
      <c r="K66" s="10">
        <f t="shared" si="2"/>
        <v>-0.0246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ROUND(+Surgery!G62,0)</f>
        <v>988498</v>
      </c>
      <c r="E67" s="3">
        <f>ROUND(+Surgery!F62,0)</f>
        <v>55580</v>
      </c>
      <c r="F67" s="9">
        <f t="shared" si="0"/>
        <v>17.79</v>
      </c>
      <c r="G67" s="3">
        <f>ROUND(+Surgery!G162,0)</f>
        <v>1092825</v>
      </c>
      <c r="H67" s="3">
        <f>ROUND(+Surgery!F162,0)</f>
        <v>47465</v>
      </c>
      <c r="I67" s="9">
        <f t="shared" si="1"/>
        <v>23.02</v>
      </c>
      <c r="J67" s="9"/>
      <c r="K67" s="10">
        <f t="shared" si="2"/>
        <v>0.294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ROUND(+Surgery!G63,0)</f>
        <v>5498074</v>
      </c>
      <c r="E68" s="3">
        <f>ROUND(+Surgery!F63,0)</f>
        <v>989760</v>
      </c>
      <c r="F68" s="9">
        <f t="shared" si="0"/>
        <v>5.55</v>
      </c>
      <c r="G68" s="3">
        <f>ROUND(+Surgery!G163,0)</f>
        <v>5755685</v>
      </c>
      <c r="H68" s="3">
        <f>ROUND(+Surgery!F163,0)</f>
        <v>1032042</v>
      </c>
      <c r="I68" s="9">
        <f t="shared" si="1"/>
        <v>5.58</v>
      </c>
      <c r="J68" s="9"/>
      <c r="K68" s="10">
        <f t="shared" si="2"/>
        <v>0.0054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ROUND(+Surgery!G64,0)</f>
        <v>1281092</v>
      </c>
      <c r="E69" s="3">
        <f>ROUND(+Surgery!F64,0)</f>
        <v>183403</v>
      </c>
      <c r="F69" s="9">
        <f t="shared" si="0"/>
        <v>6.99</v>
      </c>
      <c r="G69" s="3">
        <f>ROUND(+Surgery!G164,0)</f>
        <v>1068520</v>
      </c>
      <c r="H69" s="3">
        <f>ROUND(+Surgery!F164,0)</f>
        <v>181175</v>
      </c>
      <c r="I69" s="9">
        <f t="shared" si="1"/>
        <v>5.9</v>
      </c>
      <c r="J69" s="9"/>
      <c r="K69" s="10">
        <f t="shared" si="2"/>
        <v>-0.1559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ROUND(+Surgery!G65,0)</f>
        <v>0</v>
      </c>
      <c r="E70" s="3">
        <f>ROUND(+Surgery!F65,0)</f>
        <v>0</v>
      </c>
      <c r="F70" s="9">
        <f t="shared" si="0"/>
      </c>
      <c r="G70" s="3">
        <f>ROUND(+Surgery!G165,0)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ROUND(+Surgery!G66,0)</f>
        <v>0</v>
      </c>
      <c r="E71" s="3">
        <f>ROUND(+Surgery!F66,0)</f>
        <v>0</v>
      </c>
      <c r="F71" s="9">
        <f t="shared" si="0"/>
      </c>
      <c r="G71" s="3">
        <f>ROUND(+Surgery!G166,0)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ROUND(+Surgery!G67,0)</f>
        <v>4525135</v>
      </c>
      <c r="E72" s="3">
        <f>ROUND(+Surgery!F67,0)</f>
        <v>836690</v>
      </c>
      <c r="F72" s="9">
        <f t="shared" si="0"/>
        <v>5.41</v>
      </c>
      <c r="G72" s="3">
        <f>ROUND(+Surgery!G167,0)</f>
        <v>5382046</v>
      </c>
      <c r="H72" s="3">
        <f>ROUND(+Surgery!F167,0)</f>
        <v>946681</v>
      </c>
      <c r="I72" s="9">
        <f t="shared" si="1"/>
        <v>5.69</v>
      </c>
      <c r="J72" s="9"/>
      <c r="K72" s="10">
        <f t="shared" si="2"/>
        <v>0.0518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ROUND(+Surgery!G68,0)</f>
        <v>3589708</v>
      </c>
      <c r="E73" s="3">
        <f>ROUND(+Surgery!F68,0)</f>
        <v>658681</v>
      </c>
      <c r="F73" s="9">
        <f t="shared" si="0"/>
        <v>5.45</v>
      </c>
      <c r="G73" s="3">
        <f>ROUND(+Surgery!G168,0)</f>
        <v>4977943</v>
      </c>
      <c r="H73" s="3">
        <f>ROUND(+Surgery!F168,0)</f>
        <v>773283</v>
      </c>
      <c r="I73" s="9">
        <f t="shared" si="1"/>
        <v>6.44</v>
      </c>
      <c r="J73" s="9"/>
      <c r="K73" s="10">
        <f t="shared" si="2"/>
        <v>0.1817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ROUND(+Surgery!G69,0)</f>
        <v>13846633</v>
      </c>
      <c r="E74" s="3">
        <f>ROUND(+Surgery!F69,0)</f>
        <v>2175638</v>
      </c>
      <c r="F74" s="9">
        <f t="shared" si="0"/>
        <v>6.36</v>
      </c>
      <c r="G74" s="3">
        <f>ROUND(+Surgery!G169,0)</f>
        <v>19954085</v>
      </c>
      <c r="H74" s="3">
        <f>ROUND(+Surgery!F169,0)</f>
        <v>2289480</v>
      </c>
      <c r="I74" s="9">
        <f t="shared" si="1"/>
        <v>8.72</v>
      </c>
      <c r="J74" s="9"/>
      <c r="K74" s="10">
        <f t="shared" si="2"/>
        <v>0.3711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ROUND(+Surgery!G70,0)</f>
        <v>3694466</v>
      </c>
      <c r="E75" s="3">
        <f>ROUND(+Surgery!F70,0)</f>
        <v>715335</v>
      </c>
      <c r="F75" s="9">
        <f aca="true" t="shared" si="3" ref="F75:F106">IF(D75=0,"",IF(E75=0,"",ROUND(D75/E75,2)))</f>
        <v>5.16</v>
      </c>
      <c r="G75" s="3">
        <f>ROUND(+Surgery!G170,0)</f>
        <v>3862491</v>
      </c>
      <c r="H75" s="3">
        <f>ROUND(+Surgery!F170,0)</f>
        <v>726530</v>
      </c>
      <c r="I75" s="9">
        <f aca="true" t="shared" si="4" ref="I75:I106">IF(G75=0,"",IF(H75=0,"",ROUND(G75/H75,2)))</f>
        <v>5.32</v>
      </c>
      <c r="J75" s="9"/>
      <c r="K75" s="10">
        <f aca="true" t="shared" si="5" ref="K75:K106">IF(D75=0,"",IF(E75=0,"",IF(G75=0,"",IF(H75=0,"",ROUND(I75/F75-1,4)))))</f>
        <v>0.031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ROUND(+Surgery!G71,0)</f>
        <v>469789</v>
      </c>
      <c r="E76" s="3">
        <f>ROUND(+Surgery!F71,0)</f>
        <v>38134</v>
      </c>
      <c r="F76" s="9">
        <f t="shared" si="3"/>
        <v>12.32</v>
      </c>
      <c r="G76" s="3">
        <f>ROUND(+Surgery!G171,0)</f>
        <v>525618</v>
      </c>
      <c r="H76" s="3">
        <f>ROUND(+Surgery!F171,0)</f>
        <v>30777</v>
      </c>
      <c r="I76" s="9">
        <f t="shared" si="4"/>
        <v>17.08</v>
      </c>
      <c r="J76" s="9"/>
      <c r="K76" s="10">
        <f t="shared" si="5"/>
        <v>0.3864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ROUND(+Surgery!G72,0)</f>
        <v>0</v>
      </c>
      <c r="E77" s="3">
        <f>ROUND(+Surgery!F72,0)</f>
        <v>0</v>
      </c>
      <c r="F77" s="9">
        <f t="shared" si="3"/>
      </c>
      <c r="G77" s="3">
        <f>ROUND(+Surgery!G172,0)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ROUND(+Surgery!G73,0)</f>
        <v>3750823</v>
      </c>
      <c r="E78" s="3">
        <f>ROUND(+Surgery!F73,0)</f>
        <v>716536</v>
      </c>
      <c r="F78" s="9">
        <f t="shared" si="3"/>
        <v>5.23</v>
      </c>
      <c r="G78" s="3">
        <f>ROUND(+Surgery!G173,0)</f>
        <v>3992498</v>
      </c>
      <c r="H78" s="3">
        <f>ROUND(+Surgery!F173,0)</f>
        <v>684577</v>
      </c>
      <c r="I78" s="9">
        <f t="shared" si="4"/>
        <v>5.83</v>
      </c>
      <c r="J78" s="9"/>
      <c r="K78" s="10">
        <f t="shared" si="5"/>
        <v>0.1147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ROUND(+Surgery!G74,0)</f>
        <v>1606175</v>
      </c>
      <c r="E79" s="3">
        <f>ROUND(+Surgery!F74,0)</f>
        <v>164270</v>
      </c>
      <c r="F79" s="9">
        <f t="shared" si="3"/>
        <v>9.78</v>
      </c>
      <c r="G79" s="3">
        <f>ROUND(+Surgery!G174,0)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ROUND(+Surgery!G75,0)</f>
        <v>6829977</v>
      </c>
      <c r="E80" s="3">
        <f>ROUND(+Surgery!F75,0)</f>
        <v>1314150</v>
      </c>
      <c r="F80" s="9">
        <f t="shared" si="3"/>
        <v>5.2</v>
      </c>
      <c r="G80" s="3">
        <f>ROUND(+Surgery!G175,0)</f>
        <v>6768876</v>
      </c>
      <c r="H80" s="3">
        <f>ROUND(+Surgery!F175,0)</f>
        <v>1357724</v>
      </c>
      <c r="I80" s="9">
        <f t="shared" si="4"/>
        <v>4.99</v>
      </c>
      <c r="J80" s="9"/>
      <c r="K80" s="10">
        <f t="shared" si="5"/>
        <v>-0.0404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ROUND(+Surgery!G76,0)</f>
        <v>2095828</v>
      </c>
      <c r="E81" s="3">
        <f>ROUND(+Surgery!F76,0)</f>
        <v>260311</v>
      </c>
      <c r="F81" s="9">
        <f t="shared" si="3"/>
        <v>8.05</v>
      </c>
      <c r="G81" s="3">
        <f>ROUND(+Surgery!G176,0)</f>
        <v>2202396</v>
      </c>
      <c r="H81" s="3">
        <f>ROUND(+Surgery!F176,0)</f>
        <v>192377</v>
      </c>
      <c r="I81" s="9">
        <f t="shared" si="4"/>
        <v>11.45</v>
      </c>
      <c r="J81" s="9"/>
      <c r="K81" s="10">
        <f t="shared" si="5"/>
        <v>0.4224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ROUND(+Surgery!G77,0)</f>
        <v>101402</v>
      </c>
      <c r="E82" s="3">
        <f>ROUND(+Surgery!F77,0)</f>
        <v>257</v>
      </c>
      <c r="F82" s="9">
        <f t="shared" si="3"/>
        <v>394.56</v>
      </c>
      <c r="G82" s="3">
        <f>ROUND(+Surgery!G177,0)</f>
        <v>116533</v>
      </c>
      <c r="H82" s="3">
        <f>ROUND(+Surgery!F177,0)</f>
        <v>384</v>
      </c>
      <c r="I82" s="9">
        <f t="shared" si="4"/>
        <v>303.47</v>
      </c>
      <c r="J82" s="9"/>
      <c r="K82" s="10">
        <f t="shared" si="5"/>
        <v>-0.2309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ROUND(+Surgery!G78,0)</f>
        <v>1590729</v>
      </c>
      <c r="E83" s="3">
        <f>ROUND(+Surgery!F78,0)</f>
        <v>692666</v>
      </c>
      <c r="F83" s="9">
        <f t="shared" si="3"/>
        <v>2.3</v>
      </c>
      <c r="G83" s="3">
        <f>ROUND(+Surgery!G178,0)</f>
        <v>1907380</v>
      </c>
      <c r="H83" s="3">
        <f>ROUND(+Surgery!F178,0)</f>
        <v>711047</v>
      </c>
      <c r="I83" s="9">
        <f t="shared" si="4"/>
        <v>2.68</v>
      </c>
      <c r="J83" s="9"/>
      <c r="K83" s="10">
        <f t="shared" si="5"/>
        <v>0.1652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ROUND(+Surgery!G79,0)</f>
        <v>14889052</v>
      </c>
      <c r="E84" s="3">
        <f>ROUND(+Surgery!F79,0)</f>
        <v>3502213</v>
      </c>
      <c r="F84" s="9">
        <f t="shared" si="3"/>
        <v>4.25</v>
      </c>
      <c r="G84" s="3">
        <f>ROUND(+Surgery!G179,0)</f>
        <v>15944130</v>
      </c>
      <c r="H84" s="3">
        <f>ROUND(+Surgery!F179,0)</f>
        <v>3680974</v>
      </c>
      <c r="I84" s="9">
        <f t="shared" si="4"/>
        <v>4.33</v>
      </c>
      <c r="J84" s="9"/>
      <c r="K84" s="10">
        <f t="shared" si="5"/>
        <v>0.0188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ROUND(+Surgery!G80,0)</f>
        <v>8801</v>
      </c>
      <c r="E85" s="3">
        <f>ROUND(+Surgery!F80,0)</f>
        <v>0</v>
      </c>
      <c r="F85" s="9">
        <f t="shared" si="3"/>
      </c>
      <c r="G85" s="3">
        <f>ROUND(+Surgery!G180,0)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ROUND(+Surgery!G81,0)</f>
        <v>1169958</v>
      </c>
      <c r="E86" s="3">
        <f>ROUND(+Surgery!F81,0)</f>
        <v>2179</v>
      </c>
      <c r="F86" s="9">
        <f t="shared" si="3"/>
        <v>536.92</v>
      </c>
      <c r="G86" s="3">
        <f>ROUND(+Surgery!G181,0)</f>
        <v>1830400</v>
      </c>
      <c r="H86" s="3">
        <f>ROUND(+Surgery!F181,0)</f>
        <v>3895</v>
      </c>
      <c r="I86" s="9">
        <f t="shared" si="4"/>
        <v>469.94</v>
      </c>
      <c r="J86" s="9"/>
      <c r="K86" s="10">
        <f t="shared" si="5"/>
        <v>-0.1247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ROUND(+Surgery!G82,0)</f>
        <v>1926501</v>
      </c>
      <c r="E87" s="3">
        <f>ROUND(+Surgery!F82,0)</f>
        <v>342360</v>
      </c>
      <c r="F87" s="9">
        <f t="shared" si="3"/>
        <v>5.63</v>
      </c>
      <c r="G87" s="3">
        <f>ROUND(+Surgery!G182,0)</f>
        <v>1887727</v>
      </c>
      <c r="H87" s="3">
        <f>ROUND(+Surgery!F182,0)</f>
        <v>284640</v>
      </c>
      <c r="I87" s="9">
        <f t="shared" si="4"/>
        <v>6.63</v>
      </c>
      <c r="J87" s="9"/>
      <c r="K87" s="10">
        <f t="shared" si="5"/>
        <v>0.1776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ROUND(+Surgery!G83,0)</f>
        <v>0</v>
      </c>
      <c r="E88" s="3">
        <f>ROUND(+Surgery!F83,0)</f>
        <v>0</v>
      </c>
      <c r="F88" s="9">
        <f t="shared" si="3"/>
      </c>
      <c r="G88" s="3">
        <f>ROUND(+Surgery!G183,0)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ROUND(+Surgery!G84,0)</f>
        <v>1174326</v>
      </c>
      <c r="E89" s="3">
        <f>ROUND(+Surgery!F84,0)</f>
        <v>248118</v>
      </c>
      <c r="F89" s="9">
        <f t="shared" si="3"/>
        <v>4.73</v>
      </c>
      <c r="G89" s="3">
        <f>ROUND(+Surgery!G184,0)</f>
        <v>1152084</v>
      </c>
      <c r="H89" s="3">
        <f>ROUND(+Surgery!F184,0)</f>
        <v>283882</v>
      </c>
      <c r="I89" s="9">
        <f t="shared" si="4"/>
        <v>4.06</v>
      </c>
      <c r="J89" s="9"/>
      <c r="K89" s="10">
        <f t="shared" si="5"/>
        <v>-0.1416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ROUND(+Surgery!G85,0)</f>
        <v>629800</v>
      </c>
      <c r="E90" s="3">
        <f>ROUND(+Surgery!F85,0)</f>
        <v>88109</v>
      </c>
      <c r="F90" s="9">
        <f t="shared" si="3"/>
        <v>7.15</v>
      </c>
      <c r="G90" s="3">
        <f>ROUND(+Surgery!G185,0)</f>
        <v>713198</v>
      </c>
      <c r="H90" s="3">
        <f>ROUND(+Surgery!F185,0)</f>
        <v>125114</v>
      </c>
      <c r="I90" s="9">
        <f t="shared" si="4"/>
        <v>5.7</v>
      </c>
      <c r="J90" s="9"/>
      <c r="K90" s="10">
        <f t="shared" si="5"/>
        <v>-0.2028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ROUND(+Surgery!G86,0)</f>
        <v>316567</v>
      </c>
      <c r="E91" s="3">
        <f>ROUND(+Surgery!F86,0)</f>
        <v>105299</v>
      </c>
      <c r="F91" s="9">
        <f t="shared" si="3"/>
        <v>3.01</v>
      </c>
      <c r="G91" s="3">
        <f>ROUND(+Surgery!G186,0)</f>
        <v>287236</v>
      </c>
      <c r="H91" s="3">
        <f>ROUND(+Surgery!F186,0)</f>
        <v>103280</v>
      </c>
      <c r="I91" s="9">
        <f t="shared" si="4"/>
        <v>2.78</v>
      </c>
      <c r="J91" s="9"/>
      <c r="K91" s="10">
        <f t="shared" si="5"/>
        <v>-0.0764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ROUND(+Surgery!G87,0)</f>
        <v>76604</v>
      </c>
      <c r="E92" s="3">
        <f>ROUND(+Surgery!F87,0)</f>
        <v>0</v>
      </c>
      <c r="F92" s="9">
        <f t="shared" si="3"/>
      </c>
      <c r="G92" s="3">
        <f>ROUND(+Surgery!G187,0)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ROUND(+Surgery!G88,0)</f>
        <v>1809101</v>
      </c>
      <c r="E93" s="3">
        <f>ROUND(+Surgery!F88,0)</f>
        <v>330378</v>
      </c>
      <c r="F93" s="9">
        <f t="shared" si="3"/>
        <v>5.48</v>
      </c>
      <c r="G93" s="3">
        <f>ROUND(+Surgery!G188,0)</f>
        <v>1857600</v>
      </c>
      <c r="H93" s="3">
        <f>ROUND(+Surgery!F188,0)</f>
        <v>359451</v>
      </c>
      <c r="I93" s="9">
        <f t="shared" si="4"/>
        <v>5.17</v>
      </c>
      <c r="J93" s="9"/>
      <c r="K93" s="10">
        <f t="shared" si="5"/>
        <v>-0.0566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ROUND(+Surgery!G89,0)</f>
        <v>535009</v>
      </c>
      <c r="E94" s="3">
        <f>ROUND(+Surgery!F89,0)</f>
        <v>91624</v>
      </c>
      <c r="F94" s="9">
        <f t="shared" si="3"/>
        <v>5.84</v>
      </c>
      <c r="G94" s="3">
        <f>ROUND(+Surgery!G189,0)</f>
        <v>604045</v>
      </c>
      <c r="H94" s="3">
        <f>ROUND(+Surgery!F189,0)</f>
        <v>107114</v>
      </c>
      <c r="I94" s="9">
        <f t="shared" si="4"/>
        <v>5.64</v>
      </c>
      <c r="J94" s="9"/>
      <c r="K94" s="10">
        <f t="shared" si="5"/>
        <v>-0.0342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ROUND(+Surgery!G90,0)</f>
        <v>429550</v>
      </c>
      <c r="E95" s="3">
        <f>ROUND(+Surgery!F90,0)</f>
        <v>93900</v>
      </c>
      <c r="F95" s="9">
        <f t="shared" si="3"/>
        <v>4.57</v>
      </c>
      <c r="G95" s="3">
        <f>ROUND(+Surgery!G190,0)</f>
        <v>408630</v>
      </c>
      <c r="H95" s="3">
        <f>ROUND(+Surgery!F190,0)</f>
        <v>84750</v>
      </c>
      <c r="I95" s="9">
        <f t="shared" si="4"/>
        <v>4.82</v>
      </c>
      <c r="J95" s="9"/>
      <c r="K95" s="10">
        <f t="shared" si="5"/>
        <v>0.0547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ROUND(+Surgery!G91,0)</f>
        <v>6383766</v>
      </c>
      <c r="E96" s="3">
        <f>ROUND(+Surgery!F91,0)</f>
        <v>1050750</v>
      </c>
      <c r="F96" s="9">
        <f t="shared" si="3"/>
        <v>6.08</v>
      </c>
      <c r="G96" s="3">
        <f>ROUND(+Surgery!G191,0)</f>
        <v>7666953</v>
      </c>
      <c r="H96" s="3">
        <f>ROUND(+Surgery!F191,0)</f>
        <v>1591534</v>
      </c>
      <c r="I96" s="9">
        <f t="shared" si="4"/>
        <v>4.82</v>
      </c>
      <c r="J96" s="9"/>
      <c r="K96" s="10">
        <f t="shared" si="5"/>
        <v>-0.2072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ROUND(+Surgery!G92,0)</f>
        <v>6806</v>
      </c>
      <c r="E97" s="3">
        <f>ROUND(+Surgery!F92,0)</f>
        <v>0</v>
      </c>
      <c r="F97" s="9">
        <f t="shared" si="3"/>
      </c>
      <c r="G97" s="3">
        <f>ROUND(+Surgery!G192,0)</f>
        <v>6029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ROUND(+Surgery!G93,0)</f>
        <v>0</v>
      </c>
      <c r="E98" s="3">
        <f>ROUND(+Surgery!F93,0)</f>
        <v>0</v>
      </c>
      <c r="F98" s="9">
        <f t="shared" si="3"/>
      </c>
      <c r="G98" s="3">
        <f>ROUND(+Surgery!G193,0)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ROUND(+Surgery!G94,0)</f>
        <v>1741398</v>
      </c>
      <c r="E99" s="3">
        <f>ROUND(+Surgery!F94,0)</f>
        <v>381769</v>
      </c>
      <c r="F99" s="9">
        <f t="shared" si="3"/>
        <v>4.56</v>
      </c>
      <c r="G99" s="3">
        <f>ROUND(+Surgery!G194,0)</f>
        <v>1775208</v>
      </c>
      <c r="H99" s="3">
        <f>ROUND(+Surgery!F194,0)</f>
        <v>391219</v>
      </c>
      <c r="I99" s="9">
        <f t="shared" si="4"/>
        <v>4.54</v>
      </c>
      <c r="J99" s="9"/>
      <c r="K99" s="10">
        <f t="shared" si="5"/>
        <v>-0.0044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ROUND(+Surgery!G95,0)</f>
        <v>525153</v>
      </c>
      <c r="E100" s="3">
        <f>ROUND(+Surgery!F95,0)</f>
        <v>72398</v>
      </c>
      <c r="F100" s="9">
        <f t="shared" si="3"/>
        <v>7.25</v>
      </c>
      <c r="G100" s="3">
        <f>ROUND(+Surgery!G195,0)</f>
        <v>557568</v>
      </c>
      <c r="H100" s="3">
        <f>ROUND(+Surgery!F195,0)</f>
        <v>66817</v>
      </c>
      <c r="I100" s="9">
        <f t="shared" si="4"/>
        <v>8.34</v>
      </c>
      <c r="J100" s="9"/>
      <c r="K100" s="10">
        <f t="shared" si="5"/>
        <v>0.1503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ROUND(+Surgery!G96,0)</f>
        <v>2487812</v>
      </c>
      <c r="E101" s="3">
        <f>ROUND(+Surgery!F96,0)</f>
        <v>523053</v>
      </c>
      <c r="F101" s="9">
        <f t="shared" si="3"/>
        <v>4.76</v>
      </c>
      <c r="G101" s="3">
        <f>ROUND(+Surgery!G196,0)</f>
        <v>2319433</v>
      </c>
      <c r="H101" s="3">
        <f>ROUND(+Surgery!F196,0)</f>
        <v>517950</v>
      </c>
      <c r="I101" s="9">
        <f t="shared" si="4"/>
        <v>4.48</v>
      </c>
      <c r="J101" s="9"/>
      <c r="K101" s="10">
        <f t="shared" si="5"/>
        <v>-0.0588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ROUND(+Surgery!G97,0)</f>
        <v>3249497</v>
      </c>
      <c r="E102" s="3">
        <f>ROUND(+Surgery!F97,0)</f>
        <v>386355</v>
      </c>
      <c r="F102" s="9">
        <f t="shared" si="3"/>
        <v>8.41</v>
      </c>
      <c r="G102" s="3">
        <f>ROUND(+Surgery!G197,0)</f>
        <v>3854812</v>
      </c>
      <c r="H102" s="3">
        <f>ROUND(+Surgery!F197,0)</f>
        <v>416790</v>
      </c>
      <c r="I102" s="9">
        <f t="shared" si="4"/>
        <v>9.25</v>
      </c>
      <c r="J102" s="9"/>
      <c r="K102" s="10">
        <f t="shared" si="5"/>
        <v>0.0999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ROUND(+Surgery!G98,0)</f>
        <v>0</v>
      </c>
      <c r="E103" s="3">
        <f>ROUND(+Surgery!F98,0)</f>
        <v>0</v>
      </c>
      <c r="F103" s="9">
        <f t="shared" si="3"/>
      </c>
      <c r="G103" s="3">
        <f>ROUND(+Surgery!G198,0)</f>
        <v>1545376</v>
      </c>
      <c r="H103" s="3">
        <f>ROUND(+Surgery!F198,0)</f>
        <v>63674</v>
      </c>
      <c r="I103" s="9">
        <f t="shared" si="4"/>
        <v>24.27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ROUND(+Surgery!G99,0)</f>
        <v>0</v>
      </c>
      <c r="E104" s="3">
        <f>ROUND(+Surgery!F99,0)</f>
        <v>0</v>
      </c>
      <c r="F104" s="9">
        <f t="shared" si="3"/>
      </c>
      <c r="G104" s="3">
        <f>ROUND(+Surgery!G199,0)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ROUND(+Surgery!G100,0)</f>
        <v>0</v>
      </c>
      <c r="E105" s="3">
        <f>ROUND(+Surgery!F100,0)</f>
        <v>0</v>
      </c>
      <c r="F105" s="9">
        <f t="shared" si="3"/>
      </c>
      <c r="G105" s="3">
        <f>ROUND(+Surgery!G200,0)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ROUND(+Surgery!G101,0)</f>
        <v>0</v>
      </c>
      <c r="E106" s="3">
        <f>ROUND(+Surgery!F101,0)</f>
        <v>0</v>
      </c>
      <c r="F106" s="9">
        <f t="shared" si="3"/>
      </c>
      <c r="G106" s="3">
        <f>ROUND(+Surgery!G201,0)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I7" sqref="E7:I7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10.125" style="0" bestFit="1" customWidth="1"/>
    <col min="5" max="5" width="9.875" style="0" bestFit="1" customWidth="1"/>
    <col min="6" max="6" width="5.875" style="0" bestFit="1" customWidth="1"/>
    <col min="7" max="7" width="10.125" style="0" bestFit="1" customWidth="1"/>
    <col min="8" max="8" width="9.875" style="0" bestFit="1" customWidth="1"/>
    <col min="9" max="9" width="5.875" style="0" bestFit="1" customWidth="1"/>
    <col min="10" max="10" width="2.625" style="0" customWidth="1"/>
  </cols>
  <sheetData>
    <row r="1" spans="1:10" ht="12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166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42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11</v>
      </c>
      <c r="F8" s="1" t="s">
        <v>2</v>
      </c>
      <c r="G8" s="1" t="s">
        <v>11</v>
      </c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ROUND(+Surgery!H5,0)</f>
        <v>5047890</v>
      </c>
      <c r="E10" s="3">
        <f>ROUND(+Surgery!F5,0)</f>
        <v>2950854</v>
      </c>
      <c r="F10" s="9">
        <f>IF(D10=0,"",IF(E10=0,"",ROUND(D10/E10,2)))</f>
        <v>1.71</v>
      </c>
      <c r="G10" s="3">
        <f>ROUND(+Surgery!H105,0)</f>
        <v>6186721</v>
      </c>
      <c r="H10" s="3">
        <f>ROUND(+Surgery!F105,0)</f>
        <v>3081012</v>
      </c>
      <c r="I10" s="9">
        <f>IF(G10=0,"",IF(H10=0,"",ROUND(G10/H10,2)))</f>
        <v>2.01</v>
      </c>
      <c r="J10" s="9"/>
      <c r="K10" s="10">
        <f>IF(D10=0,"",IF(E10=0,"",IF(G10=0,"",IF(H10=0,"",ROUND(I10/F10-1,4)))))</f>
        <v>0.1754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ROUND(+Surgery!H6,0)</f>
        <v>1360230</v>
      </c>
      <c r="E11" s="3">
        <f>ROUND(+Surgery!F6,0)</f>
        <v>605221</v>
      </c>
      <c r="F11" s="9">
        <f aca="true" t="shared" si="0" ref="F11:F74">IF(D11=0,"",IF(E11=0,"",ROUND(D11/E11,2)))</f>
        <v>2.25</v>
      </c>
      <c r="G11" s="3">
        <f>ROUND(+Surgery!H106,0)</f>
        <v>4587194</v>
      </c>
      <c r="H11" s="3">
        <f>ROUND(+Surgery!F106,0)</f>
        <v>636605</v>
      </c>
      <c r="I11" s="9">
        <f aca="true" t="shared" si="1" ref="I11:I74">IF(G11=0,"",IF(H11=0,"",ROUND(G11/H11,2)))</f>
        <v>7.21</v>
      </c>
      <c r="J11" s="9"/>
      <c r="K11" s="10">
        <f aca="true" t="shared" si="2" ref="K11:K74">IF(D11=0,"",IF(E11=0,"",IF(G11=0,"",IF(H11=0,"",ROUND(I11/F11-1,4)))))</f>
        <v>2.2044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ROUND(+Surgery!H7,0)</f>
        <v>24703</v>
      </c>
      <c r="E12" s="3">
        <f>ROUND(+Surgery!F7,0)</f>
        <v>52</v>
      </c>
      <c r="F12" s="9">
        <f t="shared" si="0"/>
        <v>475.06</v>
      </c>
      <c r="G12" s="3">
        <f>ROUND(+Surgery!H107,0)</f>
        <v>27530</v>
      </c>
      <c r="H12" s="3">
        <f>ROUND(+Surgery!F107,0)</f>
        <v>876</v>
      </c>
      <c r="I12" s="9">
        <f t="shared" si="1"/>
        <v>31.43</v>
      </c>
      <c r="J12" s="9"/>
      <c r="K12" s="10">
        <f t="shared" si="2"/>
        <v>-0.9338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ROUND(+Surgery!H8,0)</f>
        <v>1571782</v>
      </c>
      <c r="E13" s="3">
        <f>ROUND(+Surgery!F8,0)</f>
        <v>2221710</v>
      </c>
      <c r="F13" s="9">
        <f t="shared" si="0"/>
        <v>0.71</v>
      </c>
      <c r="G13" s="3">
        <f>ROUND(+Surgery!H108,0)</f>
        <v>1909574</v>
      </c>
      <c r="H13" s="3">
        <f>ROUND(+Surgery!F108,0)</f>
        <v>2377090</v>
      </c>
      <c r="I13" s="9">
        <f t="shared" si="1"/>
        <v>0.8</v>
      </c>
      <c r="J13" s="9"/>
      <c r="K13" s="10">
        <f t="shared" si="2"/>
        <v>0.1268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ROUND(+Surgery!H9,0)</f>
        <v>1868794</v>
      </c>
      <c r="E14" s="3">
        <f>ROUND(+Surgery!F9,0)</f>
        <v>1326100</v>
      </c>
      <c r="F14" s="9">
        <f t="shared" si="0"/>
        <v>1.41</v>
      </c>
      <c r="G14" s="3">
        <f>ROUND(+Surgery!H109,0)</f>
        <v>2481122</v>
      </c>
      <c r="H14" s="3">
        <f>ROUND(+Surgery!F109,0)</f>
        <v>1421700</v>
      </c>
      <c r="I14" s="9">
        <f t="shared" si="1"/>
        <v>1.75</v>
      </c>
      <c r="J14" s="9"/>
      <c r="K14" s="10">
        <f t="shared" si="2"/>
        <v>0.2411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ROUND(+Surgery!H10,0)</f>
        <v>487447</v>
      </c>
      <c r="E15" s="3">
        <f>ROUND(+Surgery!F10,0)</f>
        <v>222761</v>
      </c>
      <c r="F15" s="9">
        <f t="shared" si="0"/>
        <v>2.19</v>
      </c>
      <c r="G15" s="3">
        <f>ROUND(+Surgery!H110,0)</f>
        <v>822660</v>
      </c>
      <c r="H15" s="3">
        <f>ROUND(+Surgery!F110,0)</f>
        <v>183562</v>
      </c>
      <c r="I15" s="9">
        <f t="shared" si="1"/>
        <v>4.48</v>
      </c>
      <c r="J15" s="9"/>
      <c r="K15" s="10">
        <f t="shared" si="2"/>
        <v>1.0457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ROUND(+Surgery!H11,0)</f>
        <v>64599</v>
      </c>
      <c r="E16" s="3">
        <f>ROUND(+Surgery!F11,0)</f>
        <v>9543</v>
      </c>
      <c r="F16" s="9">
        <f t="shared" si="0"/>
        <v>6.77</v>
      </c>
      <c r="G16" s="3">
        <f>ROUND(+Surgery!H111,0)</f>
        <v>60130</v>
      </c>
      <c r="H16" s="3">
        <f>ROUND(+Surgery!F111,0)</f>
        <v>35023</v>
      </c>
      <c r="I16" s="9">
        <f t="shared" si="1"/>
        <v>1.72</v>
      </c>
      <c r="J16" s="9"/>
      <c r="K16" s="10">
        <f t="shared" si="2"/>
        <v>-0.7459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ROUND(+Surgery!H12,0)</f>
        <v>600784</v>
      </c>
      <c r="E17" s="3">
        <f>ROUND(+Surgery!F12,0)</f>
        <v>261318</v>
      </c>
      <c r="F17" s="9">
        <f t="shared" si="0"/>
        <v>2.3</v>
      </c>
      <c r="G17" s="3">
        <f>ROUND(+Surgery!H112,0)</f>
        <v>341613</v>
      </c>
      <c r="H17" s="3">
        <f>ROUND(+Surgery!F112,0)</f>
        <v>262322</v>
      </c>
      <c r="I17" s="9">
        <f t="shared" si="1"/>
        <v>1.3</v>
      </c>
      <c r="J17" s="9"/>
      <c r="K17" s="10">
        <f t="shared" si="2"/>
        <v>-0.4348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ROUND(+Surgery!H13,0)</f>
        <v>103417</v>
      </c>
      <c r="E18" s="3">
        <f>ROUND(+Surgery!F13,0)</f>
        <v>56536</v>
      </c>
      <c r="F18" s="9">
        <f t="shared" si="0"/>
        <v>1.83</v>
      </c>
      <c r="G18" s="3">
        <f>ROUND(+Surgery!H113,0)</f>
        <v>111982</v>
      </c>
      <c r="H18" s="3">
        <f>ROUND(+Surgery!F113,0)</f>
        <v>57986</v>
      </c>
      <c r="I18" s="9">
        <f t="shared" si="1"/>
        <v>1.93</v>
      </c>
      <c r="J18" s="9"/>
      <c r="K18" s="10">
        <f t="shared" si="2"/>
        <v>0.0546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ROUND(+Surgery!H14,0)</f>
        <v>809315</v>
      </c>
      <c r="E19" s="3">
        <f>ROUND(+Surgery!F14,0)</f>
        <v>615663</v>
      </c>
      <c r="F19" s="9">
        <f t="shared" si="0"/>
        <v>1.31</v>
      </c>
      <c r="G19" s="3">
        <f>ROUND(+Surgery!H114,0)</f>
        <v>951792</v>
      </c>
      <c r="H19" s="3">
        <f>ROUND(+Surgery!F114,0)</f>
        <v>568132</v>
      </c>
      <c r="I19" s="9">
        <f t="shared" si="1"/>
        <v>1.68</v>
      </c>
      <c r="J19" s="9"/>
      <c r="K19" s="10">
        <f t="shared" si="2"/>
        <v>0.2824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ROUND(+Surgery!H15,0)</f>
        <v>3125643</v>
      </c>
      <c r="E20" s="3">
        <f>ROUND(+Surgery!F15,0)</f>
        <v>2388647</v>
      </c>
      <c r="F20" s="9">
        <f t="shared" si="0"/>
        <v>1.31</v>
      </c>
      <c r="G20" s="3">
        <f>ROUND(+Surgery!H115,0)</f>
        <v>3372559</v>
      </c>
      <c r="H20" s="3">
        <f>ROUND(+Surgery!F115,0)</f>
        <v>2528724</v>
      </c>
      <c r="I20" s="9">
        <f t="shared" si="1"/>
        <v>1.33</v>
      </c>
      <c r="J20" s="9"/>
      <c r="K20" s="10">
        <f t="shared" si="2"/>
        <v>0.0153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ROUND(+Surgery!H16,0)</f>
        <v>4736060</v>
      </c>
      <c r="E21" s="3">
        <f>ROUND(+Surgery!F16,0)</f>
        <v>2316359</v>
      </c>
      <c r="F21" s="9">
        <f t="shared" si="0"/>
        <v>2.04</v>
      </c>
      <c r="G21" s="3">
        <f>ROUND(+Surgery!H116,0)</f>
        <v>5390655</v>
      </c>
      <c r="H21" s="3">
        <f>ROUND(+Surgery!F116,0)</f>
        <v>2462465</v>
      </c>
      <c r="I21" s="9">
        <f t="shared" si="1"/>
        <v>2.19</v>
      </c>
      <c r="J21" s="9"/>
      <c r="K21" s="10">
        <f t="shared" si="2"/>
        <v>0.0735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ROUND(+Surgery!H17,0)</f>
        <v>213953</v>
      </c>
      <c r="E22" s="3">
        <f>ROUND(+Surgery!F17,0)</f>
        <v>104500</v>
      </c>
      <c r="F22" s="9">
        <f t="shared" si="0"/>
        <v>2.05</v>
      </c>
      <c r="G22" s="3">
        <f>ROUND(+Surgery!H117,0)</f>
        <v>201305</v>
      </c>
      <c r="H22" s="3">
        <f>ROUND(+Surgery!F117,0)</f>
        <v>111923</v>
      </c>
      <c r="I22" s="9">
        <f t="shared" si="1"/>
        <v>1.8</v>
      </c>
      <c r="J22" s="9"/>
      <c r="K22" s="10">
        <f t="shared" si="2"/>
        <v>-0.122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ROUND(+Surgery!H18,0)</f>
        <v>1104829</v>
      </c>
      <c r="E23" s="3">
        <f>ROUND(+Surgery!F18,0)</f>
        <v>15851</v>
      </c>
      <c r="F23" s="9">
        <f t="shared" si="0"/>
        <v>69.7</v>
      </c>
      <c r="G23" s="3">
        <f>ROUND(+Surgery!H118,0)</f>
        <v>1559863</v>
      </c>
      <c r="H23" s="3">
        <f>ROUND(+Surgery!F118,0)</f>
        <v>10058</v>
      </c>
      <c r="I23" s="9">
        <f t="shared" si="1"/>
        <v>155.09</v>
      </c>
      <c r="J23" s="9"/>
      <c r="K23" s="10">
        <f t="shared" si="2"/>
        <v>1.2251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ROUND(+Surgery!H19,0)</f>
        <v>519921</v>
      </c>
      <c r="E24" s="3">
        <f>ROUND(+Surgery!F19,0)</f>
        <v>424618</v>
      </c>
      <c r="F24" s="9">
        <f t="shared" si="0"/>
        <v>1.22</v>
      </c>
      <c r="G24" s="3">
        <f>ROUND(+Surgery!H119,0)</f>
        <v>506309</v>
      </c>
      <c r="H24" s="3">
        <f>ROUND(+Surgery!F119,0)</f>
        <v>399594</v>
      </c>
      <c r="I24" s="9">
        <f t="shared" si="1"/>
        <v>1.27</v>
      </c>
      <c r="J24" s="9"/>
      <c r="K24" s="10">
        <f t="shared" si="2"/>
        <v>0.041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ROUND(+Surgery!H20,0)</f>
        <v>377859</v>
      </c>
      <c r="E25" s="3">
        <f>ROUND(+Surgery!F20,0)</f>
        <v>318647</v>
      </c>
      <c r="F25" s="9">
        <f t="shared" si="0"/>
        <v>1.19</v>
      </c>
      <c r="G25" s="3">
        <f>ROUND(+Surgery!H120,0)</f>
        <v>261836</v>
      </c>
      <c r="H25" s="3">
        <f>ROUND(+Surgery!F120,0)</f>
        <v>300883</v>
      </c>
      <c r="I25" s="9">
        <f t="shared" si="1"/>
        <v>0.87</v>
      </c>
      <c r="J25" s="9"/>
      <c r="K25" s="10">
        <f t="shared" si="2"/>
        <v>-0.2689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ROUND(+Surgery!H21,0)</f>
        <v>189983</v>
      </c>
      <c r="E26" s="3">
        <f>ROUND(+Surgery!F21,0)</f>
        <v>176195</v>
      </c>
      <c r="F26" s="9">
        <f t="shared" si="0"/>
        <v>1.08</v>
      </c>
      <c r="G26" s="3">
        <f>ROUND(+Surgery!H121,0)</f>
        <v>258885</v>
      </c>
      <c r="H26" s="3">
        <f>ROUND(+Surgery!F121,0)</f>
        <v>180696</v>
      </c>
      <c r="I26" s="9">
        <f t="shared" si="1"/>
        <v>1.43</v>
      </c>
      <c r="J26" s="9"/>
      <c r="K26" s="10">
        <f t="shared" si="2"/>
        <v>0.3241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ROUND(+Surgery!H22,0)</f>
        <v>0</v>
      </c>
      <c r="E27" s="3">
        <f>ROUND(+Surgery!F22,0)</f>
        <v>0</v>
      </c>
      <c r="F27" s="9">
        <f t="shared" si="0"/>
      </c>
      <c r="G27" s="3">
        <f>ROUND(+Surgery!H122,0)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ROUND(+Surgery!H23,0)</f>
        <v>98268</v>
      </c>
      <c r="E28" s="3">
        <f>ROUND(+Surgery!F23,0)</f>
        <v>80862</v>
      </c>
      <c r="F28" s="9">
        <f t="shared" si="0"/>
        <v>1.22</v>
      </c>
      <c r="G28" s="3">
        <f>ROUND(+Surgery!H123,0)</f>
        <v>129142</v>
      </c>
      <c r="H28" s="3">
        <f>ROUND(+Surgery!F123,0)</f>
        <v>66860</v>
      </c>
      <c r="I28" s="9">
        <f t="shared" si="1"/>
        <v>1.93</v>
      </c>
      <c r="J28" s="9"/>
      <c r="K28" s="10">
        <f t="shared" si="2"/>
        <v>0.582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ROUND(+Surgery!H24,0)</f>
        <v>311687</v>
      </c>
      <c r="E29" s="3">
        <f>ROUND(+Surgery!F24,0)</f>
        <v>357840</v>
      </c>
      <c r="F29" s="9">
        <f t="shared" si="0"/>
        <v>0.87</v>
      </c>
      <c r="G29" s="3">
        <f>ROUND(+Surgery!H124,0)</f>
        <v>60506</v>
      </c>
      <c r="H29" s="3">
        <f>ROUND(+Surgery!F124,0)</f>
        <v>395520</v>
      </c>
      <c r="I29" s="9">
        <f t="shared" si="1"/>
        <v>0.15</v>
      </c>
      <c r="J29" s="9"/>
      <c r="K29" s="10">
        <f t="shared" si="2"/>
        <v>-0.8276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ROUND(+Surgery!H25,0)</f>
        <v>59270</v>
      </c>
      <c r="E30" s="3">
        <f>ROUND(+Surgery!F25,0)</f>
        <v>24430</v>
      </c>
      <c r="F30" s="9">
        <f t="shared" si="0"/>
        <v>2.43</v>
      </c>
      <c r="G30" s="3">
        <f>ROUND(+Surgery!H125,0)</f>
        <v>62702</v>
      </c>
      <c r="H30" s="3">
        <f>ROUND(+Surgery!F125,0)</f>
        <v>16643</v>
      </c>
      <c r="I30" s="9">
        <f t="shared" si="1"/>
        <v>3.77</v>
      </c>
      <c r="J30" s="9"/>
      <c r="K30" s="10">
        <f t="shared" si="2"/>
        <v>0.5514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ROUND(+Surgery!H26,0)</f>
        <v>62580</v>
      </c>
      <c r="E31" s="3">
        <f>ROUND(+Surgery!F26,0)</f>
        <v>19033</v>
      </c>
      <c r="F31" s="9">
        <f t="shared" si="0"/>
        <v>3.29</v>
      </c>
      <c r="G31" s="3">
        <f>ROUND(+Surgery!H126,0)</f>
        <v>66560</v>
      </c>
      <c r="H31" s="3">
        <f>ROUND(+Surgery!F126,0)</f>
        <v>20310</v>
      </c>
      <c r="I31" s="9">
        <f t="shared" si="1"/>
        <v>3.28</v>
      </c>
      <c r="J31" s="9"/>
      <c r="K31" s="10">
        <f t="shared" si="2"/>
        <v>-0.003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ROUND(+Surgery!H27,0)</f>
        <v>1140040</v>
      </c>
      <c r="E32" s="3">
        <f>ROUND(+Surgery!F27,0)</f>
        <v>565410</v>
      </c>
      <c r="F32" s="9">
        <f t="shared" si="0"/>
        <v>2.02</v>
      </c>
      <c r="G32" s="3">
        <f>ROUND(+Surgery!H127,0)</f>
        <v>1180023</v>
      </c>
      <c r="H32" s="3">
        <f>ROUND(+Surgery!F127,0)</f>
        <v>590440</v>
      </c>
      <c r="I32" s="9">
        <f t="shared" si="1"/>
        <v>2</v>
      </c>
      <c r="J32" s="9"/>
      <c r="K32" s="10">
        <f t="shared" si="2"/>
        <v>-0.0099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ROUND(+Surgery!H28,0)</f>
        <v>726335</v>
      </c>
      <c r="E33" s="3">
        <f>ROUND(+Surgery!F28,0)</f>
        <v>392755</v>
      </c>
      <c r="F33" s="9">
        <f t="shared" si="0"/>
        <v>1.85</v>
      </c>
      <c r="G33" s="3">
        <f>ROUND(+Surgery!H128,0)</f>
        <v>713416</v>
      </c>
      <c r="H33" s="3">
        <f>ROUND(+Surgery!F128,0)</f>
        <v>349837</v>
      </c>
      <c r="I33" s="9">
        <f t="shared" si="1"/>
        <v>2.04</v>
      </c>
      <c r="J33" s="9"/>
      <c r="K33" s="10">
        <f t="shared" si="2"/>
        <v>0.1027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ROUND(+Surgery!H29,0)</f>
        <v>377596</v>
      </c>
      <c r="E34" s="3">
        <f>ROUND(+Surgery!F29,0)</f>
        <v>307590</v>
      </c>
      <c r="F34" s="9">
        <f t="shared" si="0"/>
        <v>1.23</v>
      </c>
      <c r="G34" s="3">
        <f>ROUND(+Surgery!H129,0)</f>
        <v>402904</v>
      </c>
      <c r="H34" s="3">
        <f>ROUND(+Surgery!F129,0)</f>
        <v>311042</v>
      </c>
      <c r="I34" s="9">
        <f t="shared" si="1"/>
        <v>1.3</v>
      </c>
      <c r="J34" s="9"/>
      <c r="K34" s="10">
        <f t="shared" si="2"/>
        <v>0.0569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ROUND(+Surgery!H30,0)</f>
        <v>135438</v>
      </c>
      <c r="E35" s="3">
        <f>ROUND(+Surgery!F30,0)</f>
        <v>0</v>
      </c>
      <c r="F35" s="9">
        <f t="shared" si="0"/>
      </c>
      <c r="G35" s="3">
        <f>ROUND(+Surgery!H130,0)</f>
        <v>140063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ROUND(+Surgery!H31,0)</f>
        <v>1701</v>
      </c>
      <c r="E36" s="3">
        <f>ROUND(+Surgery!F31,0)</f>
        <v>1485</v>
      </c>
      <c r="F36" s="9">
        <f t="shared" si="0"/>
        <v>1.15</v>
      </c>
      <c r="G36" s="3">
        <f>ROUND(+Surgery!H131,0)</f>
        <v>2033</v>
      </c>
      <c r="H36" s="3">
        <f>ROUND(+Surgery!F131,0)</f>
        <v>1530</v>
      </c>
      <c r="I36" s="9">
        <f t="shared" si="1"/>
        <v>1.33</v>
      </c>
      <c r="J36" s="9"/>
      <c r="K36" s="10">
        <f t="shared" si="2"/>
        <v>0.1565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ROUND(+Surgery!H32,0)</f>
        <v>928726</v>
      </c>
      <c r="E37" s="3">
        <f>ROUND(+Surgery!F32,0)</f>
        <v>509556</v>
      </c>
      <c r="F37" s="9">
        <f t="shared" si="0"/>
        <v>1.82</v>
      </c>
      <c r="G37" s="3">
        <f>ROUND(+Surgery!H132,0)</f>
        <v>712423</v>
      </c>
      <c r="H37" s="3">
        <f>ROUND(+Surgery!F132,0)</f>
        <v>521268</v>
      </c>
      <c r="I37" s="9">
        <f t="shared" si="1"/>
        <v>1.37</v>
      </c>
      <c r="J37" s="9"/>
      <c r="K37" s="10">
        <f t="shared" si="2"/>
        <v>-0.2473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ROUND(+Surgery!H33,0)</f>
        <v>0</v>
      </c>
      <c r="E38" s="3">
        <f>ROUND(+Surgery!F33,0)</f>
        <v>0</v>
      </c>
      <c r="F38" s="9">
        <f t="shared" si="0"/>
      </c>
      <c r="G38" s="3">
        <f>ROUND(+Surgery!H133,0)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ROUND(+Surgery!H34,0)</f>
        <v>3721468</v>
      </c>
      <c r="E39" s="3">
        <f>ROUND(+Surgery!F34,0)</f>
        <v>2272194</v>
      </c>
      <c r="F39" s="9">
        <f t="shared" si="0"/>
        <v>1.64</v>
      </c>
      <c r="G39" s="3">
        <f>ROUND(+Surgery!H134,0)</f>
        <v>2838721</v>
      </c>
      <c r="H39" s="3">
        <f>ROUND(+Surgery!F134,0)</f>
        <v>1535461</v>
      </c>
      <c r="I39" s="9">
        <f t="shared" si="1"/>
        <v>1.85</v>
      </c>
      <c r="J39" s="9"/>
      <c r="K39" s="10">
        <f t="shared" si="2"/>
        <v>0.128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ROUND(+Surgery!H35,0)</f>
        <v>239455</v>
      </c>
      <c r="E40" s="3">
        <f>ROUND(+Surgery!F35,0)</f>
        <v>155874</v>
      </c>
      <c r="F40" s="9">
        <f t="shared" si="0"/>
        <v>1.54</v>
      </c>
      <c r="G40" s="3">
        <f>ROUND(+Surgery!H135,0)</f>
        <v>274157</v>
      </c>
      <c r="H40" s="3">
        <f>ROUND(+Surgery!F135,0)</f>
        <v>163587</v>
      </c>
      <c r="I40" s="9">
        <f t="shared" si="1"/>
        <v>1.68</v>
      </c>
      <c r="J40" s="9"/>
      <c r="K40" s="10">
        <f t="shared" si="2"/>
        <v>0.0909</v>
      </c>
    </row>
    <row r="41" spans="2:11" ht="12">
      <c r="B41">
        <f>+Surgery!A36</f>
        <v>96</v>
      </c>
      <c r="C41" t="str">
        <f>+Surgery!B36</f>
        <v>SKYLINE HOSPITAL</v>
      </c>
      <c r="D41" s="3">
        <f>ROUND(+Surgery!H36,0)</f>
        <v>166936</v>
      </c>
      <c r="E41" s="3">
        <f>ROUND(+Surgery!F36,0)</f>
        <v>34813</v>
      </c>
      <c r="F41" s="9">
        <f t="shared" si="0"/>
        <v>4.8</v>
      </c>
      <c r="G41" s="3">
        <f>ROUND(+Surgery!H136,0)</f>
        <v>183269</v>
      </c>
      <c r="H41" s="3">
        <f>ROUND(+Surgery!F136,0)</f>
        <v>38326</v>
      </c>
      <c r="I41" s="9">
        <f t="shared" si="1"/>
        <v>4.78</v>
      </c>
      <c r="J41" s="9"/>
      <c r="K41" s="10">
        <f t="shared" si="2"/>
        <v>-0.0042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ROUND(+Surgery!H37,0)</f>
        <v>782945</v>
      </c>
      <c r="E42" s="3">
        <f>ROUND(+Surgery!F37,0)</f>
        <v>24850</v>
      </c>
      <c r="F42" s="9">
        <f t="shared" si="0"/>
        <v>31.51</v>
      </c>
      <c r="G42" s="3">
        <f>ROUND(+Surgery!H137,0)</f>
        <v>867140</v>
      </c>
      <c r="H42" s="3">
        <f>ROUND(+Surgery!F137,0)</f>
        <v>24314</v>
      </c>
      <c r="I42" s="9">
        <f t="shared" si="1"/>
        <v>35.66</v>
      </c>
      <c r="J42" s="9"/>
      <c r="K42" s="10">
        <f t="shared" si="2"/>
        <v>0.1317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ROUND(+Surgery!H38,0)</f>
        <v>240178</v>
      </c>
      <c r="E43" s="3">
        <f>ROUND(+Surgery!F38,0)</f>
        <v>166031</v>
      </c>
      <c r="F43" s="9">
        <f t="shared" si="0"/>
        <v>1.45</v>
      </c>
      <c r="G43" s="3">
        <f>ROUND(+Surgery!H138,0)</f>
        <v>208963</v>
      </c>
      <c r="H43" s="3">
        <f>ROUND(+Surgery!F138,0)</f>
        <v>169824</v>
      </c>
      <c r="I43" s="9">
        <f t="shared" si="1"/>
        <v>1.23</v>
      </c>
      <c r="J43" s="9"/>
      <c r="K43" s="10">
        <f t="shared" si="2"/>
        <v>-0.1517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ROUND(+Surgery!H39,0)</f>
        <v>226945</v>
      </c>
      <c r="E44" s="3">
        <f>ROUND(+Surgery!F39,0)</f>
        <v>181255</v>
      </c>
      <c r="F44" s="9">
        <f t="shared" si="0"/>
        <v>1.25</v>
      </c>
      <c r="G44" s="3">
        <f>ROUND(+Surgery!H139,0)</f>
        <v>234335</v>
      </c>
      <c r="H44" s="3">
        <f>ROUND(+Surgery!F139,0)</f>
        <v>190750</v>
      </c>
      <c r="I44" s="9">
        <f t="shared" si="1"/>
        <v>1.23</v>
      </c>
      <c r="J44" s="9"/>
      <c r="K44" s="10">
        <f t="shared" si="2"/>
        <v>-0.016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ROUND(+Surgery!H40,0)</f>
        <v>71451</v>
      </c>
      <c r="E45" s="3">
        <f>ROUND(+Surgery!F40,0)</f>
        <v>16860</v>
      </c>
      <c r="F45" s="9">
        <f t="shared" si="0"/>
        <v>4.24</v>
      </c>
      <c r="G45" s="3">
        <f>ROUND(+Surgery!H140,0)</f>
        <v>90140</v>
      </c>
      <c r="H45" s="3">
        <f>ROUND(+Surgery!F140,0)</f>
        <v>19529</v>
      </c>
      <c r="I45" s="9">
        <f t="shared" si="1"/>
        <v>4.62</v>
      </c>
      <c r="J45" s="9"/>
      <c r="K45" s="10">
        <f t="shared" si="2"/>
        <v>0.0896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ROUND(+Surgery!H41,0)</f>
        <v>384741</v>
      </c>
      <c r="E46" s="3">
        <f>ROUND(+Surgery!F41,0)</f>
        <v>461828</v>
      </c>
      <c r="F46" s="9">
        <f t="shared" si="0"/>
        <v>0.83</v>
      </c>
      <c r="G46" s="3">
        <f>ROUND(+Surgery!H141,0)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ROUND(+Surgery!H42,0)</f>
        <v>0</v>
      </c>
      <c r="E47" s="3">
        <f>ROUND(+Surgery!F42,0)</f>
        <v>0</v>
      </c>
      <c r="F47" s="9">
        <f t="shared" si="0"/>
      </c>
      <c r="G47" s="3">
        <f>ROUND(+Surgery!H142,0)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ROUND(+Surgery!H43,0)</f>
        <v>108075</v>
      </c>
      <c r="E48" s="3">
        <f>ROUND(+Surgery!F43,0)</f>
        <v>53355</v>
      </c>
      <c r="F48" s="9">
        <f t="shared" si="0"/>
        <v>2.03</v>
      </c>
      <c r="G48" s="3">
        <f>ROUND(+Surgery!H143,0)</f>
        <v>115754</v>
      </c>
      <c r="H48" s="3">
        <f>ROUND(+Surgery!F143,0)</f>
        <v>54955</v>
      </c>
      <c r="I48" s="9">
        <f t="shared" si="1"/>
        <v>2.11</v>
      </c>
      <c r="J48" s="9"/>
      <c r="K48" s="10">
        <f t="shared" si="2"/>
        <v>0.0394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ROUND(+Surgery!H44,0)</f>
        <v>689173</v>
      </c>
      <c r="E49" s="3">
        <f>ROUND(+Surgery!F44,0)</f>
        <v>409618</v>
      </c>
      <c r="F49" s="9">
        <f t="shared" si="0"/>
        <v>1.68</v>
      </c>
      <c r="G49" s="3">
        <f>ROUND(+Surgery!H144,0)</f>
        <v>814576</v>
      </c>
      <c r="H49" s="3">
        <f>ROUND(+Surgery!F144,0)</f>
        <v>406564</v>
      </c>
      <c r="I49" s="9">
        <f t="shared" si="1"/>
        <v>2</v>
      </c>
      <c r="J49" s="9"/>
      <c r="K49" s="10">
        <f t="shared" si="2"/>
        <v>0.1905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ROUND(+Surgery!H45,0)</f>
        <v>2557007</v>
      </c>
      <c r="E50" s="3">
        <f>ROUND(+Surgery!F45,0)</f>
        <v>24783</v>
      </c>
      <c r="F50" s="9">
        <f t="shared" si="0"/>
        <v>103.18</v>
      </c>
      <c r="G50" s="3">
        <f>ROUND(+Surgery!H145,0)</f>
        <v>2486440</v>
      </c>
      <c r="H50" s="3">
        <f>ROUND(+Surgery!F145,0)</f>
        <v>25479</v>
      </c>
      <c r="I50" s="9">
        <f t="shared" si="1"/>
        <v>97.59</v>
      </c>
      <c r="J50" s="9"/>
      <c r="K50" s="10">
        <f t="shared" si="2"/>
        <v>-0.0542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ROUND(+Surgery!H46,0)</f>
        <v>90815</v>
      </c>
      <c r="E51" s="3">
        <f>ROUND(+Surgery!F46,0)</f>
        <v>7140</v>
      </c>
      <c r="F51" s="9">
        <f t="shared" si="0"/>
        <v>12.72</v>
      </c>
      <c r="G51" s="3">
        <f>ROUND(+Surgery!H146,0)</f>
        <v>72406</v>
      </c>
      <c r="H51" s="3">
        <f>ROUND(+Surgery!F146,0)</f>
        <v>9300</v>
      </c>
      <c r="I51" s="9">
        <f t="shared" si="1"/>
        <v>7.79</v>
      </c>
      <c r="J51" s="9"/>
      <c r="K51" s="10">
        <f t="shared" si="2"/>
        <v>-0.3876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ROUND(+Surgery!H47,0)</f>
        <v>1443367</v>
      </c>
      <c r="E52" s="3">
        <f>ROUND(+Surgery!F47,0)</f>
        <v>1903884</v>
      </c>
      <c r="F52" s="9">
        <f t="shared" si="0"/>
        <v>0.76</v>
      </c>
      <c r="G52" s="3">
        <f>ROUND(+Surgery!H147,0)</f>
        <v>1972067</v>
      </c>
      <c r="H52" s="3">
        <f>ROUND(+Surgery!F147,0)</f>
        <v>2021352</v>
      </c>
      <c r="I52" s="9">
        <f t="shared" si="1"/>
        <v>0.98</v>
      </c>
      <c r="J52" s="9"/>
      <c r="K52" s="10">
        <f t="shared" si="2"/>
        <v>0.2895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ROUND(+Surgery!H48,0)</f>
        <v>1583346</v>
      </c>
      <c r="E53" s="3">
        <f>ROUND(+Surgery!F48,0)</f>
        <v>1248021</v>
      </c>
      <c r="F53" s="9">
        <f t="shared" si="0"/>
        <v>1.27</v>
      </c>
      <c r="G53" s="3">
        <f>ROUND(+Surgery!H148,0)</f>
        <v>1797867</v>
      </c>
      <c r="H53" s="3">
        <f>ROUND(+Surgery!F148,0)</f>
        <v>1538196</v>
      </c>
      <c r="I53" s="9">
        <f t="shared" si="1"/>
        <v>1.17</v>
      </c>
      <c r="J53" s="9"/>
      <c r="K53" s="10">
        <f t="shared" si="2"/>
        <v>-0.0787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ROUND(+Surgery!H49,0)</f>
        <v>1033248</v>
      </c>
      <c r="E54" s="3">
        <f>ROUND(+Surgery!F49,0)</f>
        <v>714468</v>
      </c>
      <c r="F54" s="9">
        <f t="shared" si="0"/>
        <v>1.45</v>
      </c>
      <c r="G54" s="3">
        <f>ROUND(+Surgery!H149,0)</f>
        <v>1173599</v>
      </c>
      <c r="H54" s="3">
        <f>ROUND(+Surgery!F149,0)</f>
        <v>980829</v>
      </c>
      <c r="I54" s="9">
        <f t="shared" si="1"/>
        <v>1.2</v>
      </c>
      <c r="J54" s="9"/>
      <c r="K54" s="10">
        <f t="shared" si="2"/>
        <v>-0.1724</v>
      </c>
    </row>
    <row r="55" spans="2:11" ht="12">
      <c r="B55">
        <f>+Surgery!A50</f>
        <v>134</v>
      </c>
      <c r="C55" t="str">
        <f>+Surgery!B50</f>
        <v>ISLAND HOSPITAL</v>
      </c>
      <c r="D55" s="3">
        <f>ROUND(+Surgery!H50,0)</f>
        <v>201525</v>
      </c>
      <c r="E55" s="3">
        <f>ROUND(+Surgery!F50,0)</f>
        <v>489646</v>
      </c>
      <c r="F55" s="9">
        <f t="shared" si="0"/>
        <v>0.41</v>
      </c>
      <c r="G55" s="3">
        <f>ROUND(+Surgery!H150,0)</f>
        <v>290125</v>
      </c>
      <c r="H55" s="3">
        <f>ROUND(+Surgery!F150,0)</f>
        <v>502708</v>
      </c>
      <c r="I55" s="9">
        <f t="shared" si="1"/>
        <v>0.58</v>
      </c>
      <c r="J55" s="9"/>
      <c r="K55" s="10">
        <f t="shared" si="2"/>
        <v>0.4146</v>
      </c>
    </row>
    <row r="56" spans="2:11" ht="12">
      <c r="B56">
        <f>+Surgery!A51</f>
        <v>137</v>
      </c>
      <c r="C56" t="str">
        <f>+Surgery!B51</f>
        <v>LINCOLN HOSPITAL</v>
      </c>
      <c r="D56" s="3">
        <f>ROUND(+Surgery!H51,0)</f>
        <v>64592</v>
      </c>
      <c r="E56" s="3">
        <f>ROUND(+Surgery!F51,0)</f>
        <v>34190</v>
      </c>
      <c r="F56" s="9">
        <f t="shared" si="0"/>
        <v>1.89</v>
      </c>
      <c r="G56" s="3">
        <f>ROUND(+Surgery!H151,0)</f>
        <v>74943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ROUND(+Surgery!H52,0)</f>
        <v>538746</v>
      </c>
      <c r="E57" s="3">
        <f>ROUND(+Surgery!F52,0)</f>
        <v>458090</v>
      </c>
      <c r="F57" s="9">
        <f t="shared" si="0"/>
        <v>1.18</v>
      </c>
      <c r="G57" s="3">
        <f>ROUND(+Surgery!H152,0)</f>
        <v>636471</v>
      </c>
      <c r="H57" s="3">
        <f>ROUND(+Surgery!F152,0)</f>
        <v>442770</v>
      </c>
      <c r="I57" s="9">
        <f t="shared" si="1"/>
        <v>1.44</v>
      </c>
      <c r="J57" s="9"/>
      <c r="K57" s="10">
        <f t="shared" si="2"/>
        <v>0.2203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ROUND(+Surgery!H53,0)</f>
        <v>781745</v>
      </c>
      <c r="E58" s="3">
        <f>ROUND(+Surgery!F53,0)</f>
        <v>652525</v>
      </c>
      <c r="F58" s="9">
        <f t="shared" si="0"/>
        <v>1.2</v>
      </c>
      <c r="G58" s="3">
        <f>ROUND(+Surgery!H153,0)</f>
        <v>930665</v>
      </c>
      <c r="H58" s="3">
        <f>ROUND(+Surgery!F153,0)</f>
        <v>669583</v>
      </c>
      <c r="I58" s="9">
        <f t="shared" si="1"/>
        <v>1.39</v>
      </c>
      <c r="J58" s="9"/>
      <c r="K58" s="10">
        <f t="shared" si="2"/>
        <v>0.1583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ROUND(+Surgery!H54,0)</f>
        <v>173353</v>
      </c>
      <c r="E59" s="3">
        <f>ROUND(+Surgery!F54,0)</f>
        <v>114181</v>
      </c>
      <c r="F59" s="9">
        <f t="shared" si="0"/>
        <v>1.52</v>
      </c>
      <c r="G59" s="3">
        <f>ROUND(+Surgery!H154,0)</f>
        <v>258415</v>
      </c>
      <c r="H59" s="3">
        <f>ROUND(+Surgery!F154,0)</f>
        <v>117328</v>
      </c>
      <c r="I59" s="9">
        <f t="shared" si="1"/>
        <v>2.2</v>
      </c>
      <c r="J59" s="9"/>
      <c r="K59" s="10">
        <f t="shared" si="2"/>
        <v>0.4474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ROUND(+Surgery!H55,0)</f>
        <v>0</v>
      </c>
      <c r="E60" s="3">
        <f>ROUND(+Surgery!F55,0)</f>
        <v>0</v>
      </c>
      <c r="F60" s="9">
        <f t="shared" si="0"/>
      </c>
      <c r="G60" s="3">
        <f>ROUND(+Surgery!H155,0)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ROUND(+Surgery!H56,0)</f>
        <v>1808334</v>
      </c>
      <c r="E61" s="3">
        <f>ROUND(+Surgery!F56,0)</f>
        <v>984126</v>
      </c>
      <c r="F61" s="9">
        <f t="shared" si="0"/>
        <v>1.84</v>
      </c>
      <c r="G61" s="3">
        <f>ROUND(+Surgery!H156,0)</f>
        <v>2061685</v>
      </c>
      <c r="H61" s="3">
        <f>ROUND(+Surgery!F156,0)</f>
        <v>974682</v>
      </c>
      <c r="I61" s="9">
        <f t="shared" si="1"/>
        <v>2.12</v>
      </c>
      <c r="J61" s="9"/>
      <c r="K61" s="10">
        <f t="shared" si="2"/>
        <v>0.1522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ROUND(+Surgery!H57,0)</f>
        <v>1111490</v>
      </c>
      <c r="E62" s="3">
        <f>ROUND(+Surgery!F57,0)</f>
        <v>862986</v>
      </c>
      <c r="F62" s="9">
        <f t="shared" si="0"/>
        <v>1.29</v>
      </c>
      <c r="G62" s="3">
        <f>ROUND(+Surgery!H157,0)</f>
        <v>1204256</v>
      </c>
      <c r="H62" s="3">
        <f>ROUND(+Surgery!F157,0)</f>
        <v>836827</v>
      </c>
      <c r="I62" s="9">
        <f t="shared" si="1"/>
        <v>1.44</v>
      </c>
      <c r="J62" s="9"/>
      <c r="K62" s="10">
        <f t="shared" si="2"/>
        <v>0.1163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ROUND(+Surgery!H58,0)</f>
        <v>138899</v>
      </c>
      <c r="E63" s="3">
        <f>ROUND(+Surgery!F58,0)</f>
        <v>132091</v>
      </c>
      <c r="F63" s="9">
        <f t="shared" si="0"/>
        <v>1.05</v>
      </c>
      <c r="G63" s="3">
        <f>ROUND(+Surgery!H158,0)</f>
        <v>180980</v>
      </c>
      <c r="H63" s="3">
        <f>ROUND(+Surgery!F158,0)</f>
        <v>138294</v>
      </c>
      <c r="I63" s="9">
        <f t="shared" si="1"/>
        <v>1.31</v>
      </c>
      <c r="J63" s="9"/>
      <c r="K63" s="10">
        <f t="shared" si="2"/>
        <v>0.2476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ROUND(+Surgery!H59,0)</f>
        <v>0</v>
      </c>
      <c r="E64" s="3">
        <f>ROUND(+Surgery!F59,0)</f>
        <v>0</v>
      </c>
      <c r="F64" s="9">
        <f t="shared" si="0"/>
      </c>
      <c r="G64" s="3">
        <f>ROUND(+Surgery!H159,0)</f>
        <v>0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ROUND(+Surgery!H60,0)</f>
        <v>69372</v>
      </c>
      <c r="E65" s="3">
        <f>ROUND(+Surgery!F60,0)</f>
        <v>18460</v>
      </c>
      <c r="F65" s="9">
        <f t="shared" si="0"/>
        <v>3.76</v>
      </c>
      <c r="G65" s="3">
        <f>ROUND(+Surgery!H160,0)</f>
        <v>85142</v>
      </c>
      <c r="H65" s="3">
        <f>ROUND(+Surgery!F160,0)</f>
        <v>19063</v>
      </c>
      <c r="I65" s="9">
        <f t="shared" si="1"/>
        <v>4.47</v>
      </c>
      <c r="J65" s="9"/>
      <c r="K65" s="10">
        <f t="shared" si="2"/>
        <v>0.1888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ROUND(+Surgery!H61,0)</f>
        <v>331074</v>
      </c>
      <c r="E66" s="3">
        <f>ROUND(+Surgery!F61,0)</f>
        <v>76630</v>
      </c>
      <c r="F66" s="9">
        <f t="shared" si="0"/>
        <v>4.32</v>
      </c>
      <c r="G66" s="3">
        <f>ROUND(+Surgery!H161,0)</f>
        <v>308274</v>
      </c>
      <c r="H66" s="3">
        <f>ROUND(+Surgery!F161,0)</f>
        <v>73331</v>
      </c>
      <c r="I66" s="9">
        <f t="shared" si="1"/>
        <v>4.2</v>
      </c>
      <c r="J66" s="9"/>
      <c r="K66" s="10">
        <f t="shared" si="2"/>
        <v>-0.0278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ROUND(+Surgery!H62,0)</f>
        <v>232333</v>
      </c>
      <c r="E67" s="3">
        <f>ROUND(+Surgery!F62,0)</f>
        <v>55580</v>
      </c>
      <c r="F67" s="9">
        <f t="shared" si="0"/>
        <v>4.18</v>
      </c>
      <c r="G67" s="3">
        <f>ROUND(+Surgery!H162,0)</f>
        <v>294284</v>
      </c>
      <c r="H67" s="3">
        <f>ROUND(+Surgery!F162,0)</f>
        <v>47465</v>
      </c>
      <c r="I67" s="9">
        <f t="shared" si="1"/>
        <v>6.2</v>
      </c>
      <c r="J67" s="9"/>
      <c r="K67" s="10">
        <f t="shared" si="2"/>
        <v>0.4833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ROUND(+Surgery!H63,0)</f>
        <v>1711545</v>
      </c>
      <c r="E68" s="3">
        <f>ROUND(+Surgery!F63,0)</f>
        <v>989760</v>
      </c>
      <c r="F68" s="9">
        <f t="shared" si="0"/>
        <v>1.73</v>
      </c>
      <c r="G68" s="3">
        <f>ROUND(+Surgery!H163,0)</f>
        <v>1792317</v>
      </c>
      <c r="H68" s="3">
        <f>ROUND(+Surgery!F163,0)</f>
        <v>1032042</v>
      </c>
      <c r="I68" s="9">
        <f t="shared" si="1"/>
        <v>1.74</v>
      </c>
      <c r="J68" s="9"/>
      <c r="K68" s="10">
        <f t="shared" si="2"/>
        <v>0.0058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ROUND(+Surgery!H64,0)</f>
        <v>276574</v>
      </c>
      <c r="E69" s="3">
        <f>ROUND(+Surgery!F64,0)</f>
        <v>183403</v>
      </c>
      <c r="F69" s="9">
        <f t="shared" si="0"/>
        <v>1.51</v>
      </c>
      <c r="G69" s="3">
        <f>ROUND(+Surgery!H164,0)</f>
        <v>239540</v>
      </c>
      <c r="H69" s="3">
        <f>ROUND(+Surgery!F164,0)</f>
        <v>181175</v>
      </c>
      <c r="I69" s="9">
        <f t="shared" si="1"/>
        <v>1.32</v>
      </c>
      <c r="J69" s="9"/>
      <c r="K69" s="10">
        <f t="shared" si="2"/>
        <v>-0.1258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ROUND(+Surgery!H65,0)</f>
        <v>0</v>
      </c>
      <c r="E70" s="3">
        <f>ROUND(+Surgery!F65,0)</f>
        <v>0</v>
      </c>
      <c r="F70" s="9">
        <f t="shared" si="0"/>
      </c>
      <c r="G70" s="3">
        <f>ROUND(+Surgery!H165,0)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ROUND(+Surgery!H66,0)</f>
        <v>0</v>
      </c>
      <c r="E71" s="3">
        <f>ROUND(+Surgery!F66,0)</f>
        <v>0</v>
      </c>
      <c r="F71" s="9">
        <f t="shared" si="0"/>
      </c>
      <c r="G71" s="3">
        <f>ROUND(+Surgery!H166,0)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ROUND(+Surgery!H67,0)</f>
        <v>1709619</v>
      </c>
      <c r="E72" s="3">
        <f>ROUND(+Surgery!F67,0)</f>
        <v>836690</v>
      </c>
      <c r="F72" s="9">
        <f t="shared" si="0"/>
        <v>2.04</v>
      </c>
      <c r="G72" s="3">
        <f>ROUND(+Surgery!H167,0)</f>
        <v>1587845</v>
      </c>
      <c r="H72" s="3">
        <f>ROUND(+Surgery!F167,0)</f>
        <v>946681</v>
      </c>
      <c r="I72" s="9">
        <f t="shared" si="1"/>
        <v>1.68</v>
      </c>
      <c r="J72" s="9"/>
      <c r="K72" s="10">
        <f t="shared" si="2"/>
        <v>-0.1765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ROUND(+Surgery!H68,0)</f>
        <v>749049</v>
      </c>
      <c r="E73" s="3">
        <f>ROUND(+Surgery!F68,0)</f>
        <v>658681</v>
      </c>
      <c r="F73" s="9">
        <f t="shared" si="0"/>
        <v>1.14</v>
      </c>
      <c r="G73" s="3">
        <f>ROUND(+Surgery!H168,0)</f>
        <v>1091298</v>
      </c>
      <c r="H73" s="3">
        <f>ROUND(+Surgery!F168,0)</f>
        <v>773283</v>
      </c>
      <c r="I73" s="9">
        <f t="shared" si="1"/>
        <v>1.41</v>
      </c>
      <c r="J73" s="9"/>
      <c r="K73" s="10">
        <f t="shared" si="2"/>
        <v>0.2368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ROUND(+Surgery!H69,0)</f>
        <v>3867905</v>
      </c>
      <c r="E74" s="3">
        <f>ROUND(+Surgery!F69,0)</f>
        <v>2175638</v>
      </c>
      <c r="F74" s="9">
        <f t="shared" si="0"/>
        <v>1.78</v>
      </c>
      <c r="G74" s="3">
        <f>ROUND(+Surgery!H169,0)</f>
        <v>6190734</v>
      </c>
      <c r="H74" s="3">
        <f>ROUND(+Surgery!F169,0)</f>
        <v>2289480</v>
      </c>
      <c r="I74" s="9">
        <f t="shared" si="1"/>
        <v>2.7</v>
      </c>
      <c r="J74" s="9"/>
      <c r="K74" s="10">
        <f t="shared" si="2"/>
        <v>0.5169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ROUND(+Surgery!H70,0)</f>
        <v>927153</v>
      </c>
      <c r="E75" s="3">
        <f>ROUND(+Surgery!F70,0)</f>
        <v>715335</v>
      </c>
      <c r="F75" s="9">
        <f aca="true" t="shared" si="3" ref="F75:F106">IF(D75=0,"",IF(E75=0,"",ROUND(D75/E75,2)))</f>
        <v>1.3</v>
      </c>
      <c r="G75" s="3">
        <f>ROUND(+Surgery!H170,0)</f>
        <v>1060395</v>
      </c>
      <c r="H75" s="3">
        <f>ROUND(+Surgery!F170,0)</f>
        <v>726530</v>
      </c>
      <c r="I75" s="9">
        <f aca="true" t="shared" si="4" ref="I75:I106">IF(G75=0,"",IF(H75=0,"",ROUND(G75/H75,2)))</f>
        <v>1.46</v>
      </c>
      <c r="J75" s="9"/>
      <c r="K75" s="10">
        <f aca="true" t="shared" si="5" ref="K75:K106">IF(D75=0,"",IF(E75=0,"",IF(G75=0,"",IF(H75=0,"",ROUND(I75/F75-1,4)))))</f>
        <v>0.1231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ROUND(+Surgery!H71,0)</f>
        <v>109512</v>
      </c>
      <c r="E76" s="3">
        <f>ROUND(+Surgery!F71,0)</f>
        <v>38134</v>
      </c>
      <c r="F76" s="9">
        <f t="shared" si="3"/>
        <v>2.87</v>
      </c>
      <c r="G76" s="3">
        <f>ROUND(+Surgery!H171,0)</f>
        <v>112774</v>
      </c>
      <c r="H76" s="3">
        <f>ROUND(+Surgery!F171,0)</f>
        <v>30777</v>
      </c>
      <c r="I76" s="9">
        <f t="shared" si="4"/>
        <v>3.66</v>
      </c>
      <c r="J76" s="9"/>
      <c r="K76" s="10">
        <f t="shared" si="5"/>
        <v>0.2753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ROUND(+Surgery!H72,0)</f>
        <v>0</v>
      </c>
      <c r="E77" s="3">
        <f>ROUND(+Surgery!F72,0)</f>
        <v>0</v>
      </c>
      <c r="F77" s="9">
        <f t="shared" si="3"/>
      </c>
      <c r="G77" s="3">
        <f>ROUND(+Surgery!H172,0)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ROUND(+Surgery!H73,0)</f>
        <v>910418</v>
      </c>
      <c r="E78" s="3">
        <f>ROUND(+Surgery!F73,0)</f>
        <v>716536</v>
      </c>
      <c r="F78" s="9">
        <f t="shared" si="3"/>
        <v>1.27</v>
      </c>
      <c r="G78" s="3">
        <f>ROUND(+Surgery!H173,0)</f>
        <v>915293</v>
      </c>
      <c r="H78" s="3">
        <f>ROUND(+Surgery!F173,0)</f>
        <v>684577</v>
      </c>
      <c r="I78" s="9">
        <f t="shared" si="4"/>
        <v>1.34</v>
      </c>
      <c r="J78" s="9"/>
      <c r="K78" s="10">
        <f t="shared" si="5"/>
        <v>0.0551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ROUND(+Surgery!H74,0)</f>
        <v>87766</v>
      </c>
      <c r="E79" s="3">
        <f>ROUND(+Surgery!F74,0)</f>
        <v>164270</v>
      </c>
      <c r="F79" s="9">
        <f t="shared" si="3"/>
        <v>0.53</v>
      </c>
      <c r="G79" s="3">
        <f>ROUND(+Surgery!H174,0)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ROUND(+Surgery!H75,0)</f>
        <v>1940586</v>
      </c>
      <c r="E80" s="3">
        <f>ROUND(+Surgery!F75,0)</f>
        <v>1314150</v>
      </c>
      <c r="F80" s="9">
        <f t="shared" si="3"/>
        <v>1.48</v>
      </c>
      <c r="G80" s="3">
        <f>ROUND(+Surgery!H175,0)</f>
        <v>2043885</v>
      </c>
      <c r="H80" s="3">
        <f>ROUND(+Surgery!F175,0)</f>
        <v>1357724</v>
      </c>
      <c r="I80" s="9">
        <f t="shared" si="4"/>
        <v>1.51</v>
      </c>
      <c r="J80" s="9"/>
      <c r="K80" s="10">
        <f t="shared" si="5"/>
        <v>0.0203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ROUND(+Surgery!H76,0)</f>
        <v>509275</v>
      </c>
      <c r="E81" s="3">
        <f>ROUND(+Surgery!F76,0)</f>
        <v>260311</v>
      </c>
      <c r="F81" s="9">
        <f t="shared" si="3"/>
        <v>1.96</v>
      </c>
      <c r="G81" s="3">
        <f>ROUND(+Surgery!H176,0)</f>
        <v>545410</v>
      </c>
      <c r="H81" s="3">
        <f>ROUND(+Surgery!F176,0)</f>
        <v>192377</v>
      </c>
      <c r="I81" s="9">
        <f t="shared" si="4"/>
        <v>2.84</v>
      </c>
      <c r="J81" s="9"/>
      <c r="K81" s="10">
        <f t="shared" si="5"/>
        <v>0.449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ROUND(+Surgery!H77,0)</f>
        <v>21633</v>
      </c>
      <c r="E82" s="3">
        <f>ROUND(+Surgery!F77,0)</f>
        <v>257</v>
      </c>
      <c r="F82" s="9">
        <f t="shared" si="3"/>
        <v>84.18</v>
      </c>
      <c r="G82" s="3">
        <f>ROUND(+Surgery!H177,0)</f>
        <v>26847</v>
      </c>
      <c r="H82" s="3">
        <f>ROUND(+Surgery!F177,0)</f>
        <v>384</v>
      </c>
      <c r="I82" s="9">
        <f t="shared" si="4"/>
        <v>69.91</v>
      </c>
      <c r="J82" s="9"/>
      <c r="K82" s="10">
        <f t="shared" si="5"/>
        <v>-0.1695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ROUND(+Surgery!H78,0)</f>
        <v>291302</v>
      </c>
      <c r="E83" s="3">
        <f>ROUND(+Surgery!F78,0)</f>
        <v>692666</v>
      </c>
      <c r="F83" s="9">
        <f t="shared" si="3"/>
        <v>0.42</v>
      </c>
      <c r="G83" s="3">
        <f>ROUND(+Surgery!H178,0)</f>
        <v>373606</v>
      </c>
      <c r="H83" s="3">
        <f>ROUND(+Surgery!F178,0)</f>
        <v>711047</v>
      </c>
      <c r="I83" s="9">
        <f t="shared" si="4"/>
        <v>0.53</v>
      </c>
      <c r="J83" s="9"/>
      <c r="K83" s="10">
        <f t="shared" si="5"/>
        <v>0.2619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ROUND(+Surgery!H79,0)</f>
        <v>3693034</v>
      </c>
      <c r="E84" s="3">
        <f>ROUND(+Surgery!F79,0)</f>
        <v>3502213</v>
      </c>
      <c r="F84" s="9">
        <f t="shared" si="3"/>
        <v>1.05</v>
      </c>
      <c r="G84" s="3">
        <f>ROUND(+Surgery!H179,0)</f>
        <v>4581737</v>
      </c>
      <c r="H84" s="3">
        <f>ROUND(+Surgery!F179,0)</f>
        <v>3680974</v>
      </c>
      <c r="I84" s="9">
        <f t="shared" si="4"/>
        <v>1.24</v>
      </c>
      <c r="J84" s="9"/>
      <c r="K84" s="10">
        <f t="shared" si="5"/>
        <v>0.181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ROUND(+Surgery!H80,0)</f>
        <v>4877</v>
      </c>
      <c r="E85" s="3">
        <f>ROUND(+Surgery!F80,0)</f>
        <v>0</v>
      </c>
      <c r="F85" s="9">
        <f t="shared" si="3"/>
      </c>
      <c r="G85" s="3">
        <f>ROUND(+Surgery!H180,0)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ROUND(+Surgery!H81,0)</f>
        <v>291710</v>
      </c>
      <c r="E86" s="3">
        <f>ROUND(+Surgery!F81,0)</f>
        <v>2179</v>
      </c>
      <c r="F86" s="9">
        <f t="shared" si="3"/>
        <v>133.87</v>
      </c>
      <c r="G86" s="3">
        <f>ROUND(+Surgery!H181,0)</f>
        <v>401426</v>
      </c>
      <c r="H86" s="3">
        <f>ROUND(+Surgery!F181,0)</f>
        <v>3895</v>
      </c>
      <c r="I86" s="9">
        <f t="shared" si="4"/>
        <v>103.06</v>
      </c>
      <c r="J86" s="9"/>
      <c r="K86" s="10">
        <f t="shared" si="5"/>
        <v>-0.2301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ROUND(+Surgery!H82,0)</f>
        <v>390053</v>
      </c>
      <c r="E87" s="3">
        <f>ROUND(+Surgery!F82,0)</f>
        <v>342360</v>
      </c>
      <c r="F87" s="9">
        <f t="shared" si="3"/>
        <v>1.14</v>
      </c>
      <c r="G87" s="3">
        <f>ROUND(+Surgery!H182,0)</f>
        <v>383855</v>
      </c>
      <c r="H87" s="3">
        <f>ROUND(+Surgery!F182,0)</f>
        <v>284640</v>
      </c>
      <c r="I87" s="9">
        <f t="shared" si="4"/>
        <v>1.35</v>
      </c>
      <c r="J87" s="9"/>
      <c r="K87" s="10">
        <f t="shared" si="5"/>
        <v>0.1842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ROUND(+Surgery!H83,0)</f>
        <v>0</v>
      </c>
      <c r="E88" s="3">
        <f>ROUND(+Surgery!F83,0)</f>
        <v>0</v>
      </c>
      <c r="F88" s="9">
        <f t="shared" si="3"/>
      </c>
      <c r="G88" s="3">
        <f>ROUND(+Surgery!H183,0)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ROUND(+Surgery!H84,0)</f>
        <v>402149</v>
      </c>
      <c r="E89" s="3">
        <f>ROUND(+Surgery!F84,0)</f>
        <v>248118</v>
      </c>
      <c r="F89" s="9">
        <f t="shared" si="3"/>
        <v>1.62</v>
      </c>
      <c r="G89" s="3">
        <f>ROUND(+Surgery!H184,0)</f>
        <v>305687</v>
      </c>
      <c r="H89" s="3">
        <f>ROUND(+Surgery!F184,0)</f>
        <v>283882</v>
      </c>
      <c r="I89" s="9">
        <f t="shared" si="4"/>
        <v>1.08</v>
      </c>
      <c r="J89" s="9"/>
      <c r="K89" s="10">
        <f t="shared" si="5"/>
        <v>-0.3333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ROUND(+Surgery!H85,0)</f>
        <v>162860</v>
      </c>
      <c r="E90" s="3">
        <f>ROUND(+Surgery!F85,0)</f>
        <v>88109</v>
      </c>
      <c r="F90" s="9">
        <f t="shared" si="3"/>
        <v>1.85</v>
      </c>
      <c r="G90" s="3">
        <f>ROUND(+Surgery!H185,0)</f>
        <v>186224</v>
      </c>
      <c r="H90" s="3">
        <f>ROUND(+Surgery!F185,0)</f>
        <v>125114</v>
      </c>
      <c r="I90" s="9">
        <f t="shared" si="4"/>
        <v>1.49</v>
      </c>
      <c r="J90" s="9"/>
      <c r="K90" s="10">
        <f t="shared" si="5"/>
        <v>-0.1946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ROUND(+Surgery!H86,0)</f>
        <v>79398</v>
      </c>
      <c r="E91" s="3">
        <f>ROUND(+Surgery!F86,0)</f>
        <v>105299</v>
      </c>
      <c r="F91" s="9">
        <f t="shared" si="3"/>
        <v>0.75</v>
      </c>
      <c r="G91" s="3">
        <f>ROUND(+Surgery!H186,0)</f>
        <v>87849</v>
      </c>
      <c r="H91" s="3">
        <f>ROUND(+Surgery!F186,0)</f>
        <v>103280</v>
      </c>
      <c r="I91" s="9">
        <f t="shared" si="4"/>
        <v>0.85</v>
      </c>
      <c r="J91" s="9"/>
      <c r="K91" s="10">
        <f t="shared" si="5"/>
        <v>0.1333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ROUND(+Surgery!H87,0)</f>
        <v>13374</v>
      </c>
      <c r="E92" s="3">
        <f>ROUND(+Surgery!F87,0)</f>
        <v>0</v>
      </c>
      <c r="F92" s="9">
        <f t="shared" si="3"/>
      </c>
      <c r="G92" s="3">
        <f>ROUND(+Surgery!H187,0)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ROUND(+Surgery!H88,0)</f>
        <v>112411</v>
      </c>
      <c r="E93" s="3">
        <f>ROUND(+Surgery!F88,0)</f>
        <v>330378</v>
      </c>
      <c r="F93" s="9">
        <f t="shared" si="3"/>
        <v>0.34</v>
      </c>
      <c r="G93" s="3">
        <f>ROUND(+Surgery!H188,0)</f>
        <v>118576</v>
      </c>
      <c r="H93" s="3">
        <f>ROUND(+Surgery!F188,0)</f>
        <v>359451</v>
      </c>
      <c r="I93" s="9">
        <f t="shared" si="4"/>
        <v>0.33</v>
      </c>
      <c r="J93" s="9"/>
      <c r="K93" s="10">
        <f t="shared" si="5"/>
        <v>-0.0294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ROUND(+Surgery!H89,0)</f>
        <v>125139</v>
      </c>
      <c r="E94" s="3">
        <f>ROUND(+Surgery!F89,0)</f>
        <v>91624</v>
      </c>
      <c r="F94" s="9">
        <f t="shared" si="3"/>
        <v>1.37</v>
      </c>
      <c r="G94" s="3">
        <f>ROUND(+Surgery!H189,0)</f>
        <v>144212</v>
      </c>
      <c r="H94" s="3">
        <f>ROUND(+Surgery!F189,0)</f>
        <v>107114</v>
      </c>
      <c r="I94" s="9">
        <f t="shared" si="4"/>
        <v>1.35</v>
      </c>
      <c r="J94" s="9"/>
      <c r="K94" s="10">
        <f t="shared" si="5"/>
        <v>-0.0146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ROUND(+Surgery!H90,0)</f>
        <v>91591</v>
      </c>
      <c r="E95" s="3">
        <f>ROUND(+Surgery!F90,0)</f>
        <v>93900</v>
      </c>
      <c r="F95" s="9">
        <f t="shared" si="3"/>
        <v>0.98</v>
      </c>
      <c r="G95" s="3">
        <f>ROUND(+Surgery!H190,0)</f>
        <v>95918</v>
      </c>
      <c r="H95" s="3">
        <f>ROUND(+Surgery!F190,0)</f>
        <v>84750</v>
      </c>
      <c r="I95" s="9">
        <f t="shared" si="4"/>
        <v>1.13</v>
      </c>
      <c r="J95" s="9"/>
      <c r="K95" s="10">
        <f t="shared" si="5"/>
        <v>0.1531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ROUND(+Surgery!H91,0)</f>
        <v>1579415</v>
      </c>
      <c r="E96" s="3">
        <f>ROUND(+Surgery!F91,0)</f>
        <v>1050750</v>
      </c>
      <c r="F96" s="9">
        <f t="shared" si="3"/>
        <v>1.5</v>
      </c>
      <c r="G96" s="3">
        <f>ROUND(+Surgery!H191,0)</f>
        <v>1768103</v>
      </c>
      <c r="H96" s="3">
        <f>ROUND(+Surgery!F191,0)</f>
        <v>1591534</v>
      </c>
      <c r="I96" s="9">
        <f t="shared" si="4"/>
        <v>1.11</v>
      </c>
      <c r="J96" s="9"/>
      <c r="K96" s="10">
        <f t="shared" si="5"/>
        <v>-0.26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ROUND(+Surgery!H92,0)</f>
        <v>1971</v>
      </c>
      <c r="E97" s="3">
        <f>ROUND(+Surgery!F92,0)</f>
        <v>0</v>
      </c>
      <c r="F97" s="9">
        <f t="shared" si="3"/>
      </c>
      <c r="G97" s="3">
        <f>ROUND(+Surgery!H192,0)</f>
        <v>1760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ROUND(+Surgery!H93,0)</f>
        <v>0</v>
      </c>
      <c r="E98" s="3">
        <f>ROUND(+Surgery!F93,0)</f>
        <v>0</v>
      </c>
      <c r="F98" s="9">
        <f t="shared" si="3"/>
      </c>
      <c r="G98" s="3">
        <f>ROUND(+Surgery!H193,0)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ROUND(+Surgery!H94,0)</f>
        <v>259008</v>
      </c>
      <c r="E99" s="3">
        <f>ROUND(+Surgery!F94,0)</f>
        <v>381769</v>
      </c>
      <c r="F99" s="9">
        <f t="shared" si="3"/>
        <v>0.68</v>
      </c>
      <c r="G99" s="3">
        <f>ROUND(+Surgery!H194,0)</f>
        <v>648942</v>
      </c>
      <c r="H99" s="3">
        <f>ROUND(+Surgery!F194,0)</f>
        <v>391219</v>
      </c>
      <c r="I99" s="9">
        <f t="shared" si="4"/>
        <v>1.66</v>
      </c>
      <c r="J99" s="9"/>
      <c r="K99" s="10">
        <f t="shared" si="5"/>
        <v>1.4412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ROUND(+Surgery!H95,0)</f>
        <v>127571</v>
      </c>
      <c r="E100" s="3">
        <f>ROUND(+Surgery!F95,0)</f>
        <v>72398</v>
      </c>
      <c r="F100" s="9">
        <f t="shared" si="3"/>
        <v>1.76</v>
      </c>
      <c r="G100" s="3">
        <f>ROUND(+Surgery!H195,0)</f>
        <v>135803</v>
      </c>
      <c r="H100" s="3">
        <f>ROUND(+Surgery!F195,0)</f>
        <v>66817</v>
      </c>
      <c r="I100" s="9">
        <f t="shared" si="4"/>
        <v>2.03</v>
      </c>
      <c r="J100" s="9"/>
      <c r="K100" s="10">
        <f t="shared" si="5"/>
        <v>0.1534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ROUND(+Surgery!H96,0)</f>
        <v>589954</v>
      </c>
      <c r="E101" s="3">
        <f>ROUND(+Surgery!F96,0)</f>
        <v>523053</v>
      </c>
      <c r="F101" s="9">
        <f t="shared" si="3"/>
        <v>1.13</v>
      </c>
      <c r="G101" s="3">
        <f>ROUND(+Surgery!H196,0)</f>
        <v>594817</v>
      </c>
      <c r="H101" s="3">
        <f>ROUND(+Surgery!F196,0)</f>
        <v>517950</v>
      </c>
      <c r="I101" s="9">
        <f t="shared" si="4"/>
        <v>1.15</v>
      </c>
      <c r="J101" s="9"/>
      <c r="K101" s="10">
        <f t="shared" si="5"/>
        <v>0.0177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ROUND(+Surgery!H97,0)</f>
        <v>829205</v>
      </c>
      <c r="E102" s="3">
        <f>ROUND(+Surgery!F97,0)</f>
        <v>386355</v>
      </c>
      <c r="F102" s="9">
        <f t="shared" si="3"/>
        <v>2.15</v>
      </c>
      <c r="G102" s="3">
        <f>ROUND(+Surgery!H197,0)</f>
        <v>936063</v>
      </c>
      <c r="H102" s="3">
        <f>ROUND(+Surgery!F197,0)</f>
        <v>416790</v>
      </c>
      <c r="I102" s="9">
        <f t="shared" si="4"/>
        <v>2.25</v>
      </c>
      <c r="J102" s="9"/>
      <c r="K102" s="10">
        <f t="shared" si="5"/>
        <v>0.0465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ROUND(+Surgery!H98,0)</f>
        <v>0</v>
      </c>
      <c r="E103" s="3">
        <f>ROUND(+Surgery!F98,0)</f>
        <v>0</v>
      </c>
      <c r="F103" s="9">
        <f t="shared" si="3"/>
      </c>
      <c r="G103" s="3">
        <f>ROUND(+Surgery!H198,0)</f>
        <v>236815</v>
      </c>
      <c r="H103" s="3">
        <f>ROUND(+Surgery!F198,0)</f>
        <v>63674</v>
      </c>
      <c r="I103" s="9">
        <f t="shared" si="4"/>
        <v>3.72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ROUND(+Surgery!H99,0)</f>
        <v>0</v>
      </c>
      <c r="E104" s="3">
        <f>ROUND(+Surgery!F99,0)</f>
        <v>0</v>
      </c>
      <c r="F104" s="9">
        <f t="shared" si="3"/>
      </c>
      <c r="G104" s="3">
        <f>ROUND(+Surgery!H199,0)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ROUND(+Surgery!H100,0)</f>
        <v>0</v>
      </c>
      <c r="E105" s="3">
        <f>ROUND(+Surgery!F100,0)</f>
        <v>0</v>
      </c>
      <c r="F105" s="9">
        <f t="shared" si="3"/>
      </c>
      <c r="G105" s="3">
        <f>ROUND(+Surgery!H200,0)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ROUND(+Surgery!H101,0)</f>
        <v>0</v>
      </c>
      <c r="E106" s="3">
        <f>ROUND(+Surgery!F101,0)</f>
        <v>0</v>
      </c>
      <c r="F106" s="9">
        <f t="shared" si="3"/>
      </c>
      <c r="G106" s="3">
        <f>ROUND(+Surgery!H201,0)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O27" sqref="O27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5" width="9.875" style="0" bestFit="1" customWidth="1"/>
    <col min="6" max="6" width="6.875" style="0" customWidth="1"/>
    <col min="7" max="7" width="7.875" style="0" bestFit="1" customWidth="1"/>
    <col min="8" max="8" width="9.875" style="0" bestFit="1" customWidth="1"/>
    <col min="9" max="9" width="5.875" style="0" customWidth="1"/>
    <col min="10" max="10" width="2.625" style="0" customWidth="1"/>
    <col min="11" max="11" width="10.125" style="0" bestFit="1" customWidth="1"/>
  </cols>
  <sheetData>
    <row r="1" spans="1:10" ht="12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168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43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14</v>
      </c>
      <c r="F8" s="1" t="s">
        <v>2</v>
      </c>
      <c r="G8" s="1" t="s">
        <v>14</v>
      </c>
      <c r="I8" s="1" t="s">
        <v>2</v>
      </c>
      <c r="J8" s="1"/>
      <c r="K8" s="4" t="s">
        <v>68</v>
      </c>
    </row>
    <row r="9" spans="1:11" ht="11.25" customHeight="1">
      <c r="A9" s="2"/>
      <c r="B9" s="2" t="s">
        <v>33</v>
      </c>
      <c r="C9" s="2" t="s">
        <v>34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ROUND(+Surgery!I5,0)</f>
        <v>72253</v>
      </c>
      <c r="E10" s="3">
        <f>ROUND(+Surgery!F5,0)</f>
        <v>2950854</v>
      </c>
      <c r="F10" s="9">
        <f>IF(D10=0,"",IF(E10=0,"",ROUND(D10/E10,2)))</f>
        <v>0.02</v>
      </c>
      <c r="G10" s="3">
        <f>ROUND(+Surgery!I105,0)</f>
        <v>3229</v>
      </c>
      <c r="H10" s="3">
        <f>ROUND(+Surgery!F105,0)</f>
        <v>3081012</v>
      </c>
      <c r="I10" s="9">
        <f>IF(G10=0,"",IF(H10=0,"",ROUND(G10/H10,2)))</f>
        <v>0</v>
      </c>
      <c r="J10" s="9"/>
      <c r="K10" s="10">
        <f>IF(D10=0,"",IF(E10=0,"",IF(G10=0,"",IF(H10=0,"",ROUND(I10/F10-1,4)))))</f>
        <v>-1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ROUND(+Surgery!I6,0)</f>
        <v>14580</v>
      </c>
      <c r="E11" s="3">
        <f>ROUND(+Surgery!F6,0)</f>
        <v>605221</v>
      </c>
      <c r="F11" s="9">
        <f aca="true" t="shared" si="0" ref="F11:F74">IF(D11=0,"",IF(E11=0,"",ROUND(D11/E11,2)))</f>
        <v>0.02</v>
      </c>
      <c r="G11" s="3">
        <f>ROUND(+Surgery!I106,0)</f>
        <v>0</v>
      </c>
      <c r="H11" s="3">
        <f>ROUND(+Surgery!F106,0)</f>
        <v>636605</v>
      </c>
      <c r="I11" s="9">
        <f aca="true" t="shared" si="1" ref="I11:I74">IF(G11=0,"",IF(H11=0,"",ROUND(G11/H11,2)))</f>
      </c>
      <c r="J11" s="9"/>
      <c r="K11" s="10">
        <f aca="true" t="shared" si="2" ref="K11:K74">IF(D11=0,"",IF(E11=0,"",IF(G11=0,"",IF(H11=0,"",ROUND(I11/F11-1,4)))))</f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ROUND(+Surgery!I7,0)</f>
        <v>302142</v>
      </c>
      <c r="E12" s="3">
        <f>ROUND(+Surgery!F7,0)</f>
        <v>52</v>
      </c>
      <c r="F12" s="9">
        <f t="shared" si="0"/>
        <v>5810.42</v>
      </c>
      <c r="G12" s="3">
        <f>ROUND(+Surgery!I107,0)</f>
        <v>299478</v>
      </c>
      <c r="H12" s="3">
        <f>ROUND(+Surgery!F107,0)</f>
        <v>876</v>
      </c>
      <c r="I12" s="9">
        <f t="shared" si="1"/>
        <v>341.87</v>
      </c>
      <c r="J12" s="9"/>
      <c r="K12" s="10">
        <f t="shared" si="2"/>
        <v>-0.9412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ROUND(+Surgery!I8,0)</f>
        <v>592600</v>
      </c>
      <c r="E13" s="3">
        <f>ROUND(+Surgery!F8,0)</f>
        <v>2221710</v>
      </c>
      <c r="F13" s="9">
        <f t="shared" si="0"/>
        <v>0.27</v>
      </c>
      <c r="G13" s="3">
        <f>ROUND(+Surgery!I108,0)</f>
        <v>429615</v>
      </c>
      <c r="H13" s="3">
        <f>ROUND(+Surgery!F108,0)</f>
        <v>2377090</v>
      </c>
      <c r="I13" s="9">
        <f t="shared" si="1"/>
        <v>0.18</v>
      </c>
      <c r="J13" s="9"/>
      <c r="K13" s="10">
        <f t="shared" si="2"/>
        <v>-0.3333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ROUND(+Surgery!I9,0)</f>
        <v>0</v>
      </c>
      <c r="E14" s="3">
        <f>ROUND(+Surgery!F9,0)</f>
        <v>1326100</v>
      </c>
      <c r="F14" s="9">
        <f t="shared" si="0"/>
      </c>
      <c r="G14" s="3">
        <f>ROUND(+Surgery!I109,0)</f>
        <v>0</v>
      </c>
      <c r="H14" s="3">
        <f>ROUND(+Surgery!F109,0)</f>
        <v>1421700</v>
      </c>
      <c r="I14" s="9">
        <f t="shared" si="1"/>
      </c>
      <c r="J14" s="9"/>
      <c r="K14" s="10">
        <f t="shared" si="2"/>
      </c>
    </row>
    <row r="15" spans="2:11" ht="12">
      <c r="B15">
        <f>+Surgery!A10</f>
        <v>20</v>
      </c>
      <c r="C15" t="str">
        <f>+Surgery!B10</f>
        <v>GROUP HEALTH CENTRAL</v>
      </c>
      <c r="D15" s="3">
        <f>ROUND(+Surgery!I10,0)</f>
        <v>0</v>
      </c>
      <c r="E15" s="3">
        <f>ROUND(+Surgery!F10,0)</f>
        <v>222761</v>
      </c>
      <c r="F15" s="9">
        <f t="shared" si="0"/>
      </c>
      <c r="G15" s="3">
        <f>ROUND(+Surgery!I110,0)</f>
        <v>0</v>
      </c>
      <c r="H15" s="3">
        <f>ROUND(+Surgery!F110,0)</f>
        <v>183562</v>
      </c>
      <c r="I15" s="9">
        <f t="shared" si="1"/>
      </c>
      <c r="J15" s="9"/>
      <c r="K15" s="10">
        <f t="shared" si="2"/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ROUND(+Surgery!I11,0)</f>
        <v>0</v>
      </c>
      <c r="E16" s="3">
        <f>ROUND(+Surgery!F11,0)</f>
        <v>9543</v>
      </c>
      <c r="F16" s="9">
        <f t="shared" si="0"/>
      </c>
      <c r="G16" s="3">
        <f>ROUND(+Surgery!I111,0)</f>
        <v>0</v>
      </c>
      <c r="H16" s="3">
        <f>ROUND(+Surgery!F111,0)</f>
        <v>35023</v>
      </c>
      <c r="I16" s="9">
        <f t="shared" si="1"/>
      </c>
      <c r="J16" s="9"/>
      <c r="K16" s="10">
        <f t="shared" si="2"/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ROUND(+Surgery!I12,0)</f>
        <v>0</v>
      </c>
      <c r="E17" s="3">
        <f>ROUND(+Surgery!F12,0)</f>
        <v>261318</v>
      </c>
      <c r="F17" s="9">
        <f t="shared" si="0"/>
      </c>
      <c r="G17" s="3">
        <f>ROUND(+Surgery!I112,0)</f>
        <v>0</v>
      </c>
      <c r="H17" s="3">
        <f>ROUND(+Surgery!F112,0)</f>
        <v>262322</v>
      </c>
      <c r="I17" s="9">
        <f t="shared" si="1"/>
      </c>
      <c r="J17" s="9"/>
      <c r="K17" s="10">
        <f t="shared" si="2"/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ROUND(+Surgery!I13,0)</f>
        <v>604266</v>
      </c>
      <c r="E18" s="3">
        <f>ROUND(+Surgery!F13,0)</f>
        <v>56536</v>
      </c>
      <c r="F18" s="9">
        <f t="shared" si="0"/>
        <v>10.69</v>
      </c>
      <c r="G18" s="3">
        <f>ROUND(+Surgery!I113,0)</f>
        <v>610039</v>
      </c>
      <c r="H18" s="3">
        <f>ROUND(+Surgery!F113,0)</f>
        <v>57986</v>
      </c>
      <c r="I18" s="9">
        <f t="shared" si="1"/>
        <v>10.52</v>
      </c>
      <c r="J18" s="9"/>
      <c r="K18" s="10">
        <f t="shared" si="2"/>
        <v>-0.0159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ROUND(+Surgery!I14,0)</f>
        <v>0</v>
      </c>
      <c r="E19" s="3">
        <f>ROUND(+Surgery!F14,0)</f>
        <v>615663</v>
      </c>
      <c r="F19" s="9">
        <f t="shared" si="0"/>
      </c>
      <c r="G19" s="3">
        <f>ROUND(+Surgery!I114,0)</f>
        <v>0</v>
      </c>
      <c r="H19" s="3">
        <f>ROUND(+Surgery!F114,0)</f>
        <v>568132</v>
      </c>
      <c r="I19" s="9">
        <f t="shared" si="1"/>
      </c>
      <c r="J19" s="9"/>
      <c r="K19" s="10">
        <f t="shared" si="2"/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ROUND(+Surgery!I15,0)</f>
        <v>6500</v>
      </c>
      <c r="E20" s="3">
        <f>ROUND(+Surgery!F15,0)</f>
        <v>2388647</v>
      </c>
      <c r="F20" s="9">
        <f t="shared" si="0"/>
        <v>0</v>
      </c>
      <c r="G20" s="3">
        <f>ROUND(+Surgery!I115,0)</f>
        <v>0</v>
      </c>
      <c r="H20" s="3">
        <f>ROUND(+Surgery!F115,0)</f>
        <v>2528724</v>
      </c>
      <c r="I20" s="9">
        <f t="shared" si="1"/>
      </c>
      <c r="J20" s="9"/>
      <c r="K20" s="10">
        <f t="shared" si="2"/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ROUND(+Surgery!I16,0)</f>
        <v>999695</v>
      </c>
      <c r="E21" s="3">
        <f>ROUND(+Surgery!F16,0)</f>
        <v>2316359</v>
      </c>
      <c r="F21" s="9">
        <f t="shared" si="0"/>
        <v>0.43</v>
      </c>
      <c r="G21" s="3">
        <f>ROUND(+Surgery!I116,0)</f>
        <v>1132300</v>
      </c>
      <c r="H21" s="3">
        <f>ROUND(+Surgery!F116,0)</f>
        <v>2462465</v>
      </c>
      <c r="I21" s="9">
        <f t="shared" si="1"/>
        <v>0.46</v>
      </c>
      <c r="J21" s="9"/>
      <c r="K21" s="10">
        <f t="shared" si="2"/>
        <v>0.0698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ROUND(+Surgery!I17,0)</f>
        <v>0</v>
      </c>
      <c r="E22" s="3">
        <f>ROUND(+Surgery!F17,0)</f>
        <v>104500</v>
      </c>
      <c r="F22" s="9">
        <f t="shared" si="0"/>
      </c>
      <c r="G22" s="3">
        <f>ROUND(+Surgery!I117,0)</f>
        <v>0</v>
      </c>
      <c r="H22" s="3">
        <f>ROUND(+Surgery!F117,0)</f>
        <v>111923</v>
      </c>
      <c r="I22" s="9">
        <f t="shared" si="1"/>
      </c>
      <c r="J22" s="9"/>
      <c r="K22" s="10">
        <f t="shared" si="2"/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ROUND(+Surgery!I18,0)</f>
        <v>85500</v>
      </c>
      <c r="E23" s="3">
        <f>ROUND(+Surgery!F18,0)</f>
        <v>15851</v>
      </c>
      <c r="F23" s="9">
        <f t="shared" si="0"/>
        <v>5.39</v>
      </c>
      <c r="G23" s="3">
        <f>ROUND(+Surgery!I118,0)</f>
        <v>80220</v>
      </c>
      <c r="H23" s="3">
        <f>ROUND(+Surgery!F118,0)</f>
        <v>10058</v>
      </c>
      <c r="I23" s="9">
        <f t="shared" si="1"/>
        <v>7.98</v>
      </c>
      <c r="J23" s="9"/>
      <c r="K23" s="10">
        <f t="shared" si="2"/>
        <v>0.4805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ROUND(+Surgery!I19,0)</f>
        <v>1188</v>
      </c>
      <c r="E24" s="3">
        <f>ROUND(+Surgery!F19,0)</f>
        <v>424618</v>
      </c>
      <c r="F24" s="9">
        <f t="shared" si="0"/>
        <v>0</v>
      </c>
      <c r="G24" s="3">
        <f>ROUND(+Surgery!I119,0)</f>
        <v>241</v>
      </c>
      <c r="H24" s="3">
        <f>ROUND(+Surgery!F119,0)</f>
        <v>399594</v>
      </c>
      <c r="I24" s="9">
        <f t="shared" si="1"/>
        <v>0</v>
      </c>
      <c r="J24" s="9"/>
      <c r="K24" s="10" t="e">
        <f t="shared" si="2"/>
        <v>#DIV/0!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ROUND(+Surgery!I20,0)</f>
        <v>190386</v>
      </c>
      <c r="E25" s="3">
        <f>ROUND(+Surgery!F20,0)</f>
        <v>318647</v>
      </c>
      <c r="F25" s="9">
        <f t="shared" si="0"/>
        <v>0.6</v>
      </c>
      <c r="G25" s="3">
        <f>ROUND(+Surgery!I120,0)</f>
        <v>163020</v>
      </c>
      <c r="H25" s="3">
        <f>ROUND(+Surgery!F120,0)</f>
        <v>300883</v>
      </c>
      <c r="I25" s="9">
        <f t="shared" si="1"/>
        <v>0.54</v>
      </c>
      <c r="J25" s="9"/>
      <c r="K25" s="10">
        <f t="shared" si="2"/>
        <v>-0.1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ROUND(+Surgery!I21,0)</f>
        <v>92325</v>
      </c>
      <c r="E26" s="3">
        <f>ROUND(+Surgery!F21,0)</f>
        <v>176195</v>
      </c>
      <c r="F26" s="9">
        <f t="shared" si="0"/>
        <v>0.52</v>
      </c>
      <c r="G26" s="3">
        <f>ROUND(+Surgery!I121,0)</f>
        <v>82125</v>
      </c>
      <c r="H26" s="3">
        <f>ROUND(+Surgery!F121,0)</f>
        <v>180696</v>
      </c>
      <c r="I26" s="9">
        <f t="shared" si="1"/>
        <v>0.45</v>
      </c>
      <c r="J26" s="9"/>
      <c r="K26" s="10">
        <f t="shared" si="2"/>
        <v>-0.1346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ROUND(+Surgery!I22,0)</f>
        <v>0</v>
      </c>
      <c r="E27" s="3">
        <f>ROUND(+Surgery!F22,0)</f>
        <v>0</v>
      </c>
      <c r="F27" s="9">
        <f t="shared" si="0"/>
      </c>
      <c r="G27" s="3">
        <f>ROUND(+Surgery!I122,0)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ROUND(+Surgery!I23,0)</f>
        <v>0</v>
      </c>
      <c r="E28" s="3">
        <f>ROUND(+Surgery!F23,0)</f>
        <v>80862</v>
      </c>
      <c r="F28" s="9">
        <f t="shared" si="0"/>
      </c>
      <c r="G28" s="3">
        <f>ROUND(+Surgery!I123,0)</f>
        <v>0</v>
      </c>
      <c r="H28" s="3">
        <f>ROUND(+Surgery!F123,0)</f>
        <v>66860</v>
      </c>
      <c r="I28" s="9">
        <f t="shared" si="1"/>
      </c>
      <c r="J28" s="9"/>
      <c r="K28" s="10">
        <f t="shared" si="2"/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ROUND(+Surgery!I24,0)</f>
        <v>0</v>
      </c>
      <c r="E29" s="3">
        <f>ROUND(+Surgery!F24,0)</f>
        <v>357840</v>
      </c>
      <c r="F29" s="9">
        <f t="shared" si="0"/>
      </c>
      <c r="G29" s="3">
        <f>ROUND(+Surgery!I124,0)</f>
        <v>0</v>
      </c>
      <c r="H29" s="3">
        <f>ROUND(+Surgery!F124,0)</f>
        <v>395520</v>
      </c>
      <c r="I29" s="9">
        <f t="shared" si="1"/>
      </c>
      <c r="J29" s="9"/>
      <c r="K29" s="10">
        <f t="shared" si="2"/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ROUND(+Surgery!I25,0)</f>
        <v>468</v>
      </c>
      <c r="E30" s="3">
        <f>ROUND(+Surgery!F25,0)</f>
        <v>24430</v>
      </c>
      <c r="F30" s="9">
        <f t="shared" si="0"/>
        <v>0.02</v>
      </c>
      <c r="G30" s="3">
        <f>ROUND(+Surgery!I125,0)</f>
        <v>232</v>
      </c>
      <c r="H30" s="3">
        <f>ROUND(+Surgery!F125,0)</f>
        <v>16643</v>
      </c>
      <c r="I30" s="9">
        <f t="shared" si="1"/>
        <v>0.01</v>
      </c>
      <c r="J30" s="9"/>
      <c r="K30" s="10">
        <f t="shared" si="2"/>
        <v>-0.5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ROUND(+Surgery!I26,0)</f>
        <v>0</v>
      </c>
      <c r="E31" s="3">
        <f>ROUND(+Surgery!F26,0)</f>
        <v>19033</v>
      </c>
      <c r="F31" s="9">
        <f t="shared" si="0"/>
      </c>
      <c r="G31" s="3">
        <f>ROUND(+Surgery!I126,0)</f>
        <v>2144</v>
      </c>
      <c r="H31" s="3">
        <f>ROUND(+Surgery!F126,0)</f>
        <v>20310</v>
      </c>
      <c r="I31" s="9">
        <f t="shared" si="1"/>
        <v>0.11</v>
      </c>
      <c r="J31" s="9"/>
      <c r="K31" s="10">
        <f t="shared" si="2"/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ROUND(+Surgery!I27,0)</f>
        <v>0</v>
      </c>
      <c r="E32" s="3">
        <f>ROUND(+Surgery!F27,0)</f>
        <v>565410</v>
      </c>
      <c r="F32" s="9">
        <f t="shared" si="0"/>
      </c>
      <c r="G32" s="3">
        <f>ROUND(+Surgery!I127,0)</f>
        <v>0</v>
      </c>
      <c r="H32" s="3">
        <f>ROUND(+Surgery!F127,0)</f>
        <v>590440</v>
      </c>
      <c r="I32" s="9">
        <f t="shared" si="1"/>
      </c>
      <c r="J32" s="9"/>
      <c r="K32" s="10">
        <f t="shared" si="2"/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ROUND(+Surgery!I28,0)</f>
        <v>804980</v>
      </c>
      <c r="E33" s="3">
        <f>ROUND(+Surgery!F28,0)</f>
        <v>392755</v>
      </c>
      <c r="F33" s="9">
        <f t="shared" si="0"/>
        <v>2.05</v>
      </c>
      <c r="G33" s="3">
        <f>ROUND(+Surgery!I128,0)</f>
        <v>1109908</v>
      </c>
      <c r="H33" s="3">
        <f>ROUND(+Surgery!F128,0)</f>
        <v>349837</v>
      </c>
      <c r="I33" s="9">
        <f t="shared" si="1"/>
        <v>3.17</v>
      </c>
      <c r="J33" s="9"/>
      <c r="K33" s="10">
        <f t="shared" si="2"/>
        <v>0.5463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ROUND(+Surgery!I29,0)</f>
        <v>0</v>
      </c>
      <c r="E34" s="3">
        <f>ROUND(+Surgery!F29,0)</f>
        <v>307590</v>
      </c>
      <c r="F34" s="9">
        <f t="shared" si="0"/>
      </c>
      <c r="G34" s="3">
        <f>ROUND(+Surgery!I129,0)</f>
        <v>0</v>
      </c>
      <c r="H34" s="3">
        <f>ROUND(+Surgery!F129,0)</f>
        <v>311042</v>
      </c>
      <c r="I34" s="9">
        <f t="shared" si="1"/>
      </c>
      <c r="J34" s="9"/>
      <c r="K34" s="10">
        <f t="shared" si="2"/>
      </c>
    </row>
    <row r="35" spans="2:11" ht="12">
      <c r="B35">
        <f>+Surgery!A30</f>
        <v>79</v>
      </c>
      <c r="C35" t="str">
        <f>+Surgery!B30</f>
        <v>OCEAN BEACH HOSPITAL</v>
      </c>
      <c r="D35" s="3">
        <f>ROUND(+Surgery!I30,0)</f>
        <v>0</v>
      </c>
      <c r="E35" s="3">
        <f>ROUND(+Surgery!F30,0)</f>
        <v>0</v>
      </c>
      <c r="F35" s="9">
        <f t="shared" si="0"/>
      </c>
      <c r="G35" s="3">
        <f>ROUND(+Surgery!I130,0)</f>
        <v>0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ROUND(+Surgery!I31,0)</f>
        <v>0</v>
      </c>
      <c r="E36" s="3">
        <f>ROUND(+Surgery!F31,0)</f>
        <v>1485</v>
      </c>
      <c r="F36" s="9">
        <f t="shared" si="0"/>
      </c>
      <c r="G36" s="3">
        <f>ROUND(+Surgery!I131,0)</f>
        <v>0</v>
      </c>
      <c r="H36" s="3">
        <f>ROUND(+Surgery!F131,0)</f>
        <v>1530</v>
      </c>
      <c r="I36" s="9">
        <f t="shared" si="1"/>
      </c>
      <c r="J36" s="9"/>
      <c r="K36" s="10">
        <f t="shared" si="2"/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ROUND(+Surgery!I32,0)</f>
        <v>175809</v>
      </c>
      <c r="E37" s="3">
        <f>ROUND(+Surgery!F32,0)</f>
        <v>509556</v>
      </c>
      <c r="F37" s="9">
        <f t="shared" si="0"/>
        <v>0.35</v>
      </c>
      <c r="G37" s="3">
        <f>ROUND(+Surgery!I132,0)</f>
        <v>291020</v>
      </c>
      <c r="H37" s="3">
        <f>ROUND(+Surgery!F132,0)</f>
        <v>521268</v>
      </c>
      <c r="I37" s="9">
        <f t="shared" si="1"/>
        <v>0.56</v>
      </c>
      <c r="J37" s="9"/>
      <c r="K37" s="10">
        <f t="shared" si="2"/>
        <v>0.6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ROUND(+Surgery!I33,0)</f>
        <v>0</v>
      </c>
      <c r="E38" s="3">
        <f>ROUND(+Surgery!F33,0)</f>
        <v>0</v>
      </c>
      <c r="F38" s="9">
        <f t="shared" si="0"/>
      </c>
      <c r="G38" s="3">
        <f>ROUND(+Surgery!I133,0)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ROUND(+Surgery!I34,0)</f>
        <v>45399</v>
      </c>
      <c r="E39" s="3">
        <f>ROUND(+Surgery!F34,0)</f>
        <v>2272194</v>
      </c>
      <c r="F39" s="9">
        <f t="shared" si="0"/>
        <v>0.02</v>
      </c>
      <c r="G39" s="3">
        <f>ROUND(+Surgery!I134,0)</f>
        <v>128129</v>
      </c>
      <c r="H39" s="3">
        <f>ROUND(+Surgery!F134,0)</f>
        <v>1535461</v>
      </c>
      <c r="I39" s="9">
        <f t="shared" si="1"/>
        <v>0.08</v>
      </c>
      <c r="J39" s="9"/>
      <c r="K39" s="10">
        <f t="shared" si="2"/>
        <v>3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ROUND(+Surgery!I35,0)</f>
        <v>34441</v>
      </c>
      <c r="E40" s="3">
        <f>ROUND(+Surgery!F35,0)</f>
        <v>155874</v>
      </c>
      <c r="F40" s="9">
        <f t="shared" si="0"/>
        <v>0.22</v>
      </c>
      <c r="G40" s="3">
        <f>ROUND(+Surgery!I135,0)</f>
        <v>66028</v>
      </c>
      <c r="H40" s="3">
        <f>ROUND(+Surgery!F135,0)</f>
        <v>163587</v>
      </c>
      <c r="I40" s="9">
        <f t="shared" si="1"/>
        <v>0.4</v>
      </c>
      <c r="J40" s="9"/>
      <c r="K40" s="10">
        <f t="shared" si="2"/>
        <v>0.8182</v>
      </c>
    </row>
    <row r="41" spans="2:11" ht="12">
      <c r="B41">
        <f>+Surgery!A36</f>
        <v>96</v>
      </c>
      <c r="C41" t="str">
        <f>+Surgery!B36</f>
        <v>SKYLINE HOSPITAL</v>
      </c>
      <c r="D41" s="3">
        <f>ROUND(+Surgery!I36,0)</f>
        <v>19900</v>
      </c>
      <c r="E41" s="3">
        <f>ROUND(+Surgery!F36,0)</f>
        <v>34813</v>
      </c>
      <c r="F41" s="9">
        <f t="shared" si="0"/>
        <v>0.57</v>
      </c>
      <c r="G41" s="3">
        <f>ROUND(+Surgery!I136,0)</f>
        <v>110500</v>
      </c>
      <c r="H41" s="3">
        <f>ROUND(+Surgery!F136,0)</f>
        <v>38326</v>
      </c>
      <c r="I41" s="9">
        <f t="shared" si="1"/>
        <v>2.88</v>
      </c>
      <c r="J41" s="9"/>
      <c r="K41" s="10">
        <f t="shared" si="2"/>
        <v>4.0526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ROUND(+Surgery!I37,0)</f>
        <v>0</v>
      </c>
      <c r="E42" s="3">
        <f>ROUND(+Surgery!F37,0)</f>
        <v>24850</v>
      </c>
      <c r="F42" s="9">
        <f t="shared" si="0"/>
      </c>
      <c r="G42" s="3">
        <f>ROUND(+Surgery!I137,0)</f>
        <v>0</v>
      </c>
      <c r="H42" s="3">
        <f>ROUND(+Surgery!F137,0)</f>
        <v>24314</v>
      </c>
      <c r="I42" s="9">
        <f t="shared" si="1"/>
      </c>
      <c r="J42" s="9"/>
      <c r="K42" s="10">
        <f t="shared" si="2"/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ROUND(+Surgery!I38,0)</f>
        <v>32137</v>
      </c>
      <c r="E43" s="3">
        <f>ROUND(+Surgery!F38,0)</f>
        <v>166031</v>
      </c>
      <c r="F43" s="9">
        <f t="shared" si="0"/>
        <v>0.19</v>
      </c>
      <c r="G43" s="3">
        <f>ROUND(+Surgery!I138,0)</f>
        <v>28412</v>
      </c>
      <c r="H43" s="3">
        <f>ROUND(+Surgery!F138,0)</f>
        <v>169824</v>
      </c>
      <c r="I43" s="9">
        <f t="shared" si="1"/>
        <v>0.17</v>
      </c>
      <c r="J43" s="9"/>
      <c r="K43" s="10">
        <f t="shared" si="2"/>
        <v>-0.1053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ROUND(+Surgery!I39,0)</f>
        <v>0</v>
      </c>
      <c r="E44" s="3">
        <f>ROUND(+Surgery!F39,0)</f>
        <v>181255</v>
      </c>
      <c r="F44" s="9">
        <f t="shared" si="0"/>
      </c>
      <c r="G44" s="3">
        <f>ROUND(+Surgery!I139,0)</f>
        <v>0</v>
      </c>
      <c r="H44" s="3">
        <f>ROUND(+Surgery!F139,0)</f>
        <v>190750</v>
      </c>
      <c r="I44" s="9">
        <f t="shared" si="1"/>
      </c>
      <c r="J44" s="9"/>
      <c r="K44" s="10">
        <f t="shared" si="2"/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ROUND(+Surgery!I40,0)</f>
        <v>204240</v>
      </c>
      <c r="E45" s="3">
        <f>ROUND(+Surgery!F40,0)</f>
        <v>16860</v>
      </c>
      <c r="F45" s="9">
        <f t="shared" si="0"/>
        <v>12.11</v>
      </c>
      <c r="G45" s="3">
        <f>ROUND(+Surgery!I140,0)</f>
        <v>178352</v>
      </c>
      <c r="H45" s="3">
        <f>ROUND(+Surgery!F140,0)</f>
        <v>19529</v>
      </c>
      <c r="I45" s="9">
        <f t="shared" si="1"/>
        <v>9.13</v>
      </c>
      <c r="J45" s="9"/>
      <c r="K45" s="10">
        <f t="shared" si="2"/>
        <v>-0.2461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ROUND(+Surgery!I41,0)</f>
        <v>0</v>
      </c>
      <c r="E46" s="3">
        <f>ROUND(+Surgery!F41,0)</f>
        <v>461828</v>
      </c>
      <c r="F46" s="9">
        <f t="shared" si="0"/>
      </c>
      <c r="G46" s="3">
        <f>ROUND(+Surgery!I141,0)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ROUND(+Surgery!I42,0)</f>
        <v>0</v>
      </c>
      <c r="E47" s="3">
        <f>ROUND(+Surgery!F42,0)</f>
        <v>0</v>
      </c>
      <c r="F47" s="9">
        <f t="shared" si="0"/>
      </c>
      <c r="G47" s="3">
        <f>ROUND(+Surgery!I142,0)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ROUND(+Surgery!I43,0)</f>
        <v>0</v>
      </c>
      <c r="E48" s="3">
        <f>ROUND(+Surgery!F43,0)</f>
        <v>53355</v>
      </c>
      <c r="F48" s="9">
        <f t="shared" si="0"/>
      </c>
      <c r="G48" s="3">
        <f>ROUND(+Surgery!I143,0)</f>
        <v>0</v>
      </c>
      <c r="H48" s="3">
        <f>ROUND(+Surgery!F143,0)</f>
        <v>54955</v>
      </c>
      <c r="I48" s="9">
        <f t="shared" si="1"/>
      </c>
      <c r="J48" s="9"/>
      <c r="K48" s="10">
        <f t="shared" si="2"/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ROUND(+Surgery!I44,0)</f>
        <v>303910</v>
      </c>
      <c r="E49" s="3">
        <f>ROUND(+Surgery!F44,0)</f>
        <v>409618</v>
      </c>
      <c r="F49" s="9">
        <f t="shared" si="0"/>
        <v>0.74</v>
      </c>
      <c r="G49" s="3">
        <f>ROUND(+Surgery!I144,0)</f>
        <v>397543</v>
      </c>
      <c r="H49" s="3">
        <f>ROUND(+Surgery!F144,0)</f>
        <v>406564</v>
      </c>
      <c r="I49" s="9">
        <f t="shared" si="1"/>
        <v>0.98</v>
      </c>
      <c r="J49" s="9"/>
      <c r="K49" s="10">
        <f t="shared" si="2"/>
        <v>0.3243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ROUND(+Surgery!I45,0)</f>
        <v>0</v>
      </c>
      <c r="E50" s="3">
        <f>ROUND(+Surgery!F45,0)</f>
        <v>24783</v>
      </c>
      <c r="F50" s="9">
        <f t="shared" si="0"/>
      </c>
      <c r="G50" s="3">
        <f>ROUND(+Surgery!I145,0)</f>
        <v>0</v>
      </c>
      <c r="H50" s="3">
        <f>ROUND(+Surgery!F145,0)</f>
        <v>25479</v>
      </c>
      <c r="I50" s="9">
        <f t="shared" si="1"/>
      </c>
      <c r="J50" s="9"/>
      <c r="K50" s="10">
        <f t="shared" si="2"/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ROUND(+Surgery!I46,0)</f>
        <v>0</v>
      </c>
      <c r="E51" s="3">
        <f>ROUND(+Surgery!F46,0)</f>
        <v>7140</v>
      </c>
      <c r="F51" s="9">
        <f t="shared" si="0"/>
      </c>
      <c r="G51" s="3">
        <f>ROUND(+Surgery!I146,0)</f>
        <v>52312</v>
      </c>
      <c r="H51" s="3">
        <f>ROUND(+Surgery!F146,0)</f>
        <v>9300</v>
      </c>
      <c r="I51" s="9">
        <f t="shared" si="1"/>
        <v>5.62</v>
      </c>
      <c r="J51" s="9"/>
      <c r="K51" s="10">
        <f t="shared" si="2"/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ROUND(+Surgery!I47,0)</f>
        <v>148739</v>
      </c>
      <c r="E52" s="3">
        <f>ROUND(+Surgery!F47,0)</f>
        <v>1903884</v>
      </c>
      <c r="F52" s="9">
        <f t="shared" si="0"/>
        <v>0.08</v>
      </c>
      <c r="G52" s="3">
        <f>ROUND(+Surgery!I147,0)</f>
        <v>146073</v>
      </c>
      <c r="H52" s="3">
        <f>ROUND(+Surgery!F147,0)</f>
        <v>2021352</v>
      </c>
      <c r="I52" s="9">
        <f t="shared" si="1"/>
        <v>0.07</v>
      </c>
      <c r="J52" s="9"/>
      <c r="K52" s="10">
        <f t="shared" si="2"/>
        <v>-0.125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ROUND(+Surgery!I48,0)</f>
        <v>503908</v>
      </c>
      <c r="E53" s="3">
        <f>ROUND(+Surgery!F48,0)</f>
        <v>1248021</v>
      </c>
      <c r="F53" s="9">
        <f t="shared" si="0"/>
        <v>0.4</v>
      </c>
      <c r="G53" s="3">
        <f>ROUND(+Surgery!I148,0)</f>
        <v>1390798</v>
      </c>
      <c r="H53" s="3">
        <f>ROUND(+Surgery!F148,0)</f>
        <v>1538196</v>
      </c>
      <c r="I53" s="9">
        <f t="shared" si="1"/>
        <v>0.9</v>
      </c>
      <c r="J53" s="9"/>
      <c r="K53" s="10">
        <f t="shared" si="2"/>
        <v>1.25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ROUND(+Surgery!I49,0)</f>
        <v>513044</v>
      </c>
      <c r="E54" s="3">
        <f>ROUND(+Surgery!F49,0)</f>
        <v>714468</v>
      </c>
      <c r="F54" s="9">
        <f t="shared" si="0"/>
        <v>0.72</v>
      </c>
      <c r="G54" s="3">
        <f>ROUND(+Surgery!I149,0)</f>
        <v>0</v>
      </c>
      <c r="H54" s="3">
        <f>ROUND(+Surgery!F149,0)</f>
        <v>980829</v>
      </c>
      <c r="I54" s="9">
        <f t="shared" si="1"/>
      </c>
      <c r="J54" s="9"/>
      <c r="K54" s="10">
        <f t="shared" si="2"/>
      </c>
    </row>
    <row r="55" spans="2:11" ht="12">
      <c r="B55">
        <f>+Surgery!A50</f>
        <v>134</v>
      </c>
      <c r="C55" t="str">
        <f>+Surgery!B50</f>
        <v>ISLAND HOSPITAL</v>
      </c>
      <c r="D55" s="3">
        <f>ROUND(+Surgery!I50,0)</f>
        <v>165483</v>
      </c>
      <c r="E55" s="3">
        <f>ROUND(+Surgery!F50,0)</f>
        <v>489646</v>
      </c>
      <c r="F55" s="9">
        <f t="shared" si="0"/>
        <v>0.34</v>
      </c>
      <c r="G55" s="3">
        <f>ROUND(+Surgery!I150,0)</f>
        <v>327177</v>
      </c>
      <c r="H55" s="3">
        <f>ROUND(+Surgery!F150,0)</f>
        <v>502708</v>
      </c>
      <c r="I55" s="9">
        <f t="shared" si="1"/>
        <v>0.65</v>
      </c>
      <c r="J55" s="9"/>
      <c r="K55" s="10">
        <f t="shared" si="2"/>
        <v>0.9118</v>
      </c>
    </row>
    <row r="56" spans="2:11" ht="12">
      <c r="B56">
        <f>+Surgery!A51</f>
        <v>137</v>
      </c>
      <c r="C56" t="str">
        <f>+Surgery!B51</f>
        <v>LINCOLN HOSPITAL</v>
      </c>
      <c r="D56" s="3">
        <f>ROUND(+Surgery!I51,0)</f>
        <v>2815</v>
      </c>
      <c r="E56" s="3">
        <f>ROUND(+Surgery!F51,0)</f>
        <v>34190</v>
      </c>
      <c r="F56" s="9">
        <f t="shared" si="0"/>
        <v>0.08</v>
      </c>
      <c r="G56" s="3">
        <f>ROUND(+Surgery!I151,0)</f>
        <v>4496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ROUND(+Surgery!I52,0)</f>
        <v>0</v>
      </c>
      <c r="E57" s="3">
        <f>ROUND(+Surgery!F52,0)</f>
        <v>458090</v>
      </c>
      <c r="F57" s="9">
        <f t="shared" si="0"/>
      </c>
      <c r="G57" s="3">
        <f>ROUND(+Surgery!I152,0)</f>
        <v>0</v>
      </c>
      <c r="H57" s="3">
        <f>ROUND(+Surgery!F152,0)</f>
        <v>442770</v>
      </c>
      <c r="I57" s="9">
        <f t="shared" si="1"/>
      </c>
      <c r="J57" s="9"/>
      <c r="K57" s="10">
        <f t="shared" si="2"/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ROUND(+Surgery!I53,0)</f>
        <v>6000</v>
      </c>
      <c r="E58" s="3">
        <f>ROUND(+Surgery!F53,0)</f>
        <v>652525</v>
      </c>
      <c r="F58" s="9">
        <f t="shared" si="0"/>
        <v>0.01</v>
      </c>
      <c r="G58" s="3">
        <f>ROUND(+Surgery!I153,0)</f>
        <v>5677</v>
      </c>
      <c r="H58" s="3">
        <f>ROUND(+Surgery!F153,0)</f>
        <v>669583</v>
      </c>
      <c r="I58" s="9">
        <f t="shared" si="1"/>
        <v>0.01</v>
      </c>
      <c r="J58" s="9"/>
      <c r="K58" s="10">
        <f t="shared" si="2"/>
        <v>0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ROUND(+Surgery!I54,0)</f>
        <v>0</v>
      </c>
      <c r="E59" s="3">
        <f>ROUND(+Surgery!F54,0)</f>
        <v>114181</v>
      </c>
      <c r="F59" s="9">
        <f t="shared" si="0"/>
      </c>
      <c r="G59" s="3">
        <f>ROUND(+Surgery!I154,0)</f>
        <v>81425</v>
      </c>
      <c r="H59" s="3">
        <f>ROUND(+Surgery!F154,0)</f>
        <v>117328</v>
      </c>
      <c r="I59" s="9">
        <f t="shared" si="1"/>
        <v>0.69</v>
      </c>
      <c r="J59" s="9"/>
      <c r="K59" s="10">
        <f t="shared" si="2"/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ROUND(+Surgery!I55,0)</f>
        <v>0</v>
      </c>
      <c r="E60" s="3">
        <f>ROUND(+Surgery!F55,0)</f>
        <v>0</v>
      </c>
      <c r="F60" s="9">
        <f t="shared" si="0"/>
      </c>
      <c r="G60" s="3">
        <f>ROUND(+Surgery!I155,0)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ROUND(+Surgery!I56,0)</f>
        <v>48982</v>
      </c>
      <c r="E61" s="3">
        <f>ROUND(+Surgery!F56,0)</f>
        <v>984126</v>
      </c>
      <c r="F61" s="9">
        <f t="shared" si="0"/>
        <v>0.05</v>
      </c>
      <c r="G61" s="3">
        <f>ROUND(+Surgery!I156,0)</f>
        <v>38513</v>
      </c>
      <c r="H61" s="3">
        <f>ROUND(+Surgery!F156,0)</f>
        <v>974682</v>
      </c>
      <c r="I61" s="9">
        <f t="shared" si="1"/>
        <v>0.04</v>
      </c>
      <c r="J61" s="9"/>
      <c r="K61" s="10">
        <f t="shared" si="2"/>
        <v>-0.2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ROUND(+Surgery!I57,0)</f>
        <v>7000</v>
      </c>
      <c r="E62" s="3">
        <f>ROUND(+Surgery!F57,0)</f>
        <v>862986</v>
      </c>
      <c r="F62" s="9">
        <f t="shared" si="0"/>
        <v>0.01</v>
      </c>
      <c r="G62" s="3">
        <f>ROUND(+Surgery!I157,0)</f>
        <v>1000</v>
      </c>
      <c r="H62" s="3">
        <f>ROUND(+Surgery!F157,0)</f>
        <v>836827</v>
      </c>
      <c r="I62" s="9">
        <f t="shared" si="1"/>
        <v>0</v>
      </c>
      <c r="J62" s="9"/>
      <c r="K62" s="10">
        <f t="shared" si="2"/>
        <v>-1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ROUND(+Surgery!I58,0)</f>
        <v>575592</v>
      </c>
      <c r="E63" s="3">
        <f>ROUND(+Surgery!F58,0)</f>
        <v>132091</v>
      </c>
      <c r="F63" s="9">
        <f t="shared" si="0"/>
        <v>4.36</v>
      </c>
      <c r="G63" s="3">
        <f>ROUND(+Surgery!I158,0)</f>
        <v>657081</v>
      </c>
      <c r="H63" s="3">
        <f>ROUND(+Surgery!F158,0)</f>
        <v>138294</v>
      </c>
      <c r="I63" s="9">
        <f t="shared" si="1"/>
        <v>4.75</v>
      </c>
      <c r="J63" s="9"/>
      <c r="K63" s="10">
        <f t="shared" si="2"/>
        <v>0.0894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ROUND(+Surgery!I59,0)</f>
        <v>0</v>
      </c>
      <c r="E64" s="3">
        <f>ROUND(+Surgery!F59,0)</f>
        <v>0</v>
      </c>
      <c r="F64" s="9">
        <f t="shared" si="0"/>
      </c>
      <c r="G64" s="3">
        <f>ROUND(+Surgery!I159,0)</f>
        <v>0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ROUND(+Surgery!I60,0)</f>
        <v>40870</v>
      </c>
      <c r="E65" s="3">
        <f>ROUND(+Surgery!F60,0)</f>
        <v>18460</v>
      </c>
      <c r="F65" s="9">
        <f t="shared" si="0"/>
        <v>2.21</v>
      </c>
      <c r="G65" s="3">
        <f>ROUND(+Surgery!I160,0)</f>
        <v>42057</v>
      </c>
      <c r="H65" s="3">
        <f>ROUND(+Surgery!F160,0)</f>
        <v>19063</v>
      </c>
      <c r="I65" s="9">
        <f t="shared" si="1"/>
        <v>2.21</v>
      </c>
      <c r="J65" s="9"/>
      <c r="K65" s="10">
        <f t="shared" si="2"/>
        <v>0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ROUND(+Surgery!I61,0)</f>
        <v>0</v>
      </c>
      <c r="E66" s="3">
        <f>ROUND(+Surgery!F61,0)</f>
        <v>76630</v>
      </c>
      <c r="F66" s="9">
        <f t="shared" si="0"/>
      </c>
      <c r="G66" s="3">
        <f>ROUND(+Surgery!I161,0)</f>
        <v>35220</v>
      </c>
      <c r="H66" s="3">
        <f>ROUND(+Surgery!F161,0)</f>
        <v>73331</v>
      </c>
      <c r="I66" s="9">
        <f t="shared" si="1"/>
        <v>0.48</v>
      </c>
      <c r="J66" s="9"/>
      <c r="K66" s="10">
        <f t="shared" si="2"/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ROUND(+Surgery!I62,0)</f>
        <v>0</v>
      </c>
      <c r="E67" s="3">
        <f>ROUND(+Surgery!F62,0)</f>
        <v>55580</v>
      </c>
      <c r="F67" s="9">
        <f t="shared" si="0"/>
      </c>
      <c r="G67" s="3">
        <f>ROUND(+Surgery!I162,0)</f>
        <v>0</v>
      </c>
      <c r="H67" s="3">
        <f>ROUND(+Surgery!F162,0)</f>
        <v>47465</v>
      </c>
      <c r="I67" s="9">
        <f t="shared" si="1"/>
      </c>
      <c r="J67" s="9"/>
      <c r="K67" s="10">
        <f t="shared" si="2"/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ROUND(+Surgery!I63,0)</f>
        <v>208786</v>
      </c>
      <c r="E68" s="3">
        <f>ROUND(+Surgery!F63,0)</f>
        <v>989760</v>
      </c>
      <c r="F68" s="9">
        <f t="shared" si="0"/>
        <v>0.21</v>
      </c>
      <c r="G68" s="3">
        <f>ROUND(+Surgery!I163,0)</f>
        <v>253174</v>
      </c>
      <c r="H68" s="3">
        <f>ROUND(+Surgery!F163,0)</f>
        <v>1032042</v>
      </c>
      <c r="I68" s="9">
        <f t="shared" si="1"/>
        <v>0.25</v>
      </c>
      <c r="J68" s="9"/>
      <c r="K68" s="10">
        <f t="shared" si="2"/>
        <v>0.1905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ROUND(+Surgery!I64,0)</f>
        <v>96738</v>
      </c>
      <c r="E69" s="3">
        <f>ROUND(+Surgery!F64,0)</f>
        <v>183403</v>
      </c>
      <c r="F69" s="9">
        <f t="shared" si="0"/>
        <v>0.53</v>
      </c>
      <c r="G69" s="3">
        <f>ROUND(+Surgery!I164,0)</f>
        <v>111338</v>
      </c>
      <c r="H69" s="3">
        <f>ROUND(+Surgery!F164,0)</f>
        <v>181175</v>
      </c>
      <c r="I69" s="9">
        <f t="shared" si="1"/>
        <v>0.61</v>
      </c>
      <c r="J69" s="9"/>
      <c r="K69" s="10">
        <f t="shared" si="2"/>
        <v>0.1509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ROUND(+Surgery!I65,0)</f>
        <v>0</v>
      </c>
      <c r="E70" s="3">
        <f>ROUND(+Surgery!F65,0)</f>
        <v>0</v>
      </c>
      <c r="F70" s="9">
        <f t="shared" si="0"/>
      </c>
      <c r="G70" s="3">
        <f>ROUND(+Surgery!I165,0)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ROUND(+Surgery!I66,0)</f>
        <v>0</v>
      </c>
      <c r="E71" s="3">
        <f>ROUND(+Surgery!F66,0)</f>
        <v>0</v>
      </c>
      <c r="F71" s="9">
        <f t="shared" si="0"/>
      </c>
      <c r="G71" s="3">
        <f>ROUND(+Surgery!I166,0)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ROUND(+Surgery!I67,0)</f>
        <v>289267</v>
      </c>
      <c r="E72" s="3">
        <f>ROUND(+Surgery!F67,0)</f>
        <v>836690</v>
      </c>
      <c r="F72" s="9">
        <f t="shared" si="0"/>
        <v>0.35</v>
      </c>
      <c r="G72" s="3">
        <f>ROUND(+Surgery!I167,0)</f>
        <v>714984</v>
      </c>
      <c r="H72" s="3">
        <f>ROUND(+Surgery!F167,0)</f>
        <v>946681</v>
      </c>
      <c r="I72" s="9">
        <f t="shared" si="1"/>
        <v>0.76</v>
      </c>
      <c r="J72" s="9"/>
      <c r="K72" s="10">
        <f t="shared" si="2"/>
        <v>1.1714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ROUND(+Surgery!I68,0)</f>
        <v>0</v>
      </c>
      <c r="E73" s="3">
        <f>ROUND(+Surgery!F68,0)</f>
        <v>658681</v>
      </c>
      <c r="F73" s="9">
        <f t="shared" si="0"/>
      </c>
      <c r="G73" s="3">
        <f>ROUND(+Surgery!I168,0)</f>
        <v>0</v>
      </c>
      <c r="H73" s="3">
        <f>ROUND(+Surgery!F168,0)</f>
        <v>773283</v>
      </c>
      <c r="I73" s="9">
        <f t="shared" si="1"/>
      </c>
      <c r="J73" s="9"/>
      <c r="K73" s="10">
        <f t="shared" si="2"/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ROUND(+Surgery!I69,0)</f>
        <v>897565</v>
      </c>
      <c r="E74" s="3">
        <f>ROUND(+Surgery!F69,0)</f>
        <v>2175638</v>
      </c>
      <c r="F74" s="9">
        <f t="shared" si="0"/>
        <v>0.41</v>
      </c>
      <c r="G74" s="3">
        <f>ROUND(+Surgery!I169,0)</f>
        <v>699033</v>
      </c>
      <c r="H74" s="3">
        <f>ROUND(+Surgery!F169,0)</f>
        <v>2289480</v>
      </c>
      <c r="I74" s="9">
        <f t="shared" si="1"/>
        <v>0.31</v>
      </c>
      <c r="J74" s="9"/>
      <c r="K74" s="10">
        <f t="shared" si="2"/>
        <v>-0.2439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ROUND(+Surgery!I70,0)</f>
        <v>0</v>
      </c>
      <c r="E75" s="3">
        <f>ROUND(+Surgery!F70,0)</f>
        <v>715335</v>
      </c>
      <c r="F75" s="9">
        <f aca="true" t="shared" si="3" ref="F75:F106">IF(D75=0,"",IF(E75=0,"",ROUND(D75/E75,2)))</f>
      </c>
      <c r="G75" s="3">
        <f>ROUND(+Surgery!I170,0)</f>
        <v>0</v>
      </c>
      <c r="H75" s="3">
        <f>ROUND(+Surgery!F170,0)</f>
        <v>726530</v>
      </c>
      <c r="I75" s="9">
        <f aca="true" t="shared" si="4" ref="I75:I106">IF(G75=0,"",IF(H75=0,"",ROUND(G75/H75,2)))</f>
      </c>
      <c r="J75" s="9"/>
      <c r="K75" s="10">
        <f aca="true" t="shared" si="5" ref="K75:K106">IF(D75=0,"",IF(E75=0,"",IF(G75=0,"",IF(H75=0,"",ROUND(I75/F75-1,4)))))</f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ROUND(+Surgery!I71,0)</f>
        <v>175</v>
      </c>
      <c r="E76" s="3">
        <f>ROUND(+Surgery!F71,0)</f>
        <v>38134</v>
      </c>
      <c r="F76" s="9">
        <f t="shared" si="3"/>
        <v>0</v>
      </c>
      <c r="G76" s="3">
        <f>ROUND(+Surgery!I171,0)</f>
        <v>10934</v>
      </c>
      <c r="H76" s="3">
        <f>ROUND(+Surgery!F171,0)</f>
        <v>30777</v>
      </c>
      <c r="I76" s="9">
        <f t="shared" si="4"/>
        <v>0.36</v>
      </c>
      <c r="J76" s="9"/>
      <c r="K76" s="10" t="e">
        <f t="shared" si="5"/>
        <v>#DIV/0!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ROUND(+Surgery!I72,0)</f>
        <v>0</v>
      </c>
      <c r="E77" s="3">
        <f>ROUND(+Surgery!F72,0)</f>
        <v>0</v>
      </c>
      <c r="F77" s="9">
        <f t="shared" si="3"/>
      </c>
      <c r="G77" s="3">
        <f>ROUND(+Surgery!I172,0)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ROUND(+Surgery!I73,0)</f>
        <v>1053715</v>
      </c>
      <c r="E78" s="3">
        <f>ROUND(+Surgery!F73,0)</f>
        <v>716536</v>
      </c>
      <c r="F78" s="9">
        <f t="shared" si="3"/>
        <v>1.47</v>
      </c>
      <c r="G78" s="3">
        <f>ROUND(+Surgery!I173,0)</f>
        <v>1224849</v>
      </c>
      <c r="H78" s="3">
        <f>ROUND(+Surgery!F173,0)</f>
        <v>684577</v>
      </c>
      <c r="I78" s="9">
        <f t="shared" si="4"/>
        <v>1.79</v>
      </c>
      <c r="J78" s="9"/>
      <c r="K78" s="10">
        <f t="shared" si="5"/>
        <v>0.2177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ROUND(+Surgery!I74,0)</f>
        <v>0</v>
      </c>
      <c r="E79" s="3">
        <f>ROUND(+Surgery!F74,0)</f>
        <v>164270</v>
      </c>
      <c r="F79" s="9">
        <f t="shared" si="3"/>
      </c>
      <c r="G79" s="3">
        <f>ROUND(+Surgery!I174,0)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ROUND(+Surgery!I75,0)</f>
        <v>193395</v>
      </c>
      <c r="E80" s="3">
        <f>ROUND(+Surgery!F75,0)</f>
        <v>1314150</v>
      </c>
      <c r="F80" s="9">
        <f t="shared" si="3"/>
        <v>0.15</v>
      </c>
      <c r="G80" s="3">
        <f>ROUND(+Surgery!I175,0)</f>
        <v>432759</v>
      </c>
      <c r="H80" s="3">
        <f>ROUND(+Surgery!F175,0)</f>
        <v>1357724</v>
      </c>
      <c r="I80" s="9">
        <f t="shared" si="4"/>
        <v>0.32</v>
      </c>
      <c r="J80" s="9"/>
      <c r="K80" s="10">
        <f t="shared" si="5"/>
        <v>1.1333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ROUND(+Surgery!I76,0)</f>
        <v>0</v>
      </c>
      <c r="E81" s="3">
        <f>ROUND(+Surgery!F76,0)</f>
        <v>260311</v>
      </c>
      <c r="F81" s="9">
        <f t="shared" si="3"/>
      </c>
      <c r="G81" s="3">
        <f>ROUND(+Surgery!I176,0)</f>
        <v>8250</v>
      </c>
      <c r="H81" s="3">
        <f>ROUND(+Surgery!F176,0)</f>
        <v>192377</v>
      </c>
      <c r="I81" s="9">
        <f t="shared" si="4"/>
        <v>0.04</v>
      </c>
      <c r="J81" s="9"/>
      <c r="K81" s="10">
        <f t="shared" si="5"/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ROUND(+Surgery!I77,0)</f>
        <v>0</v>
      </c>
      <c r="E82" s="3">
        <f>ROUND(+Surgery!F77,0)</f>
        <v>257</v>
      </c>
      <c r="F82" s="9">
        <f t="shared" si="3"/>
      </c>
      <c r="G82" s="3">
        <f>ROUND(+Surgery!I177,0)</f>
        <v>0</v>
      </c>
      <c r="H82" s="3">
        <f>ROUND(+Surgery!F177,0)</f>
        <v>384</v>
      </c>
      <c r="I82" s="9">
        <f t="shared" si="4"/>
      </c>
      <c r="J82" s="9"/>
      <c r="K82" s="10">
        <f t="shared" si="5"/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ROUND(+Surgery!I78,0)</f>
        <v>63908</v>
      </c>
      <c r="E83" s="3">
        <f>ROUND(+Surgery!F78,0)</f>
        <v>692666</v>
      </c>
      <c r="F83" s="9">
        <f t="shared" si="3"/>
        <v>0.09</v>
      </c>
      <c r="G83" s="3">
        <f>ROUND(+Surgery!I178,0)</f>
        <v>41665</v>
      </c>
      <c r="H83" s="3">
        <f>ROUND(+Surgery!F178,0)</f>
        <v>711047</v>
      </c>
      <c r="I83" s="9">
        <f t="shared" si="4"/>
        <v>0.06</v>
      </c>
      <c r="J83" s="9"/>
      <c r="K83" s="10">
        <f t="shared" si="5"/>
        <v>-0.3333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ROUND(+Surgery!I79,0)</f>
        <v>354954</v>
      </c>
      <c r="E84" s="3">
        <f>ROUND(+Surgery!F79,0)</f>
        <v>3502213</v>
      </c>
      <c r="F84" s="9">
        <f t="shared" si="3"/>
        <v>0.1</v>
      </c>
      <c r="G84" s="3">
        <f>ROUND(+Surgery!I179,0)</f>
        <v>357829</v>
      </c>
      <c r="H84" s="3">
        <f>ROUND(+Surgery!F179,0)</f>
        <v>3680974</v>
      </c>
      <c r="I84" s="9">
        <f t="shared" si="4"/>
        <v>0.1</v>
      </c>
      <c r="J84" s="9"/>
      <c r="K84" s="10">
        <f t="shared" si="5"/>
        <v>0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ROUND(+Surgery!I80,0)</f>
        <v>0</v>
      </c>
      <c r="E85" s="3">
        <f>ROUND(+Surgery!F80,0)</f>
        <v>0</v>
      </c>
      <c r="F85" s="9">
        <f t="shared" si="3"/>
      </c>
      <c r="G85" s="3">
        <f>ROUND(+Surgery!I180,0)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ROUND(+Surgery!I81,0)</f>
        <v>0</v>
      </c>
      <c r="E86" s="3">
        <f>ROUND(+Surgery!F81,0)</f>
        <v>2179</v>
      </c>
      <c r="F86" s="9">
        <f t="shared" si="3"/>
      </c>
      <c r="G86" s="3">
        <f>ROUND(+Surgery!I181,0)</f>
        <v>0</v>
      </c>
      <c r="H86" s="3">
        <f>ROUND(+Surgery!F181,0)</f>
        <v>3895</v>
      </c>
      <c r="I86" s="9">
        <f t="shared" si="4"/>
      </c>
      <c r="J86" s="9"/>
      <c r="K86" s="10">
        <f t="shared" si="5"/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ROUND(+Surgery!I82,0)</f>
        <v>0</v>
      </c>
      <c r="E87" s="3">
        <f>ROUND(+Surgery!F82,0)</f>
        <v>342360</v>
      </c>
      <c r="F87" s="9">
        <f t="shared" si="3"/>
      </c>
      <c r="G87" s="3">
        <f>ROUND(+Surgery!I182,0)</f>
        <v>0</v>
      </c>
      <c r="H87" s="3">
        <f>ROUND(+Surgery!F182,0)</f>
        <v>284640</v>
      </c>
      <c r="I87" s="9">
        <f t="shared" si="4"/>
      </c>
      <c r="J87" s="9"/>
      <c r="K87" s="10">
        <f t="shared" si="5"/>
      </c>
    </row>
    <row r="88" spans="2:11" ht="12">
      <c r="B88">
        <f>+Surgery!A83</f>
        <v>186</v>
      </c>
      <c r="C88" t="str">
        <f>+Surgery!B83</f>
        <v>MARK REED HOSPITAL</v>
      </c>
      <c r="D88" s="3">
        <f>ROUND(+Surgery!I83,0)</f>
        <v>0</v>
      </c>
      <c r="E88" s="3">
        <f>ROUND(+Surgery!F83,0)</f>
        <v>0</v>
      </c>
      <c r="F88" s="9">
        <f t="shared" si="3"/>
      </c>
      <c r="G88" s="3">
        <f>ROUND(+Surgery!I183,0)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ROUND(+Surgery!I84,0)</f>
        <v>24532</v>
      </c>
      <c r="E89" s="3">
        <f>ROUND(+Surgery!F84,0)</f>
        <v>248118</v>
      </c>
      <c r="F89" s="9">
        <f t="shared" si="3"/>
        <v>0.1</v>
      </c>
      <c r="G89" s="3">
        <f>ROUND(+Surgery!I184,0)</f>
        <v>0</v>
      </c>
      <c r="H89" s="3">
        <f>ROUND(+Surgery!F184,0)</f>
        <v>283882</v>
      </c>
      <c r="I89" s="9">
        <f t="shared" si="4"/>
      </c>
      <c r="J89" s="9"/>
      <c r="K89" s="10">
        <f t="shared" si="5"/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ROUND(+Surgery!I85,0)</f>
        <v>3347</v>
      </c>
      <c r="E90" s="3">
        <f>ROUND(+Surgery!F85,0)</f>
        <v>88109</v>
      </c>
      <c r="F90" s="9">
        <f t="shared" si="3"/>
        <v>0.04</v>
      </c>
      <c r="G90" s="3">
        <f>ROUND(+Surgery!I185,0)</f>
        <v>44688</v>
      </c>
      <c r="H90" s="3">
        <f>ROUND(+Surgery!F185,0)</f>
        <v>125114</v>
      </c>
      <c r="I90" s="9">
        <f t="shared" si="4"/>
        <v>0.36</v>
      </c>
      <c r="J90" s="9"/>
      <c r="K90" s="10">
        <f t="shared" si="5"/>
        <v>8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ROUND(+Surgery!I86,0)</f>
        <v>29638</v>
      </c>
      <c r="E91" s="3">
        <f>ROUND(+Surgery!F86,0)</f>
        <v>105299</v>
      </c>
      <c r="F91" s="9">
        <f t="shared" si="3"/>
        <v>0.28</v>
      </c>
      <c r="G91" s="3">
        <f>ROUND(+Surgery!I186,0)</f>
        <v>0</v>
      </c>
      <c r="H91" s="3">
        <f>ROUND(+Surgery!F186,0)</f>
        <v>103280</v>
      </c>
      <c r="I91" s="9">
        <f t="shared" si="4"/>
      </c>
      <c r="J91" s="9"/>
      <c r="K91" s="10">
        <f t="shared" si="5"/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ROUND(+Surgery!I87,0)</f>
        <v>215</v>
      </c>
      <c r="E92" s="3">
        <f>ROUND(+Surgery!F87,0)</f>
        <v>0</v>
      </c>
      <c r="F92" s="9">
        <f t="shared" si="3"/>
      </c>
      <c r="G92" s="3">
        <f>ROUND(+Surgery!I187,0)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ROUND(+Surgery!I88,0)</f>
        <v>0</v>
      </c>
      <c r="E93" s="3">
        <f>ROUND(+Surgery!F88,0)</f>
        <v>330378</v>
      </c>
      <c r="F93" s="9">
        <f t="shared" si="3"/>
      </c>
      <c r="G93" s="3">
        <f>ROUND(+Surgery!I188,0)</f>
        <v>0</v>
      </c>
      <c r="H93" s="3">
        <f>ROUND(+Surgery!F188,0)</f>
        <v>359451</v>
      </c>
      <c r="I93" s="9">
        <f t="shared" si="4"/>
      </c>
      <c r="J93" s="9"/>
      <c r="K93" s="10">
        <f t="shared" si="5"/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ROUND(+Surgery!I89,0)</f>
        <v>0</v>
      </c>
      <c r="E94" s="3">
        <f>ROUND(+Surgery!F89,0)</f>
        <v>91624</v>
      </c>
      <c r="F94" s="9">
        <f t="shared" si="3"/>
      </c>
      <c r="G94" s="3">
        <f>ROUND(+Surgery!I189,0)</f>
        <v>0</v>
      </c>
      <c r="H94" s="3">
        <f>ROUND(+Surgery!F189,0)</f>
        <v>107114</v>
      </c>
      <c r="I94" s="9">
        <f t="shared" si="4"/>
      </c>
      <c r="J94" s="9"/>
      <c r="K94" s="10">
        <f t="shared" si="5"/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ROUND(+Surgery!I90,0)</f>
        <v>110026</v>
      </c>
      <c r="E95" s="3">
        <f>ROUND(+Surgery!F90,0)</f>
        <v>93900</v>
      </c>
      <c r="F95" s="9">
        <f t="shared" si="3"/>
        <v>1.17</v>
      </c>
      <c r="G95" s="3">
        <f>ROUND(+Surgery!I190,0)</f>
        <v>8020</v>
      </c>
      <c r="H95" s="3">
        <f>ROUND(+Surgery!F190,0)</f>
        <v>84750</v>
      </c>
      <c r="I95" s="9">
        <f t="shared" si="4"/>
        <v>0.09</v>
      </c>
      <c r="J95" s="9"/>
      <c r="K95" s="10">
        <f t="shared" si="5"/>
        <v>-0.9231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ROUND(+Surgery!I91,0)</f>
        <v>0</v>
      </c>
      <c r="E96" s="3">
        <f>ROUND(+Surgery!F91,0)</f>
        <v>1050750</v>
      </c>
      <c r="F96" s="9">
        <f t="shared" si="3"/>
      </c>
      <c r="G96" s="3">
        <f>ROUND(+Surgery!I191,0)</f>
        <v>0</v>
      </c>
      <c r="H96" s="3">
        <f>ROUND(+Surgery!F191,0)</f>
        <v>1591534</v>
      </c>
      <c r="I96" s="9">
        <f t="shared" si="4"/>
      </c>
      <c r="J96" s="9"/>
      <c r="K96" s="10">
        <f t="shared" si="5"/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ROUND(+Surgery!I92,0)</f>
        <v>0</v>
      </c>
      <c r="E97" s="3">
        <f>ROUND(+Surgery!F92,0)</f>
        <v>0</v>
      </c>
      <c r="F97" s="9">
        <f t="shared" si="3"/>
      </c>
      <c r="G97" s="3">
        <f>ROUND(+Surgery!I192,0)</f>
        <v>0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ROUND(+Surgery!I93,0)</f>
        <v>0</v>
      </c>
      <c r="E98" s="3">
        <f>ROUND(+Surgery!F93,0)</f>
        <v>0</v>
      </c>
      <c r="F98" s="9">
        <f t="shared" si="3"/>
      </c>
      <c r="G98" s="3">
        <f>ROUND(+Surgery!I193,0)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ROUND(+Surgery!I94,0)</f>
        <v>0</v>
      </c>
      <c r="E99" s="3">
        <f>ROUND(+Surgery!F94,0)</f>
        <v>381769</v>
      </c>
      <c r="F99" s="9">
        <f t="shared" si="3"/>
      </c>
      <c r="G99" s="3">
        <f>ROUND(+Surgery!I194,0)</f>
        <v>0</v>
      </c>
      <c r="H99" s="3">
        <f>ROUND(+Surgery!F194,0)</f>
        <v>391219</v>
      </c>
      <c r="I99" s="9">
        <f t="shared" si="4"/>
      </c>
      <c r="J99" s="9"/>
      <c r="K99" s="10">
        <f t="shared" si="5"/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ROUND(+Surgery!I95,0)</f>
        <v>33888</v>
      </c>
      <c r="E100" s="3">
        <f>ROUND(+Surgery!F95,0)</f>
        <v>72398</v>
      </c>
      <c r="F100" s="9">
        <f t="shared" si="3"/>
        <v>0.47</v>
      </c>
      <c r="G100" s="3">
        <f>ROUND(+Surgery!I195,0)</f>
        <v>0</v>
      </c>
      <c r="H100" s="3">
        <f>ROUND(+Surgery!F195,0)</f>
        <v>66817</v>
      </c>
      <c r="I100" s="9">
        <f t="shared" si="4"/>
      </c>
      <c r="J100" s="9"/>
      <c r="K100" s="10">
        <f t="shared" si="5"/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ROUND(+Surgery!I96,0)</f>
        <v>0</v>
      </c>
      <c r="E101" s="3">
        <f>ROUND(+Surgery!F96,0)</f>
        <v>523053</v>
      </c>
      <c r="F101" s="9">
        <f t="shared" si="3"/>
      </c>
      <c r="G101" s="3">
        <f>ROUND(+Surgery!I196,0)</f>
        <v>0</v>
      </c>
      <c r="H101" s="3">
        <f>ROUND(+Surgery!F196,0)</f>
        <v>517950</v>
      </c>
      <c r="I101" s="9">
        <f t="shared" si="4"/>
      </c>
      <c r="J101" s="9"/>
      <c r="K101" s="10">
        <f t="shared" si="5"/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ROUND(+Surgery!I97,0)</f>
        <v>0</v>
      </c>
      <c r="E102" s="3">
        <f>ROUND(+Surgery!F97,0)</f>
        <v>386355</v>
      </c>
      <c r="F102" s="9">
        <f t="shared" si="3"/>
      </c>
      <c r="G102" s="3">
        <f>ROUND(+Surgery!I197,0)</f>
        <v>0</v>
      </c>
      <c r="H102" s="3">
        <f>ROUND(+Surgery!F197,0)</f>
        <v>416790</v>
      </c>
      <c r="I102" s="9">
        <f t="shared" si="4"/>
      </c>
      <c r="J102" s="9"/>
      <c r="K102" s="10">
        <f t="shared" si="5"/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ROUND(+Surgery!I98,0)</f>
        <v>0</v>
      </c>
      <c r="E103" s="3">
        <f>ROUND(+Surgery!F98,0)</f>
        <v>0</v>
      </c>
      <c r="F103" s="9">
        <f t="shared" si="3"/>
      </c>
      <c r="G103" s="3">
        <f>ROUND(+Surgery!I198,0)</f>
        <v>0</v>
      </c>
      <c r="H103" s="3">
        <f>ROUND(+Surgery!F198,0)</f>
        <v>63674</v>
      </c>
      <c r="I103" s="9">
        <f t="shared" si="4"/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ROUND(+Surgery!I99,0)</f>
        <v>0</v>
      </c>
      <c r="E104" s="3">
        <f>ROUND(+Surgery!F99,0)</f>
        <v>0</v>
      </c>
      <c r="F104" s="9">
        <f t="shared" si="3"/>
      </c>
      <c r="G104" s="3">
        <f>ROUND(+Surgery!I199,0)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ROUND(+Surgery!I100,0)</f>
        <v>0</v>
      </c>
      <c r="E105" s="3">
        <f>ROUND(+Surgery!F100,0)</f>
        <v>0</v>
      </c>
      <c r="F105" s="9">
        <f t="shared" si="3"/>
      </c>
      <c r="G105" s="3">
        <f>ROUND(+Surgery!I200,0)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ROUND(+Surgery!I101,0)</f>
        <v>0</v>
      </c>
      <c r="E106" s="3">
        <f>ROUND(+Surgery!F101,0)</f>
        <v>0</v>
      </c>
      <c r="F106" s="9">
        <f t="shared" si="3"/>
      </c>
      <c r="G106" s="3">
        <f>ROUND(+Surgery!I201,0)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N11" sqref="N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10.875" style="0" bestFit="1" customWidth="1"/>
    <col min="5" max="5" width="9.875" style="0" bestFit="1" customWidth="1"/>
    <col min="6" max="6" width="6.875" style="0" bestFit="1" customWidth="1"/>
    <col min="7" max="7" width="10.875" style="0" bestFit="1" customWidth="1"/>
    <col min="8" max="8" width="9.875" style="0" bestFit="1" customWidth="1"/>
    <col min="9" max="9" width="6.875" style="0" bestFit="1" customWidth="1"/>
    <col min="10" max="10" width="2.625" style="0" customWidth="1"/>
    <col min="11" max="11" width="10.125" style="0" bestFit="1" customWidth="1"/>
  </cols>
  <sheetData>
    <row r="1" spans="1:10" ht="12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170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44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/>
      <c r="F8" s="1" t="s">
        <v>2</v>
      </c>
      <c r="G8" s="1"/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ROUND(+Surgery!$J5,0)</f>
        <v>4625935</v>
      </c>
      <c r="E10" s="3">
        <f>ROUND(+Surgery!$F5,0)</f>
        <v>2950854</v>
      </c>
      <c r="F10" s="9">
        <f>IF(D10=0,"",IF(E10=0,"",ROUND(D10/E10,2)))</f>
        <v>1.57</v>
      </c>
      <c r="G10" s="3">
        <f>ROUND(+Surgery!J105,0)</f>
        <v>5072969</v>
      </c>
      <c r="H10" s="3">
        <f>ROUND(+Surgery!F105,0)</f>
        <v>3081012</v>
      </c>
      <c r="I10" s="9">
        <f>IF(G10=0,"",IF(H10=0,"",ROUND(G10/H10,2)))</f>
        <v>1.65</v>
      </c>
      <c r="J10" s="9"/>
      <c r="K10" s="10">
        <f>IF(D10=0,"",IF(E10=0,"",IF(G10=0,"",IF(H10=0,"",ROUND(I10/F10-1,4)))))</f>
        <v>0.051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ROUND(+Surgery!$J6,0)</f>
        <v>1214534</v>
      </c>
      <c r="E11" s="3">
        <f>ROUND(+Surgery!$F6,0)</f>
        <v>605221</v>
      </c>
      <c r="F11" s="9">
        <f aca="true" t="shared" si="0" ref="F11:F74">IF(D11=0,"",IF(E11=0,"",ROUND(D11/E11,2)))</f>
        <v>2.01</v>
      </c>
      <c r="G11" s="3">
        <f>ROUND(+Surgery!J106,0)</f>
        <v>1094517</v>
      </c>
      <c r="H11" s="3">
        <f>ROUND(+Surgery!F106,0)</f>
        <v>636605</v>
      </c>
      <c r="I11" s="9">
        <f aca="true" t="shared" si="1" ref="I11:I74">IF(G11=0,"",IF(H11=0,"",ROUND(G11/H11,2)))</f>
        <v>1.72</v>
      </c>
      <c r="J11" s="9"/>
      <c r="K11" s="10">
        <f aca="true" t="shared" si="2" ref="K11:K74">IF(D11=0,"",IF(E11=0,"",IF(G11=0,"",IF(H11=0,"",ROUND(I11/F11-1,4)))))</f>
        <v>-0.1443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ROUND(+Surgery!$J7,0)</f>
        <v>39841</v>
      </c>
      <c r="E12" s="3">
        <f>ROUND(+Surgery!$F7,0)</f>
        <v>52</v>
      </c>
      <c r="F12" s="9">
        <f t="shared" si="0"/>
        <v>766.17</v>
      </c>
      <c r="G12" s="3">
        <f>ROUND(+Surgery!J107,0)</f>
        <v>73618</v>
      </c>
      <c r="H12" s="3">
        <f>ROUND(+Surgery!F107,0)</f>
        <v>876</v>
      </c>
      <c r="I12" s="9">
        <f t="shared" si="1"/>
        <v>84.04</v>
      </c>
      <c r="J12" s="9"/>
      <c r="K12" s="10">
        <f t="shared" si="2"/>
        <v>-0.8903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ROUND(+Surgery!$J8,0)</f>
        <v>27203228</v>
      </c>
      <c r="E13" s="3">
        <f>ROUND(+Surgery!$F8,0)</f>
        <v>2221710</v>
      </c>
      <c r="F13" s="9">
        <f t="shared" si="0"/>
        <v>12.24</v>
      </c>
      <c r="G13" s="3">
        <f>ROUND(+Surgery!J108,0)</f>
        <v>37406318</v>
      </c>
      <c r="H13" s="3">
        <f>ROUND(+Surgery!F108,0)</f>
        <v>2377090</v>
      </c>
      <c r="I13" s="9">
        <f t="shared" si="1"/>
        <v>15.74</v>
      </c>
      <c r="J13" s="9"/>
      <c r="K13" s="10">
        <f t="shared" si="2"/>
        <v>0.2859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ROUND(+Surgery!$J9,0)</f>
        <v>13506582</v>
      </c>
      <c r="E14" s="3">
        <f>ROUND(+Surgery!$F9,0)</f>
        <v>1326100</v>
      </c>
      <c r="F14" s="9">
        <f t="shared" si="0"/>
        <v>10.19</v>
      </c>
      <c r="G14" s="3">
        <f>ROUND(+Surgery!J109,0)</f>
        <v>14445907</v>
      </c>
      <c r="H14" s="3">
        <f>ROUND(+Surgery!F109,0)</f>
        <v>1421700</v>
      </c>
      <c r="I14" s="9">
        <f t="shared" si="1"/>
        <v>10.16</v>
      </c>
      <c r="J14" s="9"/>
      <c r="K14" s="10">
        <f t="shared" si="2"/>
        <v>-0.0029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ROUND(+Surgery!$J10,0)</f>
        <v>3047108</v>
      </c>
      <c r="E15" s="3">
        <f>ROUND(+Surgery!$F10,0)</f>
        <v>222761</v>
      </c>
      <c r="F15" s="9">
        <f t="shared" si="0"/>
        <v>13.68</v>
      </c>
      <c r="G15" s="3">
        <f>ROUND(+Surgery!J110,0)</f>
        <v>2588472</v>
      </c>
      <c r="H15" s="3">
        <f>ROUND(+Surgery!F110,0)</f>
        <v>183562</v>
      </c>
      <c r="I15" s="9">
        <f t="shared" si="1"/>
        <v>14.1</v>
      </c>
      <c r="J15" s="9"/>
      <c r="K15" s="10">
        <f t="shared" si="2"/>
        <v>0.0307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ROUND(+Surgery!$J11,0)</f>
        <v>85292</v>
      </c>
      <c r="E16" s="3">
        <f>ROUND(+Surgery!$F11,0)</f>
        <v>9543</v>
      </c>
      <c r="F16" s="9">
        <f t="shared" si="0"/>
        <v>8.94</v>
      </c>
      <c r="G16" s="3">
        <f>ROUND(+Surgery!J111,0)</f>
        <v>108753</v>
      </c>
      <c r="H16" s="3">
        <f>ROUND(+Surgery!F111,0)</f>
        <v>35023</v>
      </c>
      <c r="I16" s="9">
        <f t="shared" si="1"/>
        <v>3.11</v>
      </c>
      <c r="J16" s="9"/>
      <c r="K16" s="10">
        <f t="shared" si="2"/>
        <v>-0.6521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ROUND(+Surgery!$J12,0)</f>
        <v>7169159</v>
      </c>
      <c r="E17" s="3">
        <f>ROUND(+Surgery!$F12,0)</f>
        <v>261318</v>
      </c>
      <c r="F17" s="9">
        <f t="shared" si="0"/>
        <v>27.43</v>
      </c>
      <c r="G17" s="3">
        <f>ROUND(+Surgery!J112,0)</f>
        <v>9505654</v>
      </c>
      <c r="H17" s="3">
        <f>ROUND(+Surgery!F112,0)</f>
        <v>262322</v>
      </c>
      <c r="I17" s="9">
        <f t="shared" si="1"/>
        <v>36.24</v>
      </c>
      <c r="J17" s="9"/>
      <c r="K17" s="10">
        <f t="shared" si="2"/>
        <v>0.3212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ROUND(+Surgery!$J13,0)</f>
        <v>33103</v>
      </c>
      <c r="E18" s="3">
        <f>ROUND(+Surgery!$F13,0)</f>
        <v>56536</v>
      </c>
      <c r="F18" s="9">
        <f t="shared" si="0"/>
        <v>0.59</v>
      </c>
      <c r="G18" s="3">
        <f>ROUND(+Surgery!J113,0)</f>
        <v>59713</v>
      </c>
      <c r="H18" s="3">
        <f>ROUND(+Surgery!F113,0)</f>
        <v>57986</v>
      </c>
      <c r="I18" s="9">
        <f t="shared" si="1"/>
        <v>1.03</v>
      </c>
      <c r="J18" s="9"/>
      <c r="K18" s="10">
        <f t="shared" si="2"/>
        <v>0.7458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ROUND(+Surgery!$J14,0)</f>
        <v>7212094</v>
      </c>
      <c r="E19" s="3">
        <f>ROUND(+Surgery!$F14,0)</f>
        <v>615663</v>
      </c>
      <c r="F19" s="9">
        <f t="shared" si="0"/>
        <v>11.71</v>
      </c>
      <c r="G19" s="3">
        <f>ROUND(+Surgery!J114,0)</f>
        <v>7972870</v>
      </c>
      <c r="H19" s="3">
        <f>ROUND(+Surgery!F114,0)</f>
        <v>568132</v>
      </c>
      <c r="I19" s="9">
        <f t="shared" si="1"/>
        <v>14.03</v>
      </c>
      <c r="J19" s="9"/>
      <c r="K19" s="10">
        <f t="shared" si="2"/>
        <v>0.1981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ROUND(+Surgery!$J15,0)</f>
        <v>28306596</v>
      </c>
      <c r="E20" s="3">
        <f>ROUND(+Surgery!$F15,0)</f>
        <v>2388647</v>
      </c>
      <c r="F20" s="9">
        <f t="shared" si="0"/>
        <v>11.85</v>
      </c>
      <c r="G20" s="3">
        <f>ROUND(+Surgery!J115,0)</f>
        <v>32362352</v>
      </c>
      <c r="H20" s="3">
        <f>ROUND(+Surgery!F115,0)</f>
        <v>2528724</v>
      </c>
      <c r="I20" s="9">
        <f t="shared" si="1"/>
        <v>12.8</v>
      </c>
      <c r="J20" s="9"/>
      <c r="K20" s="10">
        <f t="shared" si="2"/>
        <v>0.0802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ROUND(+Surgery!$J16,0)</f>
        <v>21490887</v>
      </c>
      <c r="E21" s="3">
        <f>ROUND(+Surgery!$F16,0)</f>
        <v>2316359</v>
      </c>
      <c r="F21" s="9">
        <f t="shared" si="0"/>
        <v>9.28</v>
      </c>
      <c r="G21" s="3">
        <f>ROUND(+Surgery!J116,0)</f>
        <v>34623606</v>
      </c>
      <c r="H21" s="3">
        <f>ROUND(+Surgery!F116,0)</f>
        <v>2462465</v>
      </c>
      <c r="I21" s="9">
        <f t="shared" si="1"/>
        <v>14.06</v>
      </c>
      <c r="J21" s="9"/>
      <c r="K21" s="10">
        <f t="shared" si="2"/>
        <v>0.5151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ROUND(+Surgery!$J17,0)</f>
        <v>278343</v>
      </c>
      <c r="E22" s="3">
        <f>ROUND(+Surgery!$F17,0)</f>
        <v>104500</v>
      </c>
      <c r="F22" s="9">
        <f t="shared" si="0"/>
        <v>2.66</v>
      </c>
      <c r="G22" s="3">
        <f>ROUND(+Surgery!J117,0)</f>
        <v>804131</v>
      </c>
      <c r="H22" s="3">
        <f>ROUND(+Surgery!F117,0)</f>
        <v>111923</v>
      </c>
      <c r="I22" s="9">
        <f t="shared" si="1"/>
        <v>7.18</v>
      </c>
      <c r="J22" s="9"/>
      <c r="K22" s="10">
        <f t="shared" si="2"/>
        <v>1.6992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ROUND(+Surgery!$J18,0)</f>
        <v>12183518</v>
      </c>
      <c r="E23" s="3">
        <f>ROUND(+Surgery!$F18,0)</f>
        <v>15851</v>
      </c>
      <c r="F23" s="9">
        <f t="shared" si="0"/>
        <v>768.63</v>
      </c>
      <c r="G23" s="3">
        <f>ROUND(+Surgery!J118,0)</f>
        <v>16898161</v>
      </c>
      <c r="H23" s="3">
        <f>ROUND(+Surgery!F118,0)</f>
        <v>10058</v>
      </c>
      <c r="I23" s="9">
        <f t="shared" si="1"/>
        <v>1680.07</v>
      </c>
      <c r="J23" s="9"/>
      <c r="K23" s="10">
        <f t="shared" si="2"/>
        <v>1.1858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ROUND(+Surgery!$J19,0)</f>
        <v>4658135</v>
      </c>
      <c r="E24" s="3">
        <f>ROUND(+Surgery!$F19,0)</f>
        <v>424618</v>
      </c>
      <c r="F24" s="9">
        <f t="shared" si="0"/>
        <v>10.97</v>
      </c>
      <c r="G24" s="3">
        <f>ROUND(+Surgery!J119,0)</f>
        <v>4548297</v>
      </c>
      <c r="H24" s="3">
        <f>ROUND(+Surgery!F119,0)</f>
        <v>399594</v>
      </c>
      <c r="I24" s="9">
        <f t="shared" si="1"/>
        <v>11.38</v>
      </c>
      <c r="J24" s="9"/>
      <c r="K24" s="10">
        <f t="shared" si="2"/>
        <v>0.0374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ROUND(+Surgery!$J20,0)</f>
        <v>3474647</v>
      </c>
      <c r="E25" s="3">
        <f>ROUND(+Surgery!$F20,0)</f>
        <v>318647</v>
      </c>
      <c r="F25" s="9">
        <f t="shared" si="0"/>
        <v>10.9</v>
      </c>
      <c r="G25" s="3">
        <f>ROUND(+Surgery!J120,0)</f>
        <v>4044107</v>
      </c>
      <c r="H25" s="3">
        <f>ROUND(+Surgery!F120,0)</f>
        <v>300883</v>
      </c>
      <c r="I25" s="9">
        <f t="shared" si="1"/>
        <v>13.44</v>
      </c>
      <c r="J25" s="9"/>
      <c r="K25" s="10">
        <f t="shared" si="2"/>
        <v>0.233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ROUND(+Surgery!$J21,0)</f>
        <v>1660927</v>
      </c>
      <c r="E26" s="3">
        <f>ROUND(+Surgery!$F21,0)</f>
        <v>176195</v>
      </c>
      <c r="F26" s="9">
        <f t="shared" si="0"/>
        <v>9.43</v>
      </c>
      <c r="G26" s="3">
        <f>ROUND(+Surgery!J121,0)</f>
        <v>1532925</v>
      </c>
      <c r="H26" s="3">
        <f>ROUND(+Surgery!F121,0)</f>
        <v>180696</v>
      </c>
      <c r="I26" s="9">
        <f t="shared" si="1"/>
        <v>8.48</v>
      </c>
      <c r="J26" s="9"/>
      <c r="K26" s="10">
        <f t="shared" si="2"/>
        <v>-0.1007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ROUND(+Surgery!$J22,0)</f>
        <v>0</v>
      </c>
      <c r="E27" s="3">
        <f>ROUND(+Surgery!$F22,0)</f>
        <v>0</v>
      </c>
      <c r="F27" s="9">
        <f t="shared" si="0"/>
      </c>
      <c r="G27" s="3">
        <f>ROUND(+Surgery!J122,0)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ROUND(+Surgery!$J23,0)</f>
        <v>161767</v>
      </c>
      <c r="E28" s="3">
        <f>ROUND(+Surgery!$F23,0)</f>
        <v>80862</v>
      </c>
      <c r="F28" s="9">
        <f t="shared" si="0"/>
        <v>2</v>
      </c>
      <c r="G28" s="3">
        <f>ROUND(+Surgery!J123,0)</f>
        <v>94789</v>
      </c>
      <c r="H28" s="3">
        <f>ROUND(+Surgery!F123,0)</f>
        <v>66860</v>
      </c>
      <c r="I28" s="9">
        <f t="shared" si="1"/>
        <v>1.42</v>
      </c>
      <c r="J28" s="9"/>
      <c r="K28" s="10">
        <f t="shared" si="2"/>
        <v>-0.29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ROUND(+Surgery!$J24,0)</f>
        <v>4327649</v>
      </c>
      <c r="E29" s="3">
        <f>ROUND(+Surgery!$F24,0)</f>
        <v>357840</v>
      </c>
      <c r="F29" s="9">
        <f t="shared" si="0"/>
        <v>12.09</v>
      </c>
      <c r="G29" s="3">
        <f>ROUND(+Surgery!J124,0)</f>
        <v>5927229</v>
      </c>
      <c r="H29" s="3">
        <f>ROUND(+Surgery!F124,0)</f>
        <v>395520</v>
      </c>
      <c r="I29" s="9">
        <f t="shared" si="1"/>
        <v>14.99</v>
      </c>
      <c r="J29" s="9"/>
      <c r="K29" s="10">
        <f t="shared" si="2"/>
        <v>0.2399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ROUND(+Surgery!$J25,0)</f>
        <v>95286</v>
      </c>
      <c r="E30" s="3">
        <f>ROUND(+Surgery!$F25,0)</f>
        <v>24430</v>
      </c>
      <c r="F30" s="9">
        <f t="shared" si="0"/>
        <v>3.9</v>
      </c>
      <c r="G30" s="3">
        <f>ROUND(+Surgery!J125,0)</f>
        <v>79495</v>
      </c>
      <c r="H30" s="3">
        <f>ROUND(+Surgery!F125,0)</f>
        <v>16643</v>
      </c>
      <c r="I30" s="9">
        <f t="shared" si="1"/>
        <v>4.78</v>
      </c>
      <c r="J30" s="9"/>
      <c r="K30" s="10">
        <f t="shared" si="2"/>
        <v>0.2256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ROUND(+Surgery!$J26,0)</f>
        <v>15935</v>
      </c>
      <c r="E31" s="3">
        <f>ROUND(+Surgery!$F26,0)</f>
        <v>19033</v>
      </c>
      <c r="F31" s="9">
        <f t="shared" si="0"/>
        <v>0.84</v>
      </c>
      <c r="G31" s="3">
        <f>ROUND(+Surgery!J126,0)</f>
        <v>47089</v>
      </c>
      <c r="H31" s="3">
        <f>ROUND(+Surgery!F126,0)</f>
        <v>20310</v>
      </c>
      <c r="I31" s="9">
        <f t="shared" si="1"/>
        <v>2.32</v>
      </c>
      <c r="J31" s="9"/>
      <c r="K31" s="10">
        <f t="shared" si="2"/>
        <v>1.7619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ROUND(+Surgery!$J27,0)</f>
        <v>1187250</v>
      </c>
      <c r="E32" s="3">
        <f>ROUND(+Surgery!$F27,0)</f>
        <v>565410</v>
      </c>
      <c r="F32" s="9">
        <f t="shared" si="0"/>
        <v>2.1</v>
      </c>
      <c r="G32" s="3">
        <f>ROUND(+Surgery!J127,0)</f>
        <v>1118915</v>
      </c>
      <c r="H32" s="3">
        <f>ROUND(+Surgery!F127,0)</f>
        <v>590440</v>
      </c>
      <c r="I32" s="9">
        <f t="shared" si="1"/>
        <v>1.9</v>
      </c>
      <c r="J32" s="9"/>
      <c r="K32" s="10">
        <f t="shared" si="2"/>
        <v>-0.0952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ROUND(+Surgery!$J28,0)</f>
        <v>834370</v>
      </c>
      <c r="E33" s="3">
        <f>ROUND(+Surgery!$F28,0)</f>
        <v>392755</v>
      </c>
      <c r="F33" s="9">
        <f t="shared" si="0"/>
        <v>2.12</v>
      </c>
      <c r="G33" s="3">
        <f>ROUND(+Surgery!J128,0)</f>
        <v>847182</v>
      </c>
      <c r="H33" s="3">
        <f>ROUND(+Surgery!F128,0)</f>
        <v>349837</v>
      </c>
      <c r="I33" s="9">
        <f t="shared" si="1"/>
        <v>2.42</v>
      </c>
      <c r="J33" s="9"/>
      <c r="K33" s="10">
        <f t="shared" si="2"/>
        <v>0.1415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ROUND(+Surgery!$J29,0)</f>
        <v>1730316</v>
      </c>
      <c r="E34" s="3">
        <f>ROUND(+Surgery!$F29,0)</f>
        <v>307590</v>
      </c>
      <c r="F34" s="9">
        <f t="shared" si="0"/>
        <v>5.63</v>
      </c>
      <c r="G34" s="3">
        <f>ROUND(+Surgery!J129,0)</f>
        <v>1816747</v>
      </c>
      <c r="H34" s="3">
        <f>ROUND(+Surgery!F129,0)</f>
        <v>311042</v>
      </c>
      <c r="I34" s="9">
        <f t="shared" si="1"/>
        <v>5.84</v>
      </c>
      <c r="J34" s="9"/>
      <c r="K34" s="10">
        <f t="shared" si="2"/>
        <v>0.0373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ROUND(+Surgery!$J30,0)</f>
        <v>443593</v>
      </c>
      <c r="E35" s="3">
        <f>ROUND(+Surgery!$F30,0)</f>
        <v>0</v>
      </c>
      <c r="F35" s="9">
        <f t="shared" si="0"/>
      </c>
      <c r="G35" s="3">
        <f>ROUND(+Surgery!J130,0)</f>
        <v>272318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ROUND(+Surgery!$J31,0)</f>
        <v>1946</v>
      </c>
      <c r="E36" s="3">
        <f>ROUND(+Surgery!$F31,0)</f>
        <v>1485</v>
      </c>
      <c r="F36" s="9">
        <f t="shared" si="0"/>
        <v>1.31</v>
      </c>
      <c r="G36" s="3">
        <f>ROUND(+Surgery!J131,0)</f>
        <v>3530</v>
      </c>
      <c r="H36" s="3">
        <f>ROUND(+Surgery!F131,0)</f>
        <v>1530</v>
      </c>
      <c r="I36" s="9">
        <f t="shared" si="1"/>
        <v>2.31</v>
      </c>
      <c r="J36" s="9"/>
      <c r="K36" s="10">
        <f t="shared" si="2"/>
        <v>0.7634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ROUND(+Surgery!$J32,0)</f>
        <v>4738303</v>
      </c>
      <c r="E37" s="3">
        <f>ROUND(+Surgery!$F32,0)</f>
        <v>509556</v>
      </c>
      <c r="F37" s="9">
        <f t="shared" si="0"/>
        <v>9.3</v>
      </c>
      <c r="G37" s="3">
        <f>ROUND(+Surgery!J132,0)</f>
        <v>5939177</v>
      </c>
      <c r="H37" s="3">
        <f>ROUND(+Surgery!F132,0)</f>
        <v>521268</v>
      </c>
      <c r="I37" s="9">
        <f t="shared" si="1"/>
        <v>11.39</v>
      </c>
      <c r="J37" s="9"/>
      <c r="K37" s="10">
        <f t="shared" si="2"/>
        <v>0.2247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ROUND(+Surgery!$J33,0)</f>
        <v>0</v>
      </c>
      <c r="E38" s="3">
        <f>ROUND(+Surgery!$F33,0)</f>
        <v>0</v>
      </c>
      <c r="F38" s="9">
        <f t="shared" si="0"/>
      </c>
      <c r="G38" s="3">
        <f>ROUND(+Surgery!J133,0)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ROUND(+Surgery!$J34,0)</f>
        <v>26077453</v>
      </c>
      <c r="E39" s="3">
        <f>ROUND(+Surgery!$F34,0)</f>
        <v>2272194</v>
      </c>
      <c r="F39" s="9">
        <f t="shared" si="0"/>
        <v>11.48</v>
      </c>
      <c r="G39" s="3">
        <f>ROUND(+Surgery!J134,0)</f>
        <v>17958924</v>
      </c>
      <c r="H39" s="3">
        <f>ROUND(+Surgery!F134,0)</f>
        <v>1535461</v>
      </c>
      <c r="I39" s="9">
        <f t="shared" si="1"/>
        <v>11.7</v>
      </c>
      <c r="J39" s="9"/>
      <c r="K39" s="10">
        <f t="shared" si="2"/>
        <v>0.0192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ROUND(+Surgery!$J35,0)</f>
        <v>730475</v>
      </c>
      <c r="E40" s="3">
        <f>ROUND(+Surgery!$F35,0)</f>
        <v>155874</v>
      </c>
      <c r="F40" s="9">
        <f t="shared" si="0"/>
        <v>4.69</v>
      </c>
      <c r="G40" s="3">
        <f>ROUND(+Surgery!J135,0)</f>
        <v>957625</v>
      </c>
      <c r="H40" s="3">
        <f>ROUND(+Surgery!F135,0)</f>
        <v>163587</v>
      </c>
      <c r="I40" s="9">
        <f t="shared" si="1"/>
        <v>5.85</v>
      </c>
      <c r="J40" s="9"/>
      <c r="K40" s="10">
        <f t="shared" si="2"/>
        <v>0.2473</v>
      </c>
    </row>
    <row r="41" spans="2:11" ht="12">
      <c r="B41">
        <f>+Surgery!A36</f>
        <v>96</v>
      </c>
      <c r="C41" t="str">
        <f>+Surgery!B36</f>
        <v>SKYLINE HOSPITAL</v>
      </c>
      <c r="D41" s="3">
        <f>ROUND(+Surgery!$J36,0)</f>
        <v>122834</v>
      </c>
      <c r="E41" s="3">
        <f>ROUND(+Surgery!$F36,0)</f>
        <v>34813</v>
      </c>
      <c r="F41" s="9">
        <f t="shared" si="0"/>
        <v>3.53</v>
      </c>
      <c r="G41" s="3">
        <f>ROUND(+Surgery!J136,0)</f>
        <v>196096</v>
      </c>
      <c r="H41" s="3">
        <f>ROUND(+Surgery!F136,0)</f>
        <v>38326</v>
      </c>
      <c r="I41" s="9">
        <f t="shared" si="1"/>
        <v>5.12</v>
      </c>
      <c r="J41" s="9"/>
      <c r="K41" s="10">
        <f t="shared" si="2"/>
        <v>0.4504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ROUND(+Surgery!$J37,0)</f>
        <v>7347236</v>
      </c>
      <c r="E42" s="3">
        <f>ROUND(+Surgery!$F37,0)</f>
        <v>24850</v>
      </c>
      <c r="F42" s="9">
        <f t="shared" si="0"/>
        <v>295.66</v>
      </c>
      <c r="G42" s="3">
        <f>ROUND(+Surgery!J137,0)</f>
        <v>6807439</v>
      </c>
      <c r="H42" s="3">
        <f>ROUND(+Surgery!F137,0)</f>
        <v>24314</v>
      </c>
      <c r="I42" s="9">
        <f t="shared" si="1"/>
        <v>279.98</v>
      </c>
      <c r="J42" s="9"/>
      <c r="K42" s="10">
        <f t="shared" si="2"/>
        <v>-0.053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ROUND(+Surgery!$J38,0)</f>
        <v>229621</v>
      </c>
      <c r="E43" s="3">
        <f>ROUND(+Surgery!$F38,0)</f>
        <v>166031</v>
      </c>
      <c r="F43" s="9">
        <f t="shared" si="0"/>
        <v>1.38</v>
      </c>
      <c r="G43" s="3">
        <f>ROUND(+Surgery!J138,0)</f>
        <v>190695</v>
      </c>
      <c r="H43" s="3">
        <f>ROUND(+Surgery!F138,0)</f>
        <v>169824</v>
      </c>
      <c r="I43" s="9">
        <f t="shared" si="1"/>
        <v>1.12</v>
      </c>
      <c r="J43" s="9"/>
      <c r="K43" s="10">
        <f t="shared" si="2"/>
        <v>-0.1884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ROUND(+Surgery!$J39,0)</f>
        <v>285980</v>
      </c>
      <c r="E44" s="3">
        <f>ROUND(+Surgery!$F39,0)</f>
        <v>181255</v>
      </c>
      <c r="F44" s="9">
        <f t="shared" si="0"/>
        <v>1.58</v>
      </c>
      <c r="G44" s="3">
        <f>ROUND(+Surgery!J139,0)</f>
        <v>280904</v>
      </c>
      <c r="H44" s="3">
        <f>ROUND(+Surgery!F139,0)</f>
        <v>190750</v>
      </c>
      <c r="I44" s="9">
        <f t="shared" si="1"/>
        <v>1.47</v>
      </c>
      <c r="J44" s="9"/>
      <c r="K44" s="10">
        <f t="shared" si="2"/>
        <v>-0.0696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ROUND(+Surgery!$J40,0)</f>
        <v>40444</v>
      </c>
      <c r="E45" s="3">
        <f>ROUND(+Surgery!$F40,0)</f>
        <v>16860</v>
      </c>
      <c r="F45" s="9">
        <f t="shared" si="0"/>
        <v>2.4</v>
      </c>
      <c r="G45" s="3">
        <f>ROUND(+Surgery!J140,0)</f>
        <v>76993</v>
      </c>
      <c r="H45" s="3">
        <f>ROUND(+Surgery!F140,0)</f>
        <v>19529</v>
      </c>
      <c r="I45" s="9">
        <f t="shared" si="1"/>
        <v>3.94</v>
      </c>
      <c r="J45" s="9"/>
      <c r="K45" s="10">
        <f t="shared" si="2"/>
        <v>0.6417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ROUND(+Surgery!$J41,0)</f>
        <v>7924389</v>
      </c>
      <c r="E46" s="3">
        <f>ROUND(+Surgery!$F41,0)</f>
        <v>461828</v>
      </c>
      <c r="F46" s="9">
        <f t="shared" si="0"/>
        <v>17.16</v>
      </c>
      <c r="G46" s="3">
        <f>ROUND(+Surgery!J141,0)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ROUND(+Surgery!$J42,0)</f>
        <v>0</v>
      </c>
      <c r="E47" s="3">
        <f>ROUND(+Surgery!$F42,0)</f>
        <v>0</v>
      </c>
      <c r="F47" s="9">
        <f t="shared" si="0"/>
      </c>
      <c r="G47" s="3">
        <f>ROUND(+Surgery!J142,0)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ROUND(+Surgery!$J43,0)</f>
        <v>217867</v>
      </c>
      <c r="E48" s="3">
        <f>ROUND(+Surgery!$F43,0)</f>
        <v>53355</v>
      </c>
      <c r="F48" s="9">
        <f t="shared" si="0"/>
        <v>4.08</v>
      </c>
      <c r="G48" s="3">
        <f>ROUND(+Surgery!J143,0)</f>
        <v>229455</v>
      </c>
      <c r="H48" s="3">
        <f>ROUND(+Surgery!F143,0)</f>
        <v>54955</v>
      </c>
      <c r="I48" s="9">
        <f t="shared" si="1"/>
        <v>4.18</v>
      </c>
      <c r="J48" s="9"/>
      <c r="K48" s="10">
        <f t="shared" si="2"/>
        <v>0.0245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ROUND(+Surgery!$J44,0)</f>
        <v>6194179</v>
      </c>
      <c r="E49" s="3">
        <f>ROUND(+Surgery!$F44,0)</f>
        <v>409618</v>
      </c>
      <c r="F49" s="9">
        <f t="shared" si="0"/>
        <v>15.12</v>
      </c>
      <c r="G49" s="3">
        <f>ROUND(+Surgery!J144,0)</f>
        <v>6480919</v>
      </c>
      <c r="H49" s="3">
        <f>ROUND(+Surgery!F144,0)</f>
        <v>406564</v>
      </c>
      <c r="I49" s="9">
        <f t="shared" si="1"/>
        <v>15.94</v>
      </c>
      <c r="J49" s="9"/>
      <c r="K49" s="10">
        <f t="shared" si="2"/>
        <v>0.0542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ROUND(+Surgery!$J45,0)</f>
        <v>20040224</v>
      </c>
      <c r="E50" s="3">
        <f>ROUND(+Surgery!$F45,0)</f>
        <v>24783</v>
      </c>
      <c r="F50" s="9">
        <f t="shared" si="0"/>
        <v>808.63</v>
      </c>
      <c r="G50" s="3">
        <f>ROUND(+Surgery!J145,0)</f>
        <v>27015195</v>
      </c>
      <c r="H50" s="3">
        <f>ROUND(+Surgery!F145,0)</f>
        <v>25479</v>
      </c>
      <c r="I50" s="9">
        <f t="shared" si="1"/>
        <v>1060.29</v>
      </c>
      <c r="J50" s="9"/>
      <c r="K50" s="10">
        <f t="shared" si="2"/>
        <v>0.3112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ROUND(+Surgery!$J46,0)</f>
        <v>11082</v>
      </c>
      <c r="E51" s="3">
        <f>ROUND(+Surgery!$F46,0)</f>
        <v>7140</v>
      </c>
      <c r="F51" s="9">
        <f t="shared" si="0"/>
        <v>1.55</v>
      </c>
      <c r="G51" s="3">
        <f>ROUND(+Surgery!J146,0)</f>
        <v>3661</v>
      </c>
      <c r="H51" s="3">
        <f>ROUND(+Surgery!F146,0)</f>
        <v>9300</v>
      </c>
      <c r="I51" s="9">
        <f t="shared" si="1"/>
        <v>0.39</v>
      </c>
      <c r="J51" s="9"/>
      <c r="K51" s="10">
        <f t="shared" si="2"/>
        <v>-0.7484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ROUND(+Surgery!$J47,0)</f>
        <v>12172003</v>
      </c>
      <c r="E52" s="3">
        <f>ROUND(+Surgery!$F47,0)</f>
        <v>1903884</v>
      </c>
      <c r="F52" s="9">
        <f t="shared" si="0"/>
        <v>6.39</v>
      </c>
      <c r="G52" s="3">
        <f>ROUND(+Surgery!J147,0)</f>
        <v>13377261</v>
      </c>
      <c r="H52" s="3">
        <f>ROUND(+Surgery!F147,0)</f>
        <v>2021352</v>
      </c>
      <c r="I52" s="9">
        <f t="shared" si="1"/>
        <v>6.62</v>
      </c>
      <c r="J52" s="9"/>
      <c r="K52" s="10">
        <f t="shared" si="2"/>
        <v>0.036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ROUND(+Surgery!$J48,0)</f>
        <v>19365410</v>
      </c>
      <c r="E53" s="3">
        <f>ROUND(+Surgery!$F48,0)</f>
        <v>1248021</v>
      </c>
      <c r="F53" s="9">
        <f t="shared" si="0"/>
        <v>15.52</v>
      </c>
      <c r="G53" s="3">
        <f>ROUND(+Surgery!J148,0)</f>
        <v>26066760</v>
      </c>
      <c r="H53" s="3">
        <f>ROUND(+Surgery!F148,0)</f>
        <v>1538196</v>
      </c>
      <c r="I53" s="9">
        <f t="shared" si="1"/>
        <v>16.95</v>
      </c>
      <c r="J53" s="9"/>
      <c r="K53" s="10">
        <f t="shared" si="2"/>
        <v>0.0921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ROUND(+Surgery!$J49,0)</f>
        <v>3254650</v>
      </c>
      <c r="E54" s="3">
        <f>ROUND(+Surgery!$F49,0)</f>
        <v>714468</v>
      </c>
      <c r="F54" s="9">
        <f t="shared" si="0"/>
        <v>4.56</v>
      </c>
      <c r="G54" s="3">
        <f>ROUND(+Surgery!J149,0)</f>
        <v>5295535</v>
      </c>
      <c r="H54" s="3">
        <f>ROUND(+Surgery!F149,0)</f>
        <v>980829</v>
      </c>
      <c r="I54" s="9">
        <f t="shared" si="1"/>
        <v>5.4</v>
      </c>
      <c r="J54" s="9"/>
      <c r="K54" s="10">
        <f t="shared" si="2"/>
        <v>0.1842</v>
      </c>
    </row>
    <row r="55" spans="2:11" ht="12">
      <c r="B55">
        <f>+Surgery!A50</f>
        <v>134</v>
      </c>
      <c r="C55" t="str">
        <f>+Surgery!B50</f>
        <v>ISLAND HOSPITAL</v>
      </c>
      <c r="D55" s="3">
        <f>ROUND(+Surgery!$J50,0)</f>
        <v>2636657</v>
      </c>
      <c r="E55" s="3">
        <f>ROUND(+Surgery!$F50,0)</f>
        <v>489646</v>
      </c>
      <c r="F55" s="9">
        <f t="shared" si="0"/>
        <v>5.38</v>
      </c>
      <c r="G55" s="3">
        <f>ROUND(+Surgery!J150,0)</f>
        <v>2664153</v>
      </c>
      <c r="H55" s="3">
        <f>ROUND(+Surgery!F150,0)</f>
        <v>502708</v>
      </c>
      <c r="I55" s="9">
        <f t="shared" si="1"/>
        <v>5.3</v>
      </c>
      <c r="J55" s="9"/>
      <c r="K55" s="10">
        <f t="shared" si="2"/>
        <v>-0.0149</v>
      </c>
    </row>
    <row r="56" spans="2:11" ht="12">
      <c r="B56">
        <f>+Surgery!A51</f>
        <v>137</v>
      </c>
      <c r="C56" t="str">
        <f>+Surgery!B51</f>
        <v>LINCOLN HOSPITAL</v>
      </c>
      <c r="D56" s="3">
        <f>ROUND(+Surgery!$J51,0)</f>
        <v>202163</v>
      </c>
      <c r="E56" s="3">
        <f>ROUND(+Surgery!$F51,0)</f>
        <v>34190</v>
      </c>
      <c r="F56" s="9">
        <f t="shared" si="0"/>
        <v>5.91</v>
      </c>
      <c r="G56" s="3">
        <f>ROUND(+Surgery!J151,0)</f>
        <v>221154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ROUND(+Surgery!$J52,0)</f>
        <v>5596946</v>
      </c>
      <c r="E57" s="3">
        <f>ROUND(+Surgery!$F52,0)</f>
        <v>458090</v>
      </c>
      <c r="F57" s="9">
        <f t="shared" si="0"/>
        <v>12.22</v>
      </c>
      <c r="G57" s="3">
        <f>ROUND(+Surgery!J152,0)</f>
        <v>6306633</v>
      </c>
      <c r="H57" s="3">
        <f>ROUND(+Surgery!F152,0)</f>
        <v>442770</v>
      </c>
      <c r="I57" s="9">
        <f t="shared" si="1"/>
        <v>14.24</v>
      </c>
      <c r="J57" s="9"/>
      <c r="K57" s="10">
        <f t="shared" si="2"/>
        <v>0.1653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ROUND(+Surgery!$J53,0)</f>
        <v>1747321</v>
      </c>
      <c r="E58" s="3">
        <f>ROUND(+Surgery!$F53,0)</f>
        <v>652525</v>
      </c>
      <c r="F58" s="9">
        <f t="shared" si="0"/>
        <v>2.68</v>
      </c>
      <c r="G58" s="3">
        <f>ROUND(+Surgery!J153,0)</f>
        <v>11085957</v>
      </c>
      <c r="H58" s="3">
        <f>ROUND(+Surgery!F153,0)</f>
        <v>669583</v>
      </c>
      <c r="I58" s="9">
        <f t="shared" si="1"/>
        <v>16.56</v>
      </c>
      <c r="J58" s="9"/>
      <c r="K58" s="10">
        <f t="shared" si="2"/>
        <v>5.1791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ROUND(+Surgery!$J54,0)</f>
        <v>145279</v>
      </c>
      <c r="E59" s="3">
        <f>ROUND(+Surgery!$F54,0)</f>
        <v>114181</v>
      </c>
      <c r="F59" s="9">
        <f t="shared" si="0"/>
        <v>1.27</v>
      </c>
      <c r="G59" s="3">
        <f>ROUND(+Surgery!J154,0)</f>
        <v>276761</v>
      </c>
      <c r="H59" s="3">
        <f>ROUND(+Surgery!F154,0)</f>
        <v>117328</v>
      </c>
      <c r="I59" s="9">
        <f t="shared" si="1"/>
        <v>2.36</v>
      </c>
      <c r="J59" s="9"/>
      <c r="K59" s="10">
        <f t="shared" si="2"/>
        <v>0.8583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ROUND(+Surgery!$J55,0)</f>
        <v>0</v>
      </c>
      <c r="E60" s="3">
        <f>ROUND(+Surgery!$F55,0)</f>
        <v>0</v>
      </c>
      <c r="F60" s="9">
        <f t="shared" si="0"/>
      </c>
      <c r="G60" s="3">
        <f>ROUND(+Surgery!J155,0)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ROUND(+Surgery!$J56,0)</f>
        <v>2370253</v>
      </c>
      <c r="E61" s="3">
        <f>ROUND(+Surgery!$F56,0)</f>
        <v>984126</v>
      </c>
      <c r="F61" s="9">
        <f t="shared" si="0"/>
        <v>2.41</v>
      </c>
      <c r="G61" s="3">
        <f>ROUND(+Surgery!J156,0)</f>
        <v>2666061</v>
      </c>
      <c r="H61" s="3">
        <f>ROUND(+Surgery!F156,0)</f>
        <v>974682</v>
      </c>
      <c r="I61" s="9">
        <f t="shared" si="1"/>
        <v>2.74</v>
      </c>
      <c r="J61" s="9"/>
      <c r="K61" s="10">
        <f t="shared" si="2"/>
        <v>0.1369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ROUND(+Surgery!$J57,0)</f>
        <v>13752804</v>
      </c>
      <c r="E62" s="3">
        <f>ROUND(+Surgery!$F57,0)</f>
        <v>862986</v>
      </c>
      <c r="F62" s="9">
        <f t="shared" si="0"/>
        <v>15.94</v>
      </c>
      <c r="G62" s="3">
        <f>ROUND(+Surgery!J157,0)</f>
        <v>16265514</v>
      </c>
      <c r="H62" s="3">
        <f>ROUND(+Surgery!F157,0)</f>
        <v>836827</v>
      </c>
      <c r="I62" s="9">
        <f t="shared" si="1"/>
        <v>19.44</v>
      </c>
      <c r="J62" s="9"/>
      <c r="K62" s="10">
        <f t="shared" si="2"/>
        <v>0.2196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ROUND(+Surgery!$J58,0)</f>
        <v>168835</v>
      </c>
      <c r="E63" s="3">
        <f>ROUND(+Surgery!$F58,0)</f>
        <v>132091</v>
      </c>
      <c r="F63" s="9">
        <f t="shared" si="0"/>
        <v>1.28</v>
      </c>
      <c r="G63" s="3">
        <f>ROUND(+Surgery!J158,0)</f>
        <v>138474</v>
      </c>
      <c r="H63" s="3">
        <f>ROUND(+Surgery!F158,0)</f>
        <v>138294</v>
      </c>
      <c r="I63" s="9">
        <f t="shared" si="1"/>
        <v>1</v>
      </c>
      <c r="J63" s="9"/>
      <c r="K63" s="10">
        <f t="shared" si="2"/>
        <v>-0.2188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ROUND(+Surgery!$J59,0)</f>
        <v>0</v>
      </c>
      <c r="E64" s="3">
        <f>ROUND(+Surgery!$F59,0)</f>
        <v>0</v>
      </c>
      <c r="F64" s="9">
        <f t="shared" si="0"/>
      </c>
      <c r="G64" s="3">
        <f>ROUND(+Surgery!J159,0)</f>
        <v>0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ROUND(+Surgery!$J60,0)</f>
        <v>50432</v>
      </c>
      <c r="E65" s="3">
        <f>ROUND(+Surgery!$F60,0)</f>
        <v>18460</v>
      </c>
      <c r="F65" s="9">
        <f t="shared" si="0"/>
        <v>2.73</v>
      </c>
      <c r="G65" s="3">
        <f>ROUND(+Surgery!J160,0)</f>
        <v>85755</v>
      </c>
      <c r="H65" s="3">
        <f>ROUND(+Surgery!F160,0)</f>
        <v>19063</v>
      </c>
      <c r="I65" s="9">
        <f t="shared" si="1"/>
        <v>4.5</v>
      </c>
      <c r="J65" s="9"/>
      <c r="K65" s="10">
        <f t="shared" si="2"/>
        <v>0.6484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ROUND(+Surgery!$J61,0)</f>
        <v>484636</v>
      </c>
      <c r="E66" s="3">
        <f>ROUND(+Surgery!$F61,0)</f>
        <v>76630</v>
      </c>
      <c r="F66" s="9">
        <f t="shared" si="0"/>
        <v>6.32</v>
      </c>
      <c r="G66" s="3">
        <f>ROUND(+Surgery!J161,0)</f>
        <v>433406</v>
      </c>
      <c r="H66" s="3">
        <f>ROUND(+Surgery!F161,0)</f>
        <v>73331</v>
      </c>
      <c r="I66" s="9">
        <f t="shared" si="1"/>
        <v>5.91</v>
      </c>
      <c r="J66" s="9"/>
      <c r="K66" s="10">
        <f t="shared" si="2"/>
        <v>-0.0649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ROUND(+Surgery!$J62,0)</f>
        <v>1285691</v>
      </c>
      <c r="E67" s="3">
        <f>ROUND(+Surgery!$F62,0)</f>
        <v>55580</v>
      </c>
      <c r="F67" s="9">
        <f t="shared" si="0"/>
        <v>23.13</v>
      </c>
      <c r="G67" s="3">
        <f>ROUND(+Surgery!J162,0)</f>
        <v>1406086</v>
      </c>
      <c r="H67" s="3">
        <f>ROUND(+Surgery!F162,0)</f>
        <v>47465</v>
      </c>
      <c r="I67" s="9">
        <f t="shared" si="1"/>
        <v>29.62</v>
      </c>
      <c r="J67" s="9"/>
      <c r="K67" s="10">
        <f t="shared" si="2"/>
        <v>0.2806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ROUND(+Surgery!$J63,0)</f>
        <v>15361410</v>
      </c>
      <c r="E68" s="3">
        <f>ROUND(+Surgery!$F63,0)</f>
        <v>989760</v>
      </c>
      <c r="F68" s="9">
        <f t="shared" si="0"/>
        <v>15.52</v>
      </c>
      <c r="G68" s="3">
        <f>ROUND(+Surgery!J163,0)</f>
        <v>19012657</v>
      </c>
      <c r="H68" s="3">
        <f>ROUND(+Surgery!F163,0)</f>
        <v>1032042</v>
      </c>
      <c r="I68" s="9">
        <f t="shared" si="1"/>
        <v>18.42</v>
      </c>
      <c r="J68" s="9"/>
      <c r="K68" s="10">
        <f t="shared" si="2"/>
        <v>0.1869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ROUND(+Surgery!$J64,0)</f>
        <v>337788</v>
      </c>
      <c r="E69" s="3">
        <f>ROUND(+Surgery!$F64,0)</f>
        <v>183403</v>
      </c>
      <c r="F69" s="9">
        <f t="shared" si="0"/>
        <v>1.84</v>
      </c>
      <c r="G69" s="3">
        <f>ROUND(+Surgery!J164,0)</f>
        <v>339220</v>
      </c>
      <c r="H69" s="3">
        <f>ROUND(+Surgery!F164,0)</f>
        <v>181175</v>
      </c>
      <c r="I69" s="9">
        <f t="shared" si="1"/>
        <v>1.87</v>
      </c>
      <c r="J69" s="9"/>
      <c r="K69" s="10">
        <f t="shared" si="2"/>
        <v>0.0163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ROUND(+Surgery!$J65,0)</f>
        <v>0</v>
      </c>
      <c r="E70" s="3">
        <f>ROUND(+Surgery!$F65,0)</f>
        <v>0</v>
      </c>
      <c r="F70" s="9">
        <f t="shared" si="0"/>
      </c>
      <c r="G70" s="3">
        <f>ROUND(+Surgery!J165,0)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ROUND(+Surgery!$J66,0)</f>
        <v>0</v>
      </c>
      <c r="E71" s="3">
        <f>ROUND(+Surgery!$F66,0)</f>
        <v>0</v>
      </c>
      <c r="F71" s="9">
        <f t="shared" si="0"/>
      </c>
      <c r="G71" s="3">
        <f>ROUND(+Surgery!J166,0)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ROUND(+Surgery!$J67,0)</f>
        <v>15458631</v>
      </c>
      <c r="E72" s="3">
        <f>ROUND(+Surgery!$F67,0)</f>
        <v>836690</v>
      </c>
      <c r="F72" s="9">
        <f t="shared" si="0"/>
        <v>18.48</v>
      </c>
      <c r="G72" s="3">
        <f>ROUND(+Surgery!J167,0)</f>
        <v>19773027</v>
      </c>
      <c r="H72" s="3">
        <f>ROUND(+Surgery!F167,0)</f>
        <v>946681</v>
      </c>
      <c r="I72" s="9">
        <f t="shared" si="1"/>
        <v>20.89</v>
      </c>
      <c r="J72" s="9"/>
      <c r="K72" s="10">
        <f t="shared" si="2"/>
        <v>0.1304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ROUND(+Surgery!$J68,0)</f>
        <v>11033462</v>
      </c>
      <c r="E73" s="3">
        <f>ROUND(+Surgery!$F68,0)</f>
        <v>658681</v>
      </c>
      <c r="F73" s="9">
        <f t="shared" si="0"/>
        <v>16.75</v>
      </c>
      <c r="G73" s="3">
        <f>ROUND(+Surgery!J168,0)</f>
        <v>17250868</v>
      </c>
      <c r="H73" s="3">
        <f>ROUND(+Surgery!F168,0)</f>
        <v>773283</v>
      </c>
      <c r="I73" s="9">
        <f t="shared" si="1"/>
        <v>22.31</v>
      </c>
      <c r="J73" s="9"/>
      <c r="K73" s="10">
        <f t="shared" si="2"/>
        <v>0.3319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ROUND(+Surgery!$J69,0)</f>
        <v>38913183</v>
      </c>
      <c r="E74" s="3">
        <f>ROUND(+Surgery!$F69,0)</f>
        <v>2175638</v>
      </c>
      <c r="F74" s="9">
        <f t="shared" si="0"/>
        <v>17.89</v>
      </c>
      <c r="G74" s="3">
        <f>ROUND(+Surgery!J169,0)</f>
        <v>56056900</v>
      </c>
      <c r="H74" s="3">
        <f>ROUND(+Surgery!F169,0)</f>
        <v>2289480</v>
      </c>
      <c r="I74" s="9">
        <f t="shared" si="1"/>
        <v>24.48</v>
      </c>
      <c r="J74" s="9"/>
      <c r="K74" s="10">
        <f t="shared" si="2"/>
        <v>0.3684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ROUND(+Surgery!$J70,0)</f>
        <v>14497124</v>
      </c>
      <c r="E75" s="3">
        <f>ROUND(+Surgery!$F70,0)</f>
        <v>715335</v>
      </c>
      <c r="F75" s="9">
        <f aca="true" t="shared" si="3" ref="F75:F106">IF(D75=0,"",IF(E75=0,"",ROUND(D75/E75,2)))</f>
        <v>20.27</v>
      </c>
      <c r="G75" s="3">
        <f>ROUND(+Surgery!J170,0)</f>
        <v>15807146</v>
      </c>
      <c r="H75" s="3">
        <f>ROUND(+Surgery!F170,0)</f>
        <v>726530</v>
      </c>
      <c r="I75" s="9">
        <f aca="true" t="shared" si="4" ref="I75:I106">IF(G75=0,"",IF(H75=0,"",ROUND(G75/H75,2)))</f>
        <v>21.76</v>
      </c>
      <c r="J75" s="9"/>
      <c r="K75" s="10">
        <f aca="true" t="shared" si="5" ref="K75:K106">IF(D75=0,"",IF(E75=0,"",IF(G75=0,"",IF(H75=0,"",ROUND(I75/F75-1,4)))))</f>
        <v>0.0735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ROUND(+Surgery!$J71,0)</f>
        <v>35454</v>
      </c>
      <c r="E76" s="3">
        <f>ROUND(+Surgery!$F71,0)</f>
        <v>38134</v>
      </c>
      <c r="F76" s="9">
        <f t="shared" si="3"/>
        <v>0.93</v>
      </c>
      <c r="G76" s="3">
        <f>ROUND(+Surgery!J171,0)</f>
        <v>31297</v>
      </c>
      <c r="H76" s="3">
        <f>ROUND(+Surgery!F171,0)</f>
        <v>30777</v>
      </c>
      <c r="I76" s="9">
        <f t="shared" si="4"/>
        <v>1.02</v>
      </c>
      <c r="J76" s="9"/>
      <c r="K76" s="10">
        <f t="shared" si="5"/>
        <v>0.0968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ROUND(+Surgery!$J72,0)</f>
        <v>0</v>
      </c>
      <c r="E77" s="3">
        <f>ROUND(+Surgery!$F72,0)</f>
        <v>0</v>
      </c>
      <c r="F77" s="9">
        <f t="shared" si="3"/>
      </c>
      <c r="G77" s="3">
        <f>ROUND(+Surgery!J172,0)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ROUND(+Surgery!$J73,0)</f>
        <v>1680548</v>
      </c>
      <c r="E78" s="3">
        <f>ROUND(+Surgery!$F73,0)</f>
        <v>716536</v>
      </c>
      <c r="F78" s="9">
        <f t="shared" si="3"/>
        <v>2.35</v>
      </c>
      <c r="G78" s="3">
        <f>ROUND(+Surgery!J173,0)</f>
        <v>1504012</v>
      </c>
      <c r="H78" s="3">
        <f>ROUND(+Surgery!F173,0)</f>
        <v>684577</v>
      </c>
      <c r="I78" s="9">
        <f t="shared" si="4"/>
        <v>2.2</v>
      </c>
      <c r="J78" s="9"/>
      <c r="K78" s="10">
        <f t="shared" si="5"/>
        <v>-0.0638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ROUND(+Surgery!$J74,0)</f>
        <v>3880510</v>
      </c>
      <c r="E79" s="3">
        <f>ROUND(+Surgery!$F74,0)</f>
        <v>164270</v>
      </c>
      <c r="F79" s="9">
        <f t="shared" si="3"/>
        <v>23.62</v>
      </c>
      <c r="G79" s="3">
        <f>ROUND(+Surgery!J174,0)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ROUND(+Surgery!$J75,0)</f>
        <v>19535947</v>
      </c>
      <c r="E80" s="3">
        <f>ROUND(+Surgery!$F75,0)</f>
        <v>1314150</v>
      </c>
      <c r="F80" s="9">
        <f t="shared" si="3"/>
        <v>14.87</v>
      </c>
      <c r="G80" s="3">
        <f>ROUND(+Surgery!J175,0)</f>
        <v>20992842</v>
      </c>
      <c r="H80" s="3">
        <f>ROUND(+Surgery!F175,0)</f>
        <v>1357724</v>
      </c>
      <c r="I80" s="9">
        <f t="shared" si="4"/>
        <v>15.46</v>
      </c>
      <c r="J80" s="9"/>
      <c r="K80" s="10">
        <f t="shared" si="5"/>
        <v>0.0397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ROUND(+Surgery!$J76,0)</f>
        <v>316371</v>
      </c>
      <c r="E81" s="3">
        <f>ROUND(+Surgery!$F76,0)</f>
        <v>260311</v>
      </c>
      <c r="F81" s="9">
        <f t="shared" si="3"/>
        <v>1.22</v>
      </c>
      <c r="G81" s="3">
        <f>ROUND(+Surgery!J176,0)</f>
        <v>340802</v>
      </c>
      <c r="H81" s="3">
        <f>ROUND(+Surgery!F176,0)</f>
        <v>192377</v>
      </c>
      <c r="I81" s="9">
        <f t="shared" si="4"/>
        <v>1.77</v>
      </c>
      <c r="J81" s="9"/>
      <c r="K81" s="10">
        <f t="shared" si="5"/>
        <v>0.4508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ROUND(+Surgery!$J77,0)</f>
        <v>32260</v>
      </c>
      <c r="E82" s="3">
        <f>ROUND(+Surgery!$F77,0)</f>
        <v>257</v>
      </c>
      <c r="F82" s="9">
        <f t="shared" si="3"/>
        <v>125.53</v>
      </c>
      <c r="G82" s="3">
        <f>ROUND(+Surgery!J177,0)</f>
        <v>71003</v>
      </c>
      <c r="H82" s="3">
        <f>ROUND(+Surgery!F177,0)</f>
        <v>384</v>
      </c>
      <c r="I82" s="9">
        <f t="shared" si="4"/>
        <v>184.9</v>
      </c>
      <c r="J82" s="9"/>
      <c r="K82" s="10">
        <f t="shared" si="5"/>
        <v>0.473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ROUND(+Surgery!$J78,0)</f>
        <v>104026</v>
      </c>
      <c r="E83" s="3">
        <f>ROUND(+Surgery!$F78,0)</f>
        <v>692666</v>
      </c>
      <c r="F83" s="9">
        <f t="shared" si="3"/>
        <v>0.15</v>
      </c>
      <c r="G83" s="3">
        <f>ROUND(+Surgery!J178,0)</f>
        <v>168054</v>
      </c>
      <c r="H83" s="3">
        <f>ROUND(+Surgery!F178,0)</f>
        <v>711047</v>
      </c>
      <c r="I83" s="9">
        <f t="shared" si="4"/>
        <v>0.24</v>
      </c>
      <c r="J83" s="9"/>
      <c r="K83" s="10">
        <f t="shared" si="5"/>
        <v>0.6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ROUND(+Surgery!$J79,0)</f>
        <v>27432053</v>
      </c>
      <c r="E84" s="3">
        <f>ROUND(+Surgery!$F79,0)</f>
        <v>3502213</v>
      </c>
      <c r="F84" s="9">
        <f t="shared" si="3"/>
        <v>7.83</v>
      </c>
      <c r="G84" s="3">
        <f>ROUND(+Surgery!J179,0)</f>
        <v>29923546</v>
      </c>
      <c r="H84" s="3">
        <f>ROUND(+Surgery!F179,0)</f>
        <v>3680974</v>
      </c>
      <c r="I84" s="9">
        <f t="shared" si="4"/>
        <v>8.13</v>
      </c>
      <c r="J84" s="9"/>
      <c r="K84" s="10">
        <f t="shared" si="5"/>
        <v>0.0383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ROUND(+Surgery!$J80,0)</f>
        <v>8391</v>
      </c>
      <c r="E85" s="3">
        <f>ROUND(+Surgery!$F80,0)</f>
        <v>0</v>
      </c>
      <c r="F85" s="9">
        <f t="shared" si="3"/>
      </c>
      <c r="G85" s="3">
        <f>ROUND(+Surgery!J180,0)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ROUND(+Surgery!$J81,0)</f>
        <v>2912083</v>
      </c>
      <c r="E86" s="3">
        <f>ROUND(+Surgery!$F81,0)</f>
        <v>2179</v>
      </c>
      <c r="F86" s="9">
        <f t="shared" si="3"/>
        <v>1336.43</v>
      </c>
      <c r="G86" s="3">
        <f>ROUND(+Surgery!J181,0)</f>
        <v>5239840</v>
      </c>
      <c r="H86" s="3">
        <f>ROUND(+Surgery!F181,0)</f>
        <v>3895</v>
      </c>
      <c r="I86" s="9">
        <f t="shared" si="4"/>
        <v>1345.27</v>
      </c>
      <c r="J86" s="9"/>
      <c r="K86" s="10">
        <f t="shared" si="5"/>
        <v>0.0066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ROUND(+Surgery!$J82,0)</f>
        <v>4789128</v>
      </c>
      <c r="E87" s="3">
        <f>ROUND(+Surgery!$F82,0)</f>
        <v>342360</v>
      </c>
      <c r="F87" s="9">
        <f t="shared" si="3"/>
        <v>13.99</v>
      </c>
      <c r="G87" s="3">
        <f>ROUND(+Surgery!J182,0)</f>
        <v>3469877</v>
      </c>
      <c r="H87" s="3">
        <f>ROUND(+Surgery!F182,0)</f>
        <v>284640</v>
      </c>
      <c r="I87" s="9">
        <f t="shared" si="4"/>
        <v>12.19</v>
      </c>
      <c r="J87" s="9"/>
      <c r="K87" s="10">
        <f t="shared" si="5"/>
        <v>-0.1287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ROUND(+Surgery!$J83,0)</f>
        <v>0</v>
      </c>
      <c r="E88" s="3">
        <f>ROUND(+Surgery!$F83,0)</f>
        <v>0</v>
      </c>
      <c r="F88" s="9">
        <f t="shared" si="3"/>
      </c>
      <c r="G88" s="3">
        <f>ROUND(+Surgery!J183,0)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ROUND(+Surgery!$J84,0)</f>
        <v>2655090</v>
      </c>
      <c r="E89" s="3">
        <f>ROUND(+Surgery!$F84,0)</f>
        <v>248118</v>
      </c>
      <c r="F89" s="9">
        <f t="shared" si="3"/>
        <v>10.7</v>
      </c>
      <c r="G89" s="3">
        <f>ROUND(+Surgery!J184,0)</f>
        <v>3528040</v>
      </c>
      <c r="H89" s="3">
        <f>ROUND(+Surgery!F184,0)</f>
        <v>283882</v>
      </c>
      <c r="I89" s="9">
        <f t="shared" si="4"/>
        <v>12.43</v>
      </c>
      <c r="J89" s="9"/>
      <c r="K89" s="10">
        <f t="shared" si="5"/>
        <v>0.1617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ROUND(+Surgery!$J85,0)</f>
        <v>160552</v>
      </c>
      <c r="E90" s="3">
        <f>ROUND(+Surgery!$F85,0)</f>
        <v>88109</v>
      </c>
      <c r="F90" s="9">
        <f t="shared" si="3"/>
        <v>1.82</v>
      </c>
      <c r="G90" s="3">
        <f>ROUND(+Surgery!J185,0)</f>
        <v>666026</v>
      </c>
      <c r="H90" s="3">
        <f>ROUND(+Surgery!F185,0)</f>
        <v>125114</v>
      </c>
      <c r="I90" s="9">
        <f t="shared" si="4"/>
        <v>5.32</v>
      </c>
      <c r="J90" s="9"/>
      <c r="K90" s="10">
        <f t="shared" si="5"/>
        <v>1.9231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ROUND(+Surgery!$J86,0)</f>
        <v>202646</v>
      </c>
      <c r="E91" s="3">
        <f>ROUND(+Surgery!$F86,0)</f>
        <v>105299</v>
      </c>
      <c r="F91" s="9">
        <f t="shared" si="3"/>
        <v>1.92</v>
      </c>
      <c r="G91" s="3">
        <f>ROUND(+Surgery!J186,0)</f>
        <v>185685</v>
      </c>
      <c r="H91" s="3">
        <f>ROUND(+Surgery!F186,0)</f>
        <v>103280</v>
      </c>
      <c r="I91" s="9">
        <f t="shared" si="4"/>
        <v>1.8</v>
      </c>
      <c r="J91" s="9"/>
      <c r="K91" s="10">
        <f t="shared" si="5"/>
        <v>-0.0625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ROUND(+Surgery!$J87,0)</f>
        <v>43331</v>
      </c>
      <c r="E92" s="3">
        <f>ROUND(+Surgery!$F87,0)</f>
        <v>0</v>
      </c>
      <c r="F92" s="9">
        <f t="shared" si="3"/>
      </c>
      <c r="G92" s="3">
        <f>ROUND(+Surgery!J187,0)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ROUND(+Surgery!$J88,0)</f>
        <v>598723</v>
      </c>
      <c r="E93" s="3">
        <f>ROUND(+Surgery!$F88,0)</f>
        <v>330378</v>
      </c>
      <c r="F93" s="9">
        <f t="shared" si="3"/>
        <v>1.81</v>
      </c>
      <c r="G93" s="3">
        <f>ROUND(+Surgery!J188,0)</f>
        <v>314904</v>
      </c>
      <c r="H93" s="3">
        <f>ROUND(+Surgery!F188,0)</f>
        <v>359451</v>
      </c>
      <c r="I93" s="9">
        <f t="shared" si="4"/>
        <v>0.88</v>
      </c>
      <c r="J93" s="9"/>
      <c r="K93" s="10">
        <f t="shared" si="5"/>
        <v>-0.5138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ROUND(+Surgery!$J89,0)</f>
        <v>665313</v>
      </c>
      <c r="E94" s="3">
        <f>ROUND(+Surgery!$F89,0)</f>
        <v>91624</v>
      </c>
      <c r="F94" s="9">
        <f t="shared" si="3"/>
        <v>7.26</v>
      </c>
      <c r="G94" s="3">
        <f>ROUND(+Surgery!J189,0)</f>
        <v>803812</v>
      </c>
      <c r="H94" s="3">
        <f>ROUND(+Surgery!F189,0)</f>
        <v>107114</v>
      </c>
      <c r="I94" s="9">
        <f t="shared" si="4"/>
        <v>7.5</v>
      </c>
      <c r="J94" s="9"/>
      <c r="K94" s="10">
        <f t="shared" si="5"/>
        <v>0.0331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ROUND(+Surgery!$J90,0)</f>
        <v>139753</v>
      </c>
      <c r="E95" s="3">
        <f>ROUND(+Surgery!$F90,0)</f>
        <v>93900</v>
      </c>
      <c r="F95" s="9">
        <f t="shared" si="3"/>
        <v>1.49</v>
      </c>
      <c r="G95" s="3">
        <f>ROUND(+Surgery!J190,0)</f>
        <v>133004</v>
      </c>
      <c r="H95" s="3">
        <f>ROUND(+Surgery!F190,0)</f>
        <v>84750</v>
      </c>
      <c r="I95" s="9">
        <f t="shared" si="4"/>
        <v>1.57</v>
      </c>
      <c r="J95" s="9"/>
      <c r="K95" s="10">
        <f t="shared" si="5"/>
        <v>0.0537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ROUND(+Surgery!$J91,0)</f>
        <v>7553345</v>
      </c>
      <c r="E96" s="3">
        <f>ROUND(+Surgery!$F91,0)</f>
        <v>1050750</v>
      </c>
      <c r="F96" s="9">
        <f t="shared" si="3"/>
        <v>7.19</v>
      </c>
      <c r="G96" s="3">
        <f>ROUND(+Surgery!J191,0)</f>
        <v>12041753</v>
      </c>
      <c r="H96" s="3">
        <f>ROUND(+Surgery!F191,0)</f>
        <v>1591534</v>
      </c>
      <c r="I96" s="9">
        <f t="shared" si="4"/>
        <v>7.57</v>
      </c>
      <c r="J96" s="9"/>
      <c r="K96" s="10">
        <f t="shared" si="5"/>
        <v>0.0529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ROUND(+Surgery!$J92,0)</f>
        <v>0</v>
      </c>
      <c r="E97" s="3">
        <f>ROUND(+Surgery!$F92,0)</f>
        <v>0</v>
      </c>
      <c r="F97" s="9">
        <f t="shared" si="3"/>
      </c>
      <c r="G97" s="3">
        <f>ROUND(+Surgery!J192,0)</f>
        <v>0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ROUND(+Surgery!$J93,0)</f>
        <v>0</v>
      </c>
      <c r="E98" s="3">
        <f>ROUND(+Surgery!$F93,0)</f>
        <v>0</v>
      </c>
      <c r="F98" s="9">
        <f t="shared" si="3"/>
      </c>
      <c r="G98" s="3">
        <f>ROUND(+Surgery!J193,0)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ROUND(+Surgery!$J94,0)</f>
        <v>2364723</v>
      </c>
      <c r="E99" s="3">
        <f>ROUND(+Surgery!$F94,0)</f>
        <v>381769</v>
      </c>
      <c r="F99" s="9">
        <f t="shared" si="3"/>
        <v>6.19</v>
      </c>
      <c r="G99" s="3">
        <f>ROUND(+Surgery!J194,0)</f>
        <v>5596042</v>
      </c>
      <c r="H99" s="3">
        <f>ROUND(+Surgery!F194,0)</f>
        <v>391219</v>
      </c>
      <c r="I99" s="9">
        <f t="shared" si="4"/>
        <v>14.3</v>
      </c>
      <c r="J99" s="9"/>
      <c r="K99" s="10">
        <f t="shared" si="5"/>
        <v>1.3102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ROUND(+Surgery!$J95,0)</f>
        <v>173155</v>
      </c>
      <c r="E100" s="3">
        <f>ROUND(+Surgery!$F95,0)</f>
        <v>72398</v>
      </c>
      <c r="F100" s="9">
        <f t="shared" si="3"/>
        <v>2.39</v>
      </c>
      <c r="G100" s="3">
        <f>ROUND(+Surgery!J195,0)</f>
        <v>138965</v>
      </c>
      <c r="H100" s="3">
        <f>ROUND(+Surgery!F195,0)</f>
        <v>66817</v>
      </c>
      <c r="I100" s="9">
        <f t="shared" si="4"/>
        <v>2.08</v>
      </c>
      <c r="J100" s="9"/>
      <c r="K100" s="10">
        <f t="shared" si="5"/>
        <v>-0.1297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ROUND(+Surgery!$J96,0)</f>
        <v>6970753</v>
      </c>
      <c r="E101" s="3">
        <f>ROUND(+Surgery!$F96,0)</f>
        <v>523053</v>
      </c>
      <c r="F101" s="9">
        <f t="shared" si="3"/>
        <v>13.33</v>
      </c>
      <c r="G101" s="3">
        <f>ROUND(+Surgery!J196,0)</f>
        <v>6627824</v>
      </c>
      <c r="H101" s="3">
        <f>ROUND(+Surgery!F196,0)</f>
        <v>517950</v>
      </c>
      <c r="I101" s="9">
        <f t="shared" si="4"/>
        <v>12.8</v>
      </c>
      <c r="J101" s="9"/>
      <c r="K101" s="10">
        <f t="shared" si="5"/>
        <v>-0.0398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ROUND(+Surgery!$J97,0)</f>
        <v>4310456</v>
      </c>
      <c r="E102" s="3">
        <f>ROUND(+Surgery!$F97,0)</f>
        <v>386355</v>
      </c>
      <c r="F102" s="9">
        <f t="shared" si="3"/>
        <v>11.16</v>
      </c>
      <c r="G102" s="3">
        <f>ROUND(+Surgery!J197,0)</f>
        <v>5700521</v>
      </c>
      <c r="H102" s="3">
        <f>ROUND(+Surgery!F197,0)</f>
        <v>416790</v>
      </c>
      <c r="I102" s="9">
        <f t="shared" si="4"/>
        <v>13.68</v>
      </c>
      <c r="J102" s="9"/>
      <c r="K102" s="10">
        <f t="shared" si="5"/>
        <v>0.2258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ROUND(+Surgery!$J98,0)</f>
        <v>0</v>
      </c>
      <c r="E103" s="3">
        <f>ROUND(+Surgery!$F98,0)</f>
        <v>0</v>
      </c>
      <c r="F103" s="9">
        <f t="shared" si="3"/>
      </c>
      <c r="G103" s="3">
        <f>ROUND(+Surgery!J198,0)</f>
        <v>2616955</v>
      </c>
      <c r="H103" s="3">
        <f>ROUND(+Surgery!F198,0)</f>
        <v>63674</v>
      </c>
      <c r="I103" s="9">
        <f t="shared" si="4"/>
        <v>41.1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ROUND(+Surgery!$J99,0)</f>
        <v>0</v>
      </c>
      <c r="E104" s="3">
        <f>ROUND(+Surgery!$F99,0)</f>
        <v>0</v>
      </c>
      <c r="F104" s="9">
        <f t="shared" si="3"/>
      </c>
      <c r="G104" s="3">
        <f>ROUND(+Surgery!J199,0)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ROUND(+Surgery!$J100,0)</f>
        <v>0</v>
      </c>
      <c r="E105" s="3">
        <f>ROUND(+Surgery!$F100,0)</f>
        <v>0</v>
      </c>
      <c r="F105" s="9">
        <f t="shared" si="3"/>
      </c>
      <c r="G105" s="3">
        <f>ROUND(+Surgery!J200,0)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ROUND(+Surgery!$J101,0)</f>
        <v>0</v>
      </c>
      <c r="E106" s="3">
        <f>ROUND(+Surgery!$F101,0)</f>
        <v>0</v>
      </c>
      <c r="F106" s="9">
        <f t="shared" si="3"/>
      </c>
      <c r="G106" s="3">
        <f>ROUND(+Surgery!J201,0)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L18" sqref="L18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9.875" style="0" bestFit="1" customWidth="1"/>
    <col min="9" max="9" width="5.875" style="0" bestFit="1" customWidth="1"/>
    <col min="10" max="10" width="2.625" style="0" customWidth="1"/>
  </cols>
  <sheetData>
    <row r="1" spans="1:10" ht="12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172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45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19</v>
      </c>
      <c r="F8" s="1" t="s">
        <v>2</v>
      </c>
      <c r="G8" s="1" t="s">
        <v>19</v>
      </c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ROUND(SUM(Surgery!$K5:$L5),0)</f>
        <v>812304</v>
      </c>
      <c r="E10" s="3">
        <f>ROUND(+Surgery!$F5,0)</f>
        <v>2950854</v>
      </c>
      <c r="F10" s="9">
        <f>IF(D10=0,"",IF(E10=0,"",ROUND(D10/E10,2)))</f>
        <v>0.28</v>
      </c>
      <c r="G10" s="3">
        <f>ROUND(SUM(Surgery!K105:L105),0)</f>
        <v>1180801</v>
      </c>
      <c r="H10" s="3">
        <f>ROUND(+Surgery!F105,0)</f>
        <v>3081012</v>
      </c>
      <c r="I10" s="9">
        <f>IF(G10=0,"",IF(H10=0,"",ROUND(G10/H10,2)))</f>
        <v>0.38</v>
      </c>
      <c r="J10" s="9"/>
      <c r="K10" s="10">
        <f>IF(D10=0,"",IF(E10=0,"",IF(G10=0,"",IF(H10=0,"",ROUND(I10/F10-1,4)))))</f>
        <v>0.3571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ROUND(SUM(Surgery!$K6:$L6),0)</f>
        <v>783474</v>
      </c>
      <c r="E11" s="3">
        <f>ROUND(+Surgery!$F6,0)</f>
        <v>605221</v>
      </c>
      <c r="F11" s="9">
        <f aca="true" t="shared" si="0" ref="F11:F74">IF(D11=0,"",IF(E11=0,"",ROUND(D11/E11,2)))</f>
        <v>1.29</v>
      </c>
      <c r="G11" s="3">
        <f>ROUND(SUM(Surgery!K106:L106),0)</f>
        <v>672015</v>
      </c>
      <c r="H11" s="3">
        <f>ROUND(+Surgery!F106,0)</f>
        <v>636605</v>
      </c>
      <c r="I11" s="9">
        <f aca="true" t="shared" si="1" ref="I11:I74">IF(G11=0,"",IF(H11=0,"",ROUND(G11/H11,2)))</f>
        <v>1.06</v>
      </c>
      <c r="J11" s="9"/>
      <c r="K11" s="10">
        <f aca="true" t="shared" si="2" ref="K11:K74">IF(D11=0,"",IF(E11=0,"",IF(G11=0,"",IF(H11=0,"",ROUND(I11/F11-1,4)))))</f>
        <v>-0.1783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ROUND(SUM(Surgery!$K7:$L7),0)</f>
        <v>47825</v>
      </c>
      <c r="E12" s="3">
        <f>ROUND(+Surgery!$F7,0)</f>
        <v>52</v>
      </c>
      <c r="F12" s="9">
        <f t="shared" si="0"/>
        <v>919.71</v>
      </c>
      <c r="G12" s="3">
        <f>ROUND(SUM(Surgery!K107:L107),0)</f>
        <v>7818</v>
      </c>
      <c r="H12" s="3">
        <f>ROUND(+Surgery!F107,0)</f>
        <v>876</v>
      </c>
      <c r="I12" s="9">
        <f t="shared" si="1"/>
        <v>8.92</v>
      </c>
      <c r="J12" s="9"/>
      <c r="K12" s="10">
        <f t="shared" si="2"/>
        <v>-0.9903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ROUND(SUM(Surgery!$K8:$L8),0)</f>
        <v>692708</v>
      </c>
      <c r="E13" s="3">
        <f>ROUND(+Surgery!$F8,0)</f>
        <v>2221710</v>
      </c>
      <c r="F13" s="9">
        <f t="shared" si="0"/>
        <v>0.31</v>
      </c>
      <c r="G13" s="3">
        <f>ROUND(SUM(Surgery!K108:L108),0)</f>
        <v>1082821</v>
      </c>
      <c r="H13" s="3">
        <f>ROUND(+Surgery!F108,0)</f>
        <v>2377090</v>
      </c>
      <c r="I13" s="9">
        <f t="shared" si="1"/>
        <v>0.46</v>
      </c>
      <c r="J13" s="9"/>
      <c r="K13" s="10">
        <f t="shared" si="2"/>
        <v>0.4839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ROUND(SUM(Surgery!$K9:$L9),0)</f>
        <v>4693766</v>
      </c>
      <c r="E14" s="3">
        <f>ROUND(+Surgery!$F9,0)</f>
        <v>1326100</v>
      </c>
      <c r="F14" s="9">
        <f t="shared" si="0"/>
        <v>3.54</v>
      </c>
      <c r="G14" s="3">
        <f>ROUND(SUM(Surgery!K109:L109),0)</f>
        <v>3959582</v>
      </c>
      <c r="H14" s="3">
        <f>ROUND(+Surgery!F109,0)</f>
        <v>1421700</v>
      </c>
      <c r="I14" s="9">
        <f t="shared" si="1"/>
        <v>2.79</v>
      </c>
      <c r="J14" s="9"/>
      <c r="K14" s="10">
        <f t="shared" si="2"/>
        <v>-0.2119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ROUND(SUM(Surgery!$K10:$L10),0)</f>
        <v>786456</v>
      </c>
      <c r="E15" s="3">
        <f>ROUND(+Surgery!$F10,0)</f>
        <v>222761</v>
      </c>
      <c r="F15" s="9">
        <f t="shared" si="0"/>
        <v>3.53</v>
      </c>
      <c r="G15" s="3">
        <f>ROUND(SUM(Surgery!K110:L110),0)</f>
        <v>526711</v>
      </c>
      <c r="H15" s="3">
        <f>ROUND(+Surgery!F110,0)</f>
        <v>183562</v>
      </c>
      <c r="I15" s="9">
        <f t="shared" si="1"/>
        <v>2.87</v>
      </c>
      <c r="J15" s="9"/>
      <c r="K15" s="10">
        <f t="shared" si="2"/>
        <v>-0.187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ROUND(SUM(Surgery!$K11:$L11),0)</f>
        <v>32908</v>
      </c>
      <c r="E16" s="3">
        <f>ROUND(+Surgery!$F11,0)</f>
        <v>9543</v>
      </c>
      <c r="F16" s="9">
        <f t="shared" si="0"/>
        <v>3.45</v>
      </c>
      <c r="G16" s="3">
        <f>ROUND(SUM(Surgery!K111:L111),0)</f>
        <v>45676</v>
      </c>
      <c r="H16" s="3">
        <f>ROUND(+Surgery!F111,0)</f>
        <v>35023</v>
      </c>
      <c r="I16" s="9">
        <f t="shared" si="1"/>
        <v>1.3</v>
      </c>
      <c r="J16" s="9"/>
      <c r="K16" s="10">
        <f t="shared" si="2"/>
        <v>-0.6232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ROUND(SUM(Surgery!$K12:$L12),0)</f>
        <v>85765</v>
      </c>
      <c r="E17" s="3">
        <f>ROUND(+Surgery!$F12,0)</f>
        <v>261318</v>
      </c>
      <c r="F17" s="9">
        <f t="shared" si="0"/>
        <v>0.33</v>
      </c>
      <c r="G17" s="3">
        <f>ROUND(SUM(Surgery!K112:L112),0)</f>
        <v>38756</v>
      </c>
      <c r="H17" s="3">
        <f>ROUND(+Surgery!F112,0)</f>
        <v>262322</v>
      </c>
      <c r="I17" s="9">
        <f t="shared" si="1"/>
        <v>0.15</v>
      </c>
      <c r="J17" s="9"/>
      <c r="K17" s="10">
        <f t="shared" si="2"/>
        <v>-0.5455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ROUND(SUM(Surgery!$K13:$L13),0)</f>
        <v>0</v>
      </c>
      <c r="E18" s="3">
        <f>ROUND(+Surgery!$F13,0)</f>
        <v>56536</v>
      </c>
      <c r="F18" s="9">
        <f t="shared" si="0"/>
      </c>
      <c r="G18" s="3">
        <f>ROUND(SUM(Surgery!K113:L113),0)</f>
        <v>13</v>
      </c>
      <c r="H18" s="3">
        <f>ROUND(+Surgery!F113,0)</f>
        <v>57986</v>
      </c>
      <c r="I18" s="9">
        <f t="shared" si="1"/>
        <v>0</v>
      </c>
      <c r="J18" s="9"/>
      <c r="K18" s="10">
        <f t="shared" si="2"/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ROUND(SUM(Surgery!$K14:$L14),0)</f>
        <v>606399</v>
      </c>
      <c r="E19" s="3">
        <f>ROUND(+Surgery!$F14,0)</f>
        <v>615663</v>
      </c>
      <c r="F19" s="9">
        <f t="shared" si="0"/>
        <v>0.98</v>
      </c>
      <c r="G19" s="3">
        <f>ROUND(SUM(Surgery!K114:L114),0)</f>
        <v>382951</v>
      </c>
      <c r="H19" s="3">
        <f>ROUND(+Surgery!F114,0)</f>
        <v>568132</v>
      </c>
      <c r="I19" s="9">
        <f t="shared" si="1"/>
        <v>0.67</v>
      </c>
      <c r="J19" s="9"/>
      <c r="K19" s="10">
        <f t="shared" si="2"/>
        <v>-0.3163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ROUND(SUM(Surgery!$K15:$L15),0)</f>
        <v>610044</v>
      </c>
      <c r="E20" s="3">
        <f>ROUND(+Surgery!$F15,0)</f>
        <v>2388647</v>
      </c>
      <c r="F20" s="9">
        <f t="shared" si="0"/>
        <v>0.26</v>
      </c>
      <c r="G20" s="3">
        <f>ROUND(SUM(Surgery!K115:L115),0)</f>
        <v>814205</v>
      </c>
      <c r="H20" s="3">
        <f>ROUND(+Surgery!F115,0)</f>
        <v>2528724</v>
      </c>
      <c r="I20" s="9">
        <f t="shared" si="1"/>
        <v>0.32</v>
      </c>
      <c r="J20" s="9"/>
      <c r="K20" s="10">
        <f t="shared" si="2"/>
        <v>0.2308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ROUND(SUM(Surgery!$K16:$L16),0)</f>
        <v>2114466</v>
      </c>
      <c r="E21" s="3">
        <f>ROUND(+Surgery!$F16,0)</f>
        <v>2316359</v>
      </c>
      <c r="F21" s="9">
        <f t="shared" si="0"/>
        <v>0.91</v>
      </c>
      <c r="G21" s="3">
        <f>ROUND(SUM(Surgery!K116:L116),0)</f>
        <v>2095528</v>
      </c>
      <c r="H21" s="3">
        <f>ROUND(+Surgery!F116,0)</f>
        <v>2462465</v>
      </c>
      <c r="I21" s="9">
        <f t="shared" si="1"/>
        <v>0.85</v>
      </c>
      <c r="J21" s="9"/>
      <c r="K21" s="10">
        <f t="shared" si="2"/>
        <v>-0.0659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ROUND(SUM(Surgery!$K17:$L17),0)</f>
        <v>35346</v>
      </c>
      <c r="E22" s="3">
        <f>ROUND(+Surgery!$F17,0)</f>
        <v>104500</v>
      </c>
      <c r="F22" s="9">
        <f t="shared" si="0"/>
        <v>0.34</v>
      </c>
      <c r="G22" s="3">
        <f>ROUND(SUM(Surgery!K117:L117),0)</f>
        <v>151237</v>
      </c>
      <c r="H22" s="3">
        <f>ROUND(+Surgery!F117,0)</f>
        <v>111923</v>
      </c>
      <c r="I22" s="9">
        <f t="shared" si="1"/>
        <v>1.35</v>
      </c>
      <c r="J22" s="9"/>
      <c r="K22" s="10">
        <f t="shared" si="2"/>
        <v>2.9706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ROUND(SUM(Surgery!$K18:$L18),0)</f>
        <v>1297849</v>
      </c>
      <c r="E23" s="3">
        <f>ROUND(+Surgery!$F18,0)</f>
        <v>15851</v>
      </c>
      <c r="F23" s="9">
        <f t="shared" si="0"/>
        <v>81.88</v>
      </c>
      <c r="G23" s="3">
        <f>ROUND(SUM(Surgery!K118:L118),0)</f>
        <v>1486778</v>
      </c>
      <c r="H23" s="3">
        <f>ROUND(+Surgery!F118,0)</f>
        <v>10058</v>
      </c>
      <c r="I23" s="9">
        <f t="shared" si="1"/>
        <v>147.82</v>
      </c>
      <c r="J23" s="9"/>
      <c r="K23" s="10">
        <f t="shared" si="2"/>
        <v>0.8053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ROUND(SUM(Surgery!$K19:$L19),0)</f>
        <v>164050</v>
      </c>
      <c r="E24" s="3">
        <f>ROUND(+Surgery!$F19,0)</f>
        <v>424618</v>
      </c>
      <c r="F24" s="9">
        <f t="shared" si="0"/>
        <v>0.39</v>
      </c>
      <c r="G24" s="3">
        <f>ROUND(SUM(Surgery!K119:L119),0)</f>
        <v>172056</v>
      </c>
      <c r="H24" s="3">
        <f>ROUND(+Surgery!F119,0)</f>
        <v>399594</v>
      </c>
      <c r="I24" s="9">
        <f t="shared" si="1"/>
        <v>0.43</v>
      </c>
      <c r="J24" s="9"/>
      <c r="K24" s="10">
        <f t="shared" si="2"/>
        <v>0.1026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ROUND(SUM(Surgery!$K20:$L20),0)</f>
        <v>141830</v>
      </c>
      <c r="E25" s="3">
        <f>ROUND(+Surgery!$F20,0)</f>
        <v>318647</v>
      </c>
      <c r="F25" s="9">
        <f t="shared" si="0"/>
        <v>0.45</v>
      </c>
      <c r="G25" s="3">
        <f>ROUND(SUM(Surgery!K120:L120),0)</f>
        <v>119069</v>
      </c>
      <c r="H25" s="3">
        <f>ROUND(+Surgery!F120,0)</f>
        <v>300883</v>
      </c>
      <c r="I25" s="9">
        <f t="shared" si="1"/>
        <v>0.4</v>
      </c>
      <c r="J25" s="9"/>
      <c r="K25" s="10">
        <f t="shared" si="2"/>
        <v>-0.1111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ROUND(SUM(Surgery!$K21:$L21),0)</f>
        <v>98713</v>
      </c>
      <c r="E26" s="3">
        <f>ROUND(+Surgery!$F21,0)</f>
        <v>176195</v>
      </c>
      <c r="F26" s="9">
        <f t="shared" si="0"/>
        <v>0.56</v>
      </c>
      <c r="G26" s="3">
        <f>ROUND(SUM(Surgery!K121:L121),0)</f>
        <v>118147</v>
      </c>
      <c r="H26" s="3">
        <f>ROUND(+Surgery!F121,0)</f>
        <v>180696</v>
      </c>
      <c r="I26" s="9">
        <f t="shared" si="1"/>
        <v>0.65</v>
      </c>
      <c r="J26" s="9"/>
      <c r="K26" s="10">
        <f t="shared" si="2"/>
        <v>0.1607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ROUND(SUM(Surgery!$K22:$L22),0)</f>
        <v>0</v>
      </c>
      <c r="E27" s="3">
        <f>ROUND(+Surgery!$F22,0)</f>
        <v>0</v>
      </c>
      <c r="F27" s="9">
        <f t="shared" si="0"/>
      </c>
      <c r="G27" s="3">
        <f>ROUND(SUM(Surgery!K122:L122),0)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ROUND(SUM(Surgery!$K23:$L23),0)</f>
        <v>177386</v>
      </c>
      <c r="E28" s="3">
        <f>ROUND(+Surgery!$F23,0)</f>
        <v>80862</v>
      </c>
      <c r="F28" s="9">
        <f t="shared" si="0"/>
        <v>2.19</v>
      </c>
      <c r="G28" s="3">
        <f>ROUND(SUM(Surgery!K123:L123),0)</f>
        <v>98408</v>
      </c>
      <c r="H28" s="3">
        <f>ROUND(+Surgery!F123,0)</f>
        <v>66860</v>
      </c>
      <c r="I28" s="9">
        <f t="shared" si="1"/>
        <v>1.47</v>
      </c>
      <c r="J28" s="9"/>
      <c r="K28" s="10">
        <f t="shared" si="2"/>
        <v>-0.3288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ROUND(SUM(Surgery!$K24:$L24),0)</f>
        <v>235411</v>
      </c>
      <c r="E29" s="3">
        <f>ROUND(+Surgery!$F24,0)</f>
        <v>357840</v>
      </c>
      <c r="F29" s="9">
        <f t="shared" si="0"/>
        <v>0.66</v>
      </c>
      <c r="G29" s="3">
        <f>ROUND(SUM(Surgery!K124:L124),0)</f>
        <v>225530</v>
      </c>
      <c r="H29" s="3">
        <f>ROUND(+Surgery!F124,0)</f>
        <v>395520</v>
      </c>
      <c r="I29" s="9">
        <f t="shared" si="1"/>
        <v>0.57</v>
      </c>
      <c r="J29" s="9"/>
      <c r="K29" s="10">
        <f t="shared" si="2"/>
        <v>-0.1364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ROUND(SUM(Surgery!$K25:$L25),0)</f>
        <v>11979</v>
      </c>
      <c r="E30" s="3">
        <f>ROUND(+Surgery!$F25,0)</f>
        <v>24430</v>
      </c>
      <c r="F30" s="9">
        <f t="shared" si="0"/>
        <v>0.49</v>
      </c>
      <c r="G30" s="3">
        <f>ROUND(SUM(Surgery!K125:L125),0)</f>
        <v>9356</v>
      </c>
      <c r="H30" s="3">
        <f>ROUND(+Surgery!F125,0)</f>
        <v>16643</v>
      </c>
      <c r="I30" s="9">
        <f t="shared" si="1"/>
        <v>0.56</v>
      </c>
      <c r="J30" s="9"/>
      <c r="K30" s="10">
        <f t="shared" si="2"/>
        <v>0.1429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ROUND(SUM(Surgery!$K26:$L26),0)</f>
        <v>38302</v>
      </c>
      <c r="E31" s="3">
        <f>ROUND(+Surgery!$F26,0)</f>
        <v>19033</v>
      </c>
      <c r="F31" s="9">
        <f t="shared" si="0"/>
        <v>2.01</v>
      </c>
      <c r="G31" s="3">
        <f>ROUND(SUM(Surgery!K126:L126),0)</f>
        <v>39922</v>
      </c>
      <c r="H31" s="3">
        <f>ROUND(+Surgery!F126,0)</f>
        <v>20310</v>
      </c>
      <c r="I31" s="9">
        <f t="shared" si="1"/>
        <v>1.97</v>
      </c>
      <c r="J31" s="9"/>
      <c r="K31" s="10">
        <f t="shared" si="2"/>
        <v>-0.0199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ROUND(SUM(Surgery!$K27:$L27),0)</f>
        <v>1373878</v>
      </c>
      <c r="E32" s="3">
        <f>ROUND(+Surgery!$F27,0)</f>
        <v>565410</v>
      </c>
      <c r="F32" s="9">
        <f t="shared" si="0"/>
        <v>2.43</v>
      </c>
      <c r="G32" s="3">
        <f>ROUND(SUM(Surgery!K127:L127),0)</f>
        <v>1440253</v>
      </c>
      <c r="H32" s="3">
        <f>ROUND(+Surgery!F127,0)</f>
        <v>590440</v>
      </c>
      <c r="I32" s="9">
        <f t="shared" si="1"/>
        <v>2.44</v>
      </c>
      <c r="J32" s="9"/>
      <c r="K32" s="10">
        <f t="shared" si="2"/>
        <v>0.0041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ROUND(SUM(Surgery!$K28:$L28),0)</f>
        <v>318391</v>
      </c>
      <c r="E33" s="3">
        <f>ROUND(+Surgery!$F28,0)</f>
        <v>392755</v>
      </c>
      <c r="F33" s="9">
        <f t="shared" si="0"/>
        <v>0.81</v>
      </c>
      <c r="G33" s="3">
        <f>ROUND(SUM(Surgery!K128:L128),0)</f>
        <v>394229</v>
      </c>
      <c r="H33" s="3">
        <f>ROUND(+Surgery!F128,0)</f>
        <v>349837</v>
      </c>
      <c r="I33" s="9">
        <f t="shared" si="1"/>
        <v>1.13</v>
      </c>
      <c r="J33" s="9"/>
      <c r="K33" s="10">
        <f t="shared" si="2"/>
        <v>0.3951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ROUND(SUM(Surgery!$K29:$L29),0)</f>
        <v>120025</v>
      </c>
      <c r="E34" s="3">
        <f>ROUND(+Surgery!$F29,0)</f>
        <v>307590</v>
      </c>
      <c r="F34" s="9">
        <f t="shared" si="0"/>
        <v>0.39</v>
      </c>
      <c r="G34" s="3">
        <f>ROUND(SUM(Surgery!K129:L129),0)</f>
        <v>110842</v>
      </c>
      <c r="H34" s="3">
        <f>ROUND(+Surgery!F129,0)</f>
        <v>311042</v>
      </c>
      <c r="I34" s="9">
        <f t="shared" si="1"/>
        <v>0.36</v>
      </c>
      <c r="J34" s="9"/>
      <c r="K34" s="10">
        <f t="shared" si="2"/>
        <v>-0.0769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ROUND(SUM(Surgery!$K30:$L30),0)</f>
        <v>42038</v>
      </c>
      <c r="E35" s="3">
        <f>ROUND(+Surgery!$F30,0)</f>
        <v>0</v>
      </c>
      <c r="F35" s="9">
        <f t="shared" si="0"/>
      </c>
      <c r="G35" s="3">
        <f>ROUND(SUM(Surgery!K130:L130),0)</f>
        <v>56045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ROUND(SUM(Surgery!$K31:$L31),0)</f>
        <v>1520</v>
      </c>
      <c r="E36" s="3">
        <f>ROUND(+Surgery!$F31,0)</f>
        <v>1485</v>
      </c>
      <c r="F36" s="9">
        <f t="shared" si="0"/>
        <v>1.02</v>
      </c>
      <c r="G36" s="3">
        <f>ROUND(SUM(Surgery!K131:L131),0)</f>
        <v>464</v>
      </c>
      <c r="H36" s="3">
        <f>ROUND(+Surgery!F131,0)</f>
        <v>1530</v>
      </c>
      <c r="I36" s="9">
        <f t="shared" si="1"/>
        <v>0.3</v>
      </c>
      <c r="J36" s="9"/>
      <c r="K36" s="10">
        <f t="shared" si="2"/>
        <v>-0.7059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ROUND(SUM(Surgery!$K32:$L32),0)</f>
        <v>357861</v>
      </c>
      <c r="E37" s="3">
        <f>ROUND(+Surgery!$F32,0)</f>
        <v>509556</v>
      </c>
      <c r="F37" s="9">
        <f t="shared" si="0"/>
        <v>0.7</v>
      </c>
      <c r="G37" s="3">
        <f>ROUND(SUM(Surgery!K132:L132),0)</f>
        <v>168449</v>
      </c>
      <c r="H37" s="3">
        <f>ROUND(+Surgery!F132,0)</f>
        <v>521268</v>
      </c>
      <c r="I37" s="9">
        <f t="shared" si="1"/>
        <v>0.32</v>
      </c>
      <c r="J37" s="9"/>
      <c r="K37" s="10">
        <f t="shared" si="2"/>
        <v>-0.5429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ROUND(SUM(Surgery!$K33:$L33),0)</f>
        <v>0</v>
      </c>
      <c r="E38" s="3">
        <f>ROUND(+Surgery!$F33,0)</f>
        <v>0</v>
      </c>
      <c r="F38" s="9">
        <f t="shared" si="0"/>
      </c>
      <c r="G38" s="3">
        <f>ROUND(SUM(Surgery!K133:L133),0)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ROUND(SUM(Surgery!$K34:$L34),0)</f>
        <v>3524178</v>
      </c>
      <c r="E39" s="3">
        <f>ROUND(+Surgery!$F34,0)</f>
        <v>2272194</v>
      </c>
      <c r="F39" s="9">
        <f t="shared" si="0"/>
        <v>1.55</v>
      </c>
      <c r="G39" s="3">
        <f>ROUND(SUM(Surgery!K134:L134),0)</f>
        <v>3317309</v>
      </c>
      <c r="H39" s="3">
        <f>ROUND(+Surgery!F134,0)</f>
        <v>1535461</v>
      </c>
      <c r="I39" s="9">
        <f t="shared" si="1"/>
        <v>2.16</v>
      </c>
      <c r="J39" s="9"/>
      <c r="K39" s="10">
        <f t="shared" si="2"/>
        <v>0.3935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ROUND(SUM(Surgery!$K35:$L35),0)</f>
        <v>214607</v>
      </c>
      <c r="E40" s="3">
        <f>ROUND(+Surgery!$F35,0)</f>
        <v>155874</v>
      </c>
      <c r="F40" s="9">
        <f t="shared" si="0"/>
        <v>1.38</v>
      </c>
      <c r="G40" s="3">
        <f>ROUND(SUM(Surgery!K135:L135),0)</f>
        <v>228671</v>
      </c>
      <c r="H40" s="3">
        <f>ROUND(+Surgery!F135,0)</f>
        <v>163587</v>
      </c>
      <c r="I40" s="9">
        <f t="shared" si="1"/>
        <v>1.4</v>
      </c>
      <c r="J40" s="9"/>
      <c r="K40" s="10">
        <f t="shared" si="2"/>
        <v>0.0145</v>
      </c>
    </row>
    <row r="41" spans="2:11" ht="12">
      <c r="B41">
        <f>+Surgery!A36</f>
        <v>96</v>
      </c>
      <c r="C41" t="str">
        <f>+Surgery!B36</f>
        <v>SKYLINE HOSPITAL</v>
      </c>
      <c r="D41" s="3">
        <f>ROUND(SUM(Surgery!$K36:$L36),0)</f>
        <v>143300</v>
      </c>
      <c r="E41" s="3">
        <f>ROUND(+Surgery!$F36,0)</f>
        <v>34813</v>
      </c>
      <c r="F41" s="9">
        <f t="shared" si="0"/>
        <v>4.12</v>
      </c>
      <c r="G41" s="3">
        <f>ROUND(SUM(Surgery!K136:L136),0)</f>
        <v>203100</v>
      </c>
      <c r="H41" s="3">
        <f>ROUND(+Surgery!F136,0)</f>
        <v>38326</v>
      </c>
      <c r="I41" s="9">
        <f t="shared" si="1"/>
        <v>5.3</v>
      </c>
      <c r="J41" s="9"/>
      <c r="K41" s="10">
        <f t="shared" si="2"/>
        <v>0.2864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ROUND(SUM(Surgery!$K37:$L37),0)</f>
        <v>418232</v>
      </c>
      <c r="E42" s="3">
        <f>ROUND(+Surgery!$F37,0)</f>
        <v>24850</v>
      </c>
      <c r="F42" s="9">
        <f t="shared" si="0"/>
        <v>16.83</v>
      </c>
      <c r="G42" s="3">
        <f>ROUND(SUM(Surgery!K137:L137),0)</f>
        <v>649258</v>
      </c>
      <c r="H42" s="3">
        <f>ROUND(+Surgery!F137,0)</f>
        <v>24314</v>
      </c>
      <c r="I42" s="9">
        <f t="shared" si="1"/>
        <v>26.7</v>
      </c>
      <c r="J42" s="9"/>
      <c r="K42" s="10">
        <f t="shared" si="2"/>
        <v>0.5865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ROUND(SUM(Surgery!$K38:$L38),0)</f>
        <v>28139</v>
      </c>
      <c r="E43" s="3">
        <f>ROUND(+Surgery!$F38,0)</f>
        <v>166031</v>
      </c>
      <c r="F43" s="9">
        <f t="shared" si="0"/>
        <v>0.17</v>
      </c>
      <c r="G43" s="3">
        <f>ROUND(SUM(Surgery!K138:L138),0)</f>
        <v>137730</v>
      </c>
      <c r="H43" s="3">
        <f>ROUND(+Surgery!F138,0)</f>
        <v>169824</v>
      </c>
      <c r="I43" s="9">
        <f t="shared" si="1"/>
        <v>0.81</v>
      </c>
      <c r="J43" s="9"/>
      <c r="K43" s="10">
        <f t="shared" si="2"/>
        <v>3.7647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ROUND(SUM(Surgery!$K39:$L39),0)</f>
        <v>173724</v>
      </c>
      <c r="E44" s="3">
        <f>ROUND(+Surgery!$F39,0)</f>
        <v>181255</v>
      </c>
      <c r="F44" s="9">
        <f t="shared" si="0"/>
        <v>0.96</v>
      </c>
      <c r="G44" s="3">
        <f>ROUND(SUM(Surgery!K139:L139),0)</f>
        <v>152540</v>
      </c>
      <c r="H44" s="3">
        <f>ROUND(+Surgery!F139,0)</f>
        <v>190750</v>
      </c>
      <c r="I44" s="9">
        <f t="shared" si="1"/>
        <v>0.8</v>
      </c>
      <c r="J44" s="9"/>
      <c r="K44" s="10">
        <f t="shared" si="2"/>
        <v>-0.1667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ROUND(SUM(Surgery!$K40:$L40),0)</f>
        <v>0</v>
      </c>
      <c r="E45" s="3">
        <f>ROUND(+Surgery!$F40,0)</f>
        <v>16860</v>
      </c>
      <c r="F45" s="9">
        <f t="shared" si="0"/>
      </c>
      <c r="G45" s="3">
        <f>ROUND(SUM(Surgery!K140:L140),0)</f>
        <v>14908</v>
      </c>
      <c r="H45" s="3">
        <f>ROUND(+Surgery!F140,0)</f>
        <v>19529</v>
      </c>
      <c r="I45" s="9">
        <f t="shared" si="1"/>
        <v>0.76</v>
      </c>
      <c r="J45" s="9"/>
      <c r="K45" s="10">
        <f t="shared" si="2"/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ROUND(SUM(Surgery!$K41:$L41),0)</f>
        <v>11528</v>
      </c>
      <c r="E46" s="3">
        <f>ROUND(+Surgery!$F41,0)</f>
        <v>461828</v>
      </c>
      <c r="F46" s="9">
        <f t="shared" si="0"/>
        <v>0.02</v>
      </c>
      <c r="G46" s="3">
        <f>ROUND(SUM(Surgery!K141:L141),0)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ROUND(SUM(Surgery!$K42:$L42),0)</f>
        <v>0</v>
      </c>
      <c r="E47" s="3">
        <f>ROUND(+Surgery!$F42,0)</f>
        <v>0</v>
      </c>
      <c r="F47" s="9">
        <f t="shared" si="0"/>
      </c>
      <c r="G47" s="3">
        <f>ROUND(SUM(Surgery!K142:L142),0)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ROUND(SUM(Surgery!$K43:$L43),0)</f>
        <v>13240</v>
      </c>
      <c r="E48" s="3">
        <f>ROUND(+Surgery!$F43,0)</f>
        <v>53355</v>
      </c>
      <c r="F48" s="9">
        <f t="shared" si="0"/>
        <v>0.25</v>
      </c>
      <c r="G48" s="3">
        <f>ROUND(SUM(Surgery!K143:L143),0)</f>
        <v>18608</v>
      </c>
      <c r="H48" s="3">
        <f>ROUND(+Surgery!F143,0)</f>
        <v>54955</v>
      </c>
      <c r="I48" s="9">
        <f t="shared" si="1"/>
        <v>0.34</v>
      </c>
      <c r="J48" s="9"/>
      <c r="K48" s="10">
        <f t="shared" si="2"/>
        <v>0.36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ROUND(SUM(Surgery!$K44:$L44),0)</f>
        <v>622872</v>
      </c>
      <c r="E49" s="3">
        <f>ROUND(+Surgery!$F44,0)</f>
        <v>409618</v>
      </c>
      <c r="F49" s="9">
        <f t="shared" si="0"/>
        <v>1.52</v>
      </c>
      <c r="G49" s="3">
        <f>ROUND(SUM(Surgery!K144:L144),0)</f>
        <v>503693</v>
      </c>
      <c r="H49" s="3">
        <f>ROUND(+Surgery!F144,0)</f>
        <v>406564</v>
      </c>
      <c r="I49" s="9">
        <f t="shared" si="1"/>
        <v>1.24</v>
      </c>
      <c r="J49" s="9"/>
      <c r="K49" s="10">
        <f t="shared" si="2"/>
        <v>-0.1842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ROUND(SUM(Surgery!$K45:$L45),0)</f>
        <v>1370920</v>
      </c>
      <c r="E50" s="3">
        <f>ROUND(+Surgery!$F45,0)</f>
        <v>24783</v>
      </c>
      <c r="F50" s="9">
        <f t="shared" si="0"/>
        <v>55.32</v>
      </c>
      <c r="G50" s="3">
        <f>ROUND(SUM(Surgery!K145:L145),0)</f>
        <v>1589280</v>
      </c>
      <c r="H50" s="3">
        <f>ROUND(+Surgery!F145,0)</f>
        <v>25479</v>
      </c>
      <c r="I50" s="9">
        <f t="shared" si="1"/>
        <v>62.38</v>
      </c>
      <c r="J50" s="9"/>
      <c r="K50" s="10">
        <f t="shared" si="2"/>
        <v>0.1276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ROUND(SUM(Surgery!$K46:$L46),0)</f>
        <v>173150</v>
      </c>
      <c r="E51" s="3">
        <f>ROUND(+Surgery!$F46,0)</f>
        <v>7140</v>
      </c>
      <c r="F51" s="9">
        <f t="shared" si="0"/>
        <v>24.25</v>
      </c>
      <c r="G51" s="3">
        <f>ROUND(SUM(Surgery!K146:L146),0)</f>
        <v>160839</v>
      </c>
      <c r="H51" s="3">
        <f>ROUND(+Surgery!F146,0)</f>
        <v>9300</v>
      </c>
      <c r="I51" s="9">
        <f t="shared" si="1"/>
        <v>17.29</v>
      </c>
      <c r="J51" s="9"/>
      <c r="K51" s="10">
        <f t="shared" si="2"/>
        <v>-0.287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ROUND(SUM(Surgery!$K47:$L47),0)</f>
        <v>1574895</v>
      </c>
      <c r="E52" s="3">
        <f>ROUND(+Surgery!$F47,0)</f>
        <v>1903884</v>
      </c>
      <c r="F52" s="9">
        <f t="shared" si="0"/>
        <v>0.83</v>
      </c>
      <c r="G52" s="3">
        <f>ROUND(SUM(Surgery!K147:L147),0)</f>
        <v>1933352</v>
      </c>
      <c r="H52" s="3">
        <f>ROUND(+Surgery!F147,0)</f>
        <v>2021352</v>
      </c>
      <c r="I52" s="9">
        <f t="shared" si="1"/>
        <v>0.96</v>
      </c>
      <c r="J52" s="9"/>
      <c r="K52" s="10">
        <f t="shared" si="2"/>
        <v>0.1566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ROUND(SUM(Surgery!$K48:$L48),0)</f>
        <v>1363668</v>
      </c>
      <c r="E53" s="3">
        <f>ROUND(+Surgery!$F48,0)</f>
        <v>1248021</v>
      </c>
      <c r="F53" s="9">
        <f t="shared" si="0"/>
        <v>1.09</v>
      </c>
      <c r="G53" s="3">
        <f>ROUND(SUM(Surgery!K148:L148),0)</f>
        <v>1673192</v>
      </c>
      <c r="H53" s="3">
        <f>ROUND(+Surgery!F148,0)</f>
        <v>1538196</v>
      </c>
      <c r="I53" s="9">
        <f t="shared" si="1"/>
        <v>1.09</v>
      </c>
      <c r="J53" s="9"/>
      <c r="K53" s="10">
        <f t="shared" si="2"/>
        <v>0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ROUND(SUM(Surgery!$K49:$L49),0)</f>
        <v>190123</v>
      </c>
      <c r="E54" s="3">
        <f>ROUND(+Surgery!$F49,0)</f>
        <v>714468</v>
      </c>
      <c r="F54" s="9">
        <f t="shared" si="0"/>
        <v>0.27</v>
      </c>
      <c r="G54" s="3">
        <f>ROUND(SUM(Surgery!K149:L149),0)</f>
        <v>905790</v>
      </c>
      <c r="H54" s="3">
        <f>ROUND(+Surgery!F149,0)</f>
        <v>980829</v>
      </c>
      <c r="I54" s="9">
        <f t="shared" si="1"/>
        <v>0.92</v>
      </c>
      <c r="J54" s="9"/>
      <c r="K54" s="10">
        <f t="shared" si="2"/>
        <v>2.4074</v>
      </c>
    </row>
    <row r="55" spans="2:11" ht="12">
      <c r="B55">
        <f>+Surgery!A50</f>
        <v>134</v>
      </c>
      <c r="C55" t="str">
        <f>+Surgery!B50</f>
        <v>ISLAND HOSPITAL</v>
      </c>
      <c r="D55" s="3">
        <f>ROUND(SUM(Surgery!$K50:$L50),0)</f>
        <v>104845</v>
      </c>
      <c r="E55" s="3">
        <f>ROUND(+Surgery!$F50,0)</f>
        <v>489646</v>
      </c>
      <c r="F55" s="9">
        <f t="shared" si="0"/>
        <v>0.21</v>
      </c>
      <c r="G55" s="3">
        <f>ROUND(SUM(Surgery!K150:L150),0)</f>
        <v>121129</v>
      </c>
      <c r="H55" s="3">
        <f>ROUND(+Surgery!F150,0)</f>
        <v>502708</v>
      </c>
      <c r="I55" s="9">
        <f t="shared" si="1"/>
        <v>0.24</v>
      </c>
      <c r="J55" s="9"/>
      <c r="K55" s="10">
        <f t="shared" si="2"/>
        <v>0.1429</v>
      </c>
    </row>
    <row r="56" spans="2:11" ht="12">
      <c r="B56">
        <f>+Surgery!A51</f>
        <v>137</v>
      </c>
      <c r="C56" t="str">
        <f>+Surgery!B51</f>
        <v>LINCOLN HOSPITAL</v>
      </c>
      <c r="D56" s="3">
        <f>ROUND(SUM(Surgery!$K51:$L51),0)</f>
        <v>15957</v>
      </c>
      <c r="E56" s="3">
        <f>ROUND(+Surgery!$F51,0)</f>
        <v>34190</v>
      </c>
      <c r="F56" s="9">
        <f t="shared" si="0"/>
        <v>0.47</v>
      </c>
      <c r="G56" s="3">
        <f>ROUND(SUM(Surgery!K151:L151),0)</f>
        <v>4499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ROUND(SUM(Surgery!$K52:$L52),0)</f>
        <v>667644</v>
      </c>
      <c r="E57" s="3">
        <f>ROUND(+Surgery!$F52,0)</f>
        <v>458090</v>
      </c>
      <c r="F57" s="9">
        <f t="shared" si="0"/>
        <v>1.46</v>
      </c>
      <c r="G57" s="3">
        <f>ROUND(SUM(Surgery!K152:L152),0)</f>
        <v>603759</v>
      </c>
      <c r="H57" s="3">
        <f>ROUND(+Surgery!F152,0)</f>
        <v>442770</v>
      </c>
      <c r="I57" s="9">
        <f t="shared" si="1"/>
        <v>1.36</v>
      </c>
      <c r="J57" s="9"/>
      <c r="K57" s="10">
        <f t="shared" si="2"/>
        <v>-0.0685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ROUND(SUM(Surgery!$K53:$L53),0)</f>
        <v>134275</v>
      </c>
      <c r="E58" s="3">
        <f>ROUND(+Surgery!$F53,0)</f>
        <v>652525</v>
      </c>
      <c r="F58" s="9">
        <f t="shared" si="0"/>
        <v>0.21</v>
      </c>
      <c r="G58" s="3">
        <f>ROUND(SUM(Surgery!K153:L153),0)</f>
        <v>121745</v>
      </c>
      <c r="H58" s="3">
        <f>ROUND(+Surgery!F153,0)</f>
        <v>669583</v>
      </c>
      <c r="I58" s="9">
        <f t="shared" si="1"/>
        <v>0.18</v>
      </c>
      <c r="J58" s="9"/>
      <c r="K58" s="10">
        <f t="shared" si="2"/>
        <v>-0.1429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ROUND(SUM(Surgery!$K54:$L54),0)</f>
        <v>109334</v>
      </c>
      <c r="E59" s="3">
        <f>ROUND(+Surgery!$F54,0)</f>
        <v>114181</v>
      </c>
      <c r="F59" s="9">
        <f t="shared" si="0"/>
        <v>0.96</v>
      </c>
      <c r="G59" s="3">
        <f>ROUND(SUM(Surgery!K154:L154),0)</f>
        <v>87403</v>
      </c>
      <c r="H59" s="3">
        <f>ROUND(+Surgery!F154,0)</f>
        <v>117328</v>
      </c>
      <c r="I59" s="9">
        <f t="shared" si="1"/>
        <v>0.74</v>
      </c>
      <c r="J59" s="9"/>
      <c r="K59" s="10">
        <f t="shared" si="2"/>
        <v>-0.2292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ROUND(SUM(Surgery!$K55:$L55),0)</f>
        <v>0</v>
      </c>
      <c r="E60" s="3">
        <f>ROUND(+Surgery!$F55,0)</f>
        <v>0</v>
      </c>
      <c r="F60" s="9">
        <f t="shared" si="0"/>
      </c>
      <c r="G60" s="3">
        <f>ROUND(SUM(Surgery!K155:L155),0)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ROUND(SUM(Surgery!$K56:$L56),0)</f>
        <v>2192011</v>
      </c>
      <c r="E61" s="3">
        <f>ROUND(+Surgery!$F56,0)</f>
        <v>984126</v>
      </c>
      <c r="F61" s="9">
        <f t="shared" si="0"/>
        <v>2.23</v>
      </c>
      <c r="G61" s="3">
        <f>ROUND(SUM(Surgery!K156:L156),0)</f>
        <v>2554811</v>
      </c>
      <c r="H61" s="3">
        <f>ROUND(+Surgery!F156,0)</f>
        <v>974682</v>
      </c>
      <c r="I61" s="9">
        <f t="shared" si="1"/>
        <v>2.62</v>
      </c>
      <c r="J61" s="9"/>
      <c r="K61" s="10">
        <f t="shared" si="2"/>
        <v>0.1749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ROUND(SUM(Surgery!$K57:$L57),0)</f>
        <v>925274</v>
      </c>
      <c r="E62" s="3">
        <f>ROUND(+Surgery!$F57,0)</f>
        <v>862986</v>
      </c>
      <c r="F62" s="9">
        <f t="shared" si="0"/>
        <v>1.07</v>
      </c>
      <c r="G62" s="3">
        <f>ROUND(SUM(Surgery!K157:L157),0)</f>
        <v>803230</v>
      </c>
      <c r="H62" s="3">
        <f>ROUND(+Surgery!F157,0)</f>
        <v>836827</v>
      </c>
      <c r="I62" s="9">
        <f t="shared" si="1"/>
        <v>0.96</v>
      </c>
      <c r="J62" s="9"/>
      <c r="K62" s="10">
        <f t="shared" si="2"/>
        <v>-0.1028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ROUND(SUM(Surgery!$K58:$L58),0)</f>
        <v>310840</v>
      </c>
      <c r="E63" s="3">
        <f>ROUND(+Surgery!$F58,0)</f>
        <v>132091</v>
      </c>
      <c r="F63" s="9">
        <f t="shared" si="0"/>
        <v>2.35</v>
      </c>
      <c r="G63" s="3">
        <f>ROUND(SUM(Surgery!K158:L158),0)</f>
        <v>118165</v>
      </c>
      <c r="H63" s="3">
        <f>ROUND(+Surgery!F158,0)</f>
        <v>138294</v>
      </c>
      <c r="I63" s="9">
        <f t="shared" si="1"/>
        <v>0.85</v>
      </c>
      <c r="J63" s="9"/>
      <c r="K63" s="10">
        <f t="shared" si="2"/>
        <v>-0.6383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ROUND(SUM(Surgery!$K59:$L59),0)</f>
        <v>169798</v>
      </c>
      <c r="E64" s="3">
        <f>ROUND(+Surgery!$F59,0)</f>
        <v>0</v>
      </c>
      <c r="F64" s="9">
        <f t="shared" si="0"/>
      </c>
      <c r="G64" s="3">
        <f>ROUND(SUM(Surgery!K159:L159),0)</f>
        <v>178656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ROUND(SUM(Surgery!$K60:$L60),0)</f>
        <v>13725</v>
      </c>
      <c r="E65" s="3">
        <f>ROUND(+Surgery!$F60,0)</f>
        <v>18460</v>
      </c>
      <c r="F65" s="9">
        <f t="shared" si="0"/>
        <v>0.74</v>
      </c>
      <c r="G65" s="3">
        <f>ROUND(SUM(Surgery!K160:L160),0)</f>
        <v>13492</v>
      </c>
      <c r="H65" s="3">
        <f>ROUND(+Surgery!F160,0)</f>
        <v>19063</v>
      </c>
      <c r="I65" s="9">
        <f t="shared" si="1"/>
        <v>0.71</v>
      </c>
      <c r="J65" s="9"/>
      <c r="K65" s="10">
        <f t="shared" si="2"/>
        <v>-0.0405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ROUND(SUM(Surgery!$K61:$L61),0)</f>
        <v>54202</v>
      </c>
      <c r="E66" s="3">
        <f>ROUND(+Surgery!$F61,0)</f>
        <v>76630</v>
      </c>
      <c r="F66" s="9">
        <f t="shared" si="0"/>
        <v>0.71</v>
      </c>
      <c r="G66" s="3">
        <f>ROUND(SUM(Surgery!K161:L161),0)</f>
        <v>78968</v>
      </c>
      <c r="H66" s="3">
        <f>ROUND(+Surgery!F161,0)</f>
        <v>73331</v>
      </c>
      <c r="I66" s="9">
        <f t="shared" si="1"/>
        <v>1.08</v>
      </c>
      <c r="J66" s="9"/>
      <c r="K66" s="10">
        <f t="shared" si="2"/>
        <v>0.5211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ROUND(SUM(Surgery!$K62:$L62),0)</f>
        <v>172096</v>
      </c>
      <c r="E67" s="3">
        <f>ROUND(+Surgery!$F62,0)</f>
        <v>55580</v>
      </c>
      <c r="F67" s="9">
        <f t="shared" si="0"/>
        <v>3.1</v>
      </c>
      <c r="G67" s="3">
        <f>ROUND(SUM(Surgery!K162:L162),0)</f>
        <v>101819</v>
      </c>
      <c r="H67" s="3">
        <f>ROUND(+Surgery!F162,0)</f>
        <v>47465</v>
      </c>
      <c r="I67" s="9">
        <f t="shared" si="1"/>
        <v>2.15</v>
      </c>
      <c r="J67" s="9"/>
      <c r="K67" s="10">
        <f t="shared" si="2"/>
        <v>-0.3065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ROUND(SUM(Surgery!$K63:$L63),0)</f>
        <v>904029</v>
      </c>
      <c r="E68" s="3">
        <f>ROUND(+Surgery!$F63,0)</f>
        <v>989760</v>
      </c>
      <c r="F68" s="9">
        <f t="shared" si="0"/>
        <v>0.91</v>
      </c>
      <c r="G68" s="3">
        <f>ROUND(SUM(Surgery!K163:L163),0)</f>
        <v>1032813</v>
      </c>
      <c r="H68" s="3">
        <f>ROUND(+Surgery!F163,0)</f>
        <v>1032042</v>
      </c>
      <c r="I68" s="9">
        <f t="shared" si="1"/>
        <v>1</v>
      </c>
      <c r="J68" s="9"/>
      <c r="K68" s="10">
        <f t="shared" si="2"/>
        <v>0.0989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ROUND(SUM(Surgery!$K64:$L64),0)</f>
        <v>247416</v>
      </c>
      <c r="E69" s="3">
        <f>ROUND(+Surgery!$F64,0)</f>
        <v>183403</v>
      </c>
      <c r="F69" s="9">
        <f t="shared" si="0"/>
        <v>1.35</v>
      </c>
      <c r="G69" s="3">
        <f>ROUND(SUM(Surgery!K164:L164),0)</f>
        <v>269856</v>
      </c>
      <c r="H69" s="3">
        <f>ROUND(+Surgery!F164,0)</f>
        <v>181175</v>
      </c>
      <c r="I69" s="9">
        <f t="shared" si="1"/>
        <v>1.49</v>
      </c>
      <c r="J69" s="9"/>
      <c r="K69" s="10">
        <f t="shared" si="2"/>
        <v>0.1037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ROUND(SUM(Surgery!$K65:$L65),0)</f>
        <v>0</v>
      </c>
      <c r="E70" s="3">
        <f>ROUND(+Surgery!$F65,0)</f>
        <v>0</v>
      </c>
      <c r="F70" s="9">
        <f t="shared" si="0"/>
      </c>
      <c r="G70" s="3">
        <f>ROUND(SUM(Surgery!K165:L165),0)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ROUND(SUM(Surgery!$K66:$L66),0)</f>
        <v>0</v>
      </c>
      <c r="E71" s="3">
        <f>ROUND(+Surgery!$F66,0)</f>
        <v>0</v>
      </c>
      <c r="F71" s="9">
        <f t="shared" si="0"/>
      </c>
      <c r="G71" s="3">
        <f>ROUND(SUM(Surgery!K166:L166),0)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ROUND(SUM(Surgery!$K67:$L67),0)</f>
        <v>1487520</v>
      </c>
      <c r="E72" s="3">
        <f>ROUND(+Surgery!$F67,0)</f>
        <v>836690</v>
      </c>
      <c r="F72" s="9">
        <f t="shared" si="0"/>
        <v>1.78</v>
      </c>
      <c r="G72" s="3">
        <f>ROUND(SUM(Surgery!K167:L167),0)</f>
        <v>1213429</v>
      </c>
      <c r="H72" s="3">
        <f>ROUND(+Surgery!F167,0)</f>
        <v>946681</v>
      </c>
      <c r="I72" s="9">
        <f t="shared" si="1"/>
        <v>1.28</v>
      </c>
      <c r="J72" s="9"/>
      <c r="K72" s="10">
        <f t="shared" si="2"/>
        <v>-0.2809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ROUND(SUM(Surgery!$K68:$L68),0)</f>
        <v>1071040</v>
      </c>
      <c r="E73" s="3">
        <f>ROUND(+Surgery!$F68,0)</f>
        <v>658681</v>
      </c>
      <c r="F73" s="9">
        <f t="shared" si="0"/>
        <v>1.63</v>
      </c>
      <c r="G73" s="3">
        <f>ROUND(SUM(Surgery!K168:L168),0)</f>
        <v>1578485</v>
      </c>
      <c r="H73" s="3">
        <f>ROUND(+Surgery!F168,0)</f>
        <v>773283</v>
      </c>
      <c r="I73" s="9">
        <f t="shared" si="1"/>
        <v>2.04</v>
      </c>
      <c r="J73" s="9"/>
      <c r="K73" s="10">
        <f t="shared" si="2"/>
        <v>0.2515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ROUND(SUM(Surgery!$K69:$L69),0)</f>
        <v>845784</v>
      </c>
      <c r="E74" s="3">
        <f>ROUND(+Surgery!$F69,0)</f>
        <v>2175638</v>
      </c>
      <c r="F74" s="9">
        <f t="shared" si="0"/>
        <v>0.39</v>
      </c>
      <c r="G74" s="3">
        <f>ROUND(SUM(Surgery!K169:L169),0)</f>
        <v>1261466</v>
      </c>
      <c r="H74" s="3">
        <f>ROUND(+Surgery!F169,0)</f>
        <v>2289480</v>
      </c>
      <c r="I74" s="9">
        <f t="shared" si="1"/>
        <v>0.55</v>
      </c>
      <c r="J74" s="9"/>
      <c r="K74" s="10">
        <f t="shared" si="2"/>
        <v>0.4103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ROUND(SUM(Surgery!$K70:$L70),0)</f>
        <v>1091553</v>
      </c>
      <c r="E75" s="3">
        <f>ROUND(+Surgery!$F70,0)</f>
        <v>715335</v>
      </c>
      <c r="F75" s="9">
        <f aca="true" t="shared" si="3" ref="F75:F106">IF(D75=0,"",IF(E75=0,"",ROUND(D75/E75,2)))</f>
        <v>1.53</v>
      </c>
      <c r="G75" s="3">
        <f>ROUND(SUM(Surgery!K170:L170),0)</f>
        <v>1099224</v>
      </c>
      <c r="H75" s="3">
        <f>ROUND(+Surgery!F170,0)</f>
        <v>726530</v>
      </c>
      <c r="I75" s="9">
        <f aca="true" t="shared" si="4" ref="I75:I106">IF(G75=0,"",IF(H75=0,"",ROUND(G75/H75,2)))</f>
        <v>1.51</v>
      </c>
      <c r="J75" s="9"/>
      <c r="K75" s="10">
        <f aca="true" t="shared" si="5" ref="K75:K106">IF(D75=0,"",IF(E75=0,"",IF(G75=0,"",IF(H75=0,"",ROUND(I75/F75-1,4)))))</f>
        <v>-0.0131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ROUND(SUM(Surgery!$K71:$L71),0)</f>
        <v>817</v>
      </c>
      <c r="E76" s="3">
        <f>ROUND(+Surgery!$F71,0)</f>
        <v>38134</v>
      </c>
      <c r="F76" s="9">
        <f t="shared" si="3"/>
        <v>0.02</v>
      </c>
      <c r="G76" s="3">
        <f>ROUND(SUM(Surgery!K171:L171),0)</f>
        <v>2535</v>
      </c>
      <c r="H76" s="3">
        <f>ROUND(+Surgery!F171,0)</f>
        <v>30777</v>
      </c>
      <c r="I76" s="9">
        <f t="shared" si="4"/>
        <v>0.08</v>
      </c>
      <c r="J76" s="9"/>
      <c r="K76" s="10">
        <f t="shared" si="5"/>
        <v>3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ROUND(SUM(Surgery!$K72:$L72),0)</f>
        <v>0</v>
      </c>
      <c r="E77" s="3">
        <f>ROUND(+Surgery!$F72,0)</f>
        <v>0</v>
      </c>
      <c r="F77" s="9">
        <f t="shared" si="3"/>
      </c>
      <c r="G77" s="3">
        <f>ROUND(SUM(Surgery!K172:L172),0)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ROUND(SUM(Surgery!$K73:$L73),0)</f>
        <v>156868</v>
      </c>
      <c r="E78" s="3">
        <f>ROUND(+Surgery!$F73,0)</f>
        <v>716536</v>
      </c>
      <c r="F78" s="9">
        <f t="shared" si="3"/>
        <v>0.22</v>
      </c>
      <c r="G78" s="3">
        <f>ROUND(SUM(Surgery!K173:L173),0)</f>
        <v>228262</v>
      </c>
      <c r="H78" s="3">
        <f>ROUND(+Surgery!F173,0)</f>
        <v>684577</v>
      </c>
      <c r="I78" s="9">
        <f t="shared" si="4"/>
        <v>0.33</v>
      </c>
      <c r="J78" s="9"/>
      <c r="K78" s="10">
        <f t="shared" si="5"/>
        <v>0.5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ROUND(SUM(Surgery!$K74:$L74),0)</f>
        <v>377781</v>
      </c>
      <c r="E79" s="3">
        <f>ROUND(+Surgery!$F74,0)</f>
        <v>164270</v>
      </c>
      <c r="F79" s="9">
        <f t="shared" si="3"/>
        <v>2.3</v>
      </c>
      <c r="G79" s="3">
        <f>ROUND(SUM(Surgery!K174:L174),0)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ROUND(SUM(Surgery!$K75:$L75),0)</f>
        <v>1220154</v>
      </c>
      <c r="E80" s="3">
        <f>ROUND(+Surgery!$F75,0)</f>
        <v>1314150</v>
      </c>
      <c r="F80" s="9">
        <f t="shared" si="3"/>
        <v>0.93</v>
      </c>
      <c r="G80" s="3">
        <f>ROUND(SUM(Surgery!K175:L175),0)</f>
        <v>1695596</v>
      </c>
      <c r="H80" s="3">
        <f>ROUND(+Surgery!F175,0)</f>
        <v>1357724</v>
      </c>
      <c r="I80" s="9">
        <f t="shared" si="4"/>
        <v>1.25</v>
      </c>
      <c r="J80" s="9"/>
      <c r="K80" s="10">
        <f t="shared" si="5"/>
        <v>0.3441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ROUND(SUM(Surgery!$K76:$L76),0)</f>
        <v>82029</v>
      </c>
      <c r="E81" s="3">
        <f>ROUND(+Surgery!$F76,0)</f>
        <v>260311</v>
      </c>
      <c r="F81" s="9">
        <f t="shared" si="3"/>
        <v>0.32</v>
      </c>
      <c r="G81" s="3">
        <f>ROUND(SUM(Surgery!K176:L176),0)</f>
        <v>105655</v>
      </c>
      <c r="H81" s="3">
        <f>ROUND(+Surgery!F176,0)</f>
        <v>192377</v>
      </c>
      <c r="I81" s="9">
        <f t="shared" si="4"/>
        <v>0.55</v>
      </c>
      <c r="J81" s="9"/>
      <c r="K81" s="10">
        <f t="shared" si="5"/>
        <v>0.7188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ROUND(SUM(Surgery!$K77:$L77),0)</f>
        <v>5867</v>
      </c>
      <c r="E82" s="3">
        <f>ROUND(+Surgery!$F77,0)</f>
        <v>257</v>
      </c>
      <c r="F82" s="9">
        <f t="shared" si="3"/>
        <v>22.83</v>
      </c>
      <c r="G82" s="3">
        <f>ROUND(SUM(Surgery!K177:L177),0)</f>
        <v>13951</v>
      </c>
      <c r="H82" s="3">
        <f>ROUND(+Surgery!F177,0)</f>
        <v>384</v>
      </c>
      <c r="I82" s="9">
        <f t="shared" si="4"/>
        <v>36.33</v>
      </c>
      <c r="J82" s="9"/>
      <c r="K82" s="10">
        <f t="shared" si="5"/>
        <v>0.5913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ROUND(SUM(Surgery!$K78:$L78),0)</f>
        <v>11501218</v>
      </c>
      <c r="E83" s="3">
        <f>ROUND(+Surgery!$F78,0)</f>
        <v>692666</v>
      </c>
      <c r="F83" s="9">
        <f t="shared" si="3"/>
        <v>16.6</v>
      </c>
      <c r="G83" s="3">
        <f>ROUND(SUM(Surgery!K178:L178),0)</f>
        <v>14755806</v>
      </c>
      <c r="H83" s="3">
        <f>ROUND(+Surgery!F178,0)</f>
        <v>711047</v>
      </c>
      <c r="I83" s="9">
        <f t="shared" si="4"/>
        <v>20.75</v>
      </c>
      <c r="J83" s="9"/>
      <c r="K83" s="10">
        <f t="shared" si="5"/>
        <v>0.25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ROUND(SUM(Surgery!$K79:$L79),0)</f>
        <v>1788593</v>
      </c>
      <c r="E84" s="3">
        <f>ROUND(+Surgery!$F79,0)</f>
        <v>3502213</v>
      </c>
      <c r="F84" s="9">
        <f t="shared" si="3"/>
        <v>0.51</v>
      </c>
      <c r="G84" s="3">
        <f>ROUND(SUM(Surgery!K179:L179),0)</f>
        <v>2273282</v>
      </c>
      <c r="H84" s="3">
        <f>ROUND(+Surgery!F179,0)</f>
        <v>3680974</v>
      </c>
      <c r="I84" s="9">
        <f t="shared" si="4"/>
        <v>0.62</v>
      </c>
      <c r="J84" s="9"/>
      <c r="K84" s="10">
        <f t="shared" si="5"/>
        <v>0.2157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ROUND(SUM(Surgery!$K80:$L80),0)</f>
        <v>1022</v>
      </c>
      <c r="E85" s="3">
        <f>ROUND(+Surgery!$F80,0)</f>
        <v>0</v>
      </c>
      <c r="F85" s="9">
        <f t="shared" si="3"/>
      </c>
      <c r="G85" s="3">
        <f>ROUND(SUM(Surgery!K180:L180),0)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ROUND(SUM(Surgery!$K81:$L81),0)</f>
        <v>48324</v>
      </c>
      <c r="E86" s="3">
        <f>ROUND(+Surgery!$F81,0)</f>
        <v>2179</v>
      </c>
      <c r="F86" s="9">
        <f t="shared" si="3"/>
        <v>22.18</v>
      </c>
      <c r="G86" s="3">
        <f>ROUND(SUM(Surgery!K181:L181),0)</f>
        <v>77659</v>
      </c>
      <c r="H86" s="3">
        <f>ROUND(+Surgery!F181,0)</f>
        <v>3895</v>
      </c>
      <c r="I86" s="9">
        <f t="shared" si="4"/>
        <v>19.94</v>
      </c>
      <c r="J86" s="9"/>
      <c r="K86" s="10">
        <f t="shared" si="5"/>
        <v>-0.101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ROUND(SUM(Surgery!$K82:$L82),0)</f>
        <v>57011</v>
      </c>
      <c r="E87" s="3">
        <f>ROUND(+Surgery!$F82,0)</f>
        <v>342360</v>
      </c>
      <c r="F87" s="9">
        <f t="shared" si="3"/>
        <v>0.17</v>
      </c>
      <c r="G87" s="3">
        <f>ROUND(SUM(Surgery!K182:L182),0)</f>
        <v>151751</v>
      </c>
      <c r="H87" s="3">
        <f>ROUND(+Surgery!F182,0)</f>
        <v>284640</v>
      </c>
      <c r="I87" s="9">
        <f t="shared" si="4"/>
        <v>0.53</v>
      </c>
      <c r="J87" s="9"/>
      <c r="K87" s="10">
        <f t="shared" si="5"/>
        <v>2.1176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ROUND(SUM(Surgery!$K83:$L83),0)</f>
        <v>0</v>
      </c>
      <c r="E88" s="3">
        <f>ROUND(+Surgery!$F83,0)</f>
        <v>0</v>
      </c>
      <c r="F88" s="9">
        <f t="shared" si="3"/>
      </c>
      <c r="G88" s="3">
        <f>ROUND(SUM(Surgery!K183:L183),0)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ROUND(SUM(Surgery!$K84:$L84),0)</f>
        <v>99582</v>
      </c>
      <c r="E89" s="3">
        <f>ROUND(+Surgery!$F84,0)</f>
        <v>248118</v>
      </c>
      <c r="F89" s="9">
        <f t="shared" si="3"/>
        <v>0.4</v>
      </c>
      <c r="G89" s="3">
        <f>ROUND(SUM(Surgery!K184:L184),0)</f>
        <v>107739</v>
      </c>
      <c r="H89" s="3">
        <f>ROUND(+Surgery!F184,0)</f>
        <v>283882</v>
      </c>
      <c r="I89" s="9">
        <f t="shared" si="4"/>
        <v>0.38</v>
      </c>
      <c r="J89" s="9"/>
      <c r="K89" s="10">
        <f t="shared" si="5"/>
        <v>-0.05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ROUND(SUM(Surgery!$K85:$L85),0)</f>
        <v>44627</v>
      </c>
      <c r="E90" s="3">
        <f>ROUND(+Surgery!$F85,0)</f>
        <v>88109</v>
      </c>
      <c r="F90" s="9">
        <f t="shared" si="3"/>
        <v>0.51</v>
      </c>
      <c r="G90" s="3">
        <f>ROUND(SUM(Surgery!K185:L185),0)</f>
        <v>24591</v>
      </c>
      <c r="H90" s="3">
        <f>ROUND(+Surgery!F185,0)</f>
        <v>125114</v>
      </c>
      <c r="I90" s="9">
        <f t="shared" si="4"/>
        <v>0.2</v>
      </c>
      <c r="J90" s="9"/>
      <c r="K90" s="10">
        <f t="shared" si="5"/>
        <v>-0.6078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ROUND(SUM(Surgery!$K86:$L86),0)</f>
        <v>8858</v>
      </c>
      <c r="E91" s="3">
        <f>ROUND(+Surgery!$F86,0)</f>
        <v>105299</v>
      </c>
      <c r="F91" s="9">
        <f t="shared" si="3"/>
        <v>0.08</v>
      </c>
      <c r="G91" s="3">
        <f>ROUND(SUM(Surgery!K186:L186),0)</f>
        <v>12883</v>
      </c>
      <c r="H91" s="3">
        <f>ROUND(+Surgery!F186,0)</f>
        <v>103280</v>
      </c>
      <c r="I91" s="9">
        <f t="shared" si="4"/>
        <v>0.12</v>
      </c>
      <c r="J91" s="9"/>
      <c r="K91" s="10">
        <f t="shared" si="5"/>
        <v>0.5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ROUND(SUM(Surgery!$K87:$L87),0)</f>
        <v>533</v>
      </c>
      <c r="E92" s="3">
        <f>ROUND(+Surgery!$F87,0)</f>
        <v>0</v>
      </c>
      <c r="F92" s="9">
        <f t="shared" si="3"/>
      </c>
      <c r="G92" s="3">
        <f>ROUND(SUM(Surgery!K187:L187),0)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ROUND(SUM(Surgery!$K88:$L88),0)</f>
        <v>218726</v>
      </c>
      <c r="E93" s="3">
        <f>ROUND(+Surgery!$F88,0)</f>
        <v>330378</v>
      </c>
      <c r="F93" s="9">
        <f t="shared" si="3"/>
        <v>0.66</v>
      </c>
      <c r="G93" s="3">
        <f>ROUND(SUM(Surgery!K188:L188),0)</f>
        <v>267254</v>
      </c>
      <c r="H93" s="3">
        <f>ROUND(+Surgery!F188,0)</f>
        <v>359451</v>
      </c>
      <c r="I93" s="9">
        <f t="shared" si="4"/>
        <v>0.74</v>
      </c>
      <c r="J93" s="9"/>
      <c r="K93" s="10">
        <f t="shared" si="5"/>
        <v>0.1212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ROUND(SUM(Surgery!$K89:$L89),0)</f>
        <v>92509</v>
      </c>
      <c r="E94" s="3">
        <f>ROUND(+Surgery!$F89,0)</f>
        <v>91624</v>
      </c>
      <c r="F94" s="9">
        <f t="shared" si="3"/>
        <v>1.01</v>
      </c>
      <c r="G94" s="3">
        <f>ROUND(SUM(Surgery!K189:L189),0)</f>
        <v>40218</v>
      </c>
      <c r="H94" s="3">
        <f>ROUND(+Surgery!F189,0)</f>
        <v>107114</v>
      </c>
      <c r="I94" s="9">
        <f t="shared" si="4"/>
        <v>0.38</v>
      </c>
      <c r="J94" s="9"/>
      <c r="K94" s="10">
        <f t="shared" si="5"/>
        <v>-0.6238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ROUND(SUM(Surgery!$K90:$L90),0)</f>
        <v>15</v>
      </c>
      <c r="E95" s="3">
        <f>ROUND(+Surgery!$F90,0)</f>
        <v>93900</v>
      </c>
      <c r="F95" s="9">
        <f t="shared" si="3"/>
        <v>0</v>
      </c>
      <c r="G95" s="3">
        <f>ROUND(SUM(Surgery!K190:L190),0)</f>
        <v>105395</v>
      </c>
      <c r="H95" s="3">
        <f>ROUND(+Surgery!F190,0)</f>
        <v>84750</v>
      </c>
      <c r="I95" s="9">
        <f t="shared" si="4"/>
        <v>1.24</v>
      </c>
      <c r="J95" s="9"/>
      <c r="K95" s="10" t="e">
        <f t="shared" si="5"/>
        <v>#DIV/0!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ROUND(SUM(Surgery!$K91:$L91),0)</f>
        <v>911551</v>
      </c>
      <c r="E96" s="3">
        <f>ROUND(+Surgery!$F91,0)</f>
        <v>1050750</v>
      </c>
      <c r="F96" s="9">
        <f t="shared" si="3"/>
        <v>0.87</v>
      </c>
      <c r="G96" s="3">
        <f>ROUND(SUM(Surgery!K191:L191),0)</f>
        <v>1269587</v>
      </c>
      <c r="H96" s="3">
        <f>ROUND(+Surgery!F191,0)</f>
        <v>1591534</v>
      </c>
      <c r="I96" s="9">
        <f t="shared" si="4"/>
        <v>0.8</v>
      </c>
      <c r="J96" s="9"/>
      <c r="K96" s="10">
        <f t="shared" si="5"/>
        <v>-0.0805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ROUND(SUM(Surgery!$K92:$L92),0)</f>
        <v>0</v>
      </c>
      <c r="E97" s="3">
        <f>ROUND(+Surgery!$F92,0)</f>
        <v>0</v>
      </c>
      <c r="F97" s="9">
        <f t="shared" si="3"/>
      </c>
      <c r="G97" s="3">
        <f>ROUND(SUM(Surgery!K192:L192),0)</f>
        <v>0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ROUND(SUM(Surgery!$K93:$L93),0)</f>
        <v>0</v>
      </c>
      <c r="E98" s="3">
        <f>ROUND(+Surgery!$F93,0)</f>
        <v>0</v>
      </c>
      <c r="F98" s="9">
        <f t="shared" si="3"/>
      </c>
      <c r="G98" s="3">
        <f>ROUND(SUM(Surgery!K193:L193),0)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ROUND(SUM(Surgery!$K94:$L94),0)</f>
        <v>559591</v>
      </c>
      <c r="E99" s="3">
        <f>ROUND(+Surgery!$F94,0)</f>
        <v>381769</v>
      </c>
      <c r="F99" s="9">
        <f t="shared" si="3"/>
        <v>1.47</v>
      </c>
      <c r="G99" s="3">
        <f>ROUND(SUM(Surgery!K194:L194),0)</f>
        <v>420586</v>
      </c>
      <c r="H99" s="3">
        <f>ROUND(+Surgery!F194,0)</f>
        <v>391219</v>
      </c>
      <c r="I99" s="9">
        <f t="shared" si="4"/>
        <v>1.08</v>
      </c>
      <c r="J99" s="9"/>
      <c r="K99" s="10">
        <f t="shared" si="5"/>
        <v>-0.2653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ROUND(SUM(Surgery!$K95:$L95),0)</f>
        <v>48612</v>
      </c>
      <c r="E100" s="3">
        <f>ROUND(+Surgery!$F95,0)</f>
        <v>72398</v>
      </c>
      <c r="F100" s="9">
        <f t="shared" si="3"/>
        <v>0.67</v>
      </c>
      <c r="G100" s="3">
        <f>ROUND(SUM(Surgery!K195:L195),0)</f>
        <v>81509</v>
      </c>
      <c r="H100" s="3">
        <f>ROUND(+Surgery!F195,0)</f>
        <v>66817</v>
      </c>
      <c r="I100" s="9">
        <f t="shared" si="4"/>
        <v>1.22</v>
      </c>
      <c r="J100" s="9"/>
      <c r="K100" s="10">
        <f t="shared" si="5"/>
        <v>0.8209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ROUND(SUM(Surgery!$K96:$L96),0)</f>
        <v>1188274</v>
      </c>
      <c r="E101" s="3">
        <f>ROUND(+Surgery!$F96,0)</f>
        <v>523053</v>
      </c>
      <c r="F101" s="9">
        <f t="shared" si="3"/>
        <v>2.27</v>
      </c>
      <c r="G101" s="3">
        <f>ROUND(SUM(Surgery!K196:L196),0)</f>
        <v>1459173</v>
      </c>
      <c r="H101" s="3">
        <f>ROUND(+Surgery!F196,0)</f>
        <v>517950</v>
      </c>
      <c r="I101" s="9">
        <f t="shared" si="4"/>
        <v>2.82</v>
      </c>
      <c r="J101" s="9"/>
      <c r="K101" s="10">
        <f t="shared" si="5"/>
        <v>0.2423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ROUND(SUM(Surgery!$K97:$L97),0)</f>
        <v>436333</v>
      </c>
      <c r="E102" s="3">
        <f>ROUND(+Surgery!$F97,0)</f>
        <v>386355</v>
      </c>
      <c r="F102" s="9">
        <f t="shared" si="3"/>
        <v>1.13</v>
      </c>
      <c r="G102" s="3">
        <f>ROUND(SUM(Surgery!K197:L197),0)</f>
        <v>433764</v>
      </c>
      <c r="H102" s="3">
        <f>ROUND(+Surgery!F197,0)</f>
        <v>416790</v>
      </c>
      <c r="I102" s="9">
        <f t="shared" si="4"/>
        <v>1.04</v>
      </c>
      <c r="J102" s="9"/>
      <c r="K102" s="10">
        <f t="shared" si="5"/>
        <v>-0.0796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ROUND(SUM(Surgery!$K98:$L98),0)</f>
        <v>0</v>
      </c>
      <c r="E103" s="3">
        <f>ROUND(+Surgery!$F98,0)</f>
        <v>0</v>
      </c>
      <c r="F103" s="9">
        <f t="shared" si="3"/>
      </c>
      <c r="G103" s="3">
        <f>ROUND(SUM(Surgery!K198:L198),0)</f>
        <v>87660</v>
      </c>
      <c r="H103" s="3">
        <f>ROUND(+Surgery!F198,0)</f>
        <v>63674</v>
      </c>
      <c r="I103" s="9">
        <f t="shared" si="4"/>
        <v>1.38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ROUND(SUM(Surgery!$K99:$L99),0)</f>
        <v>0</v>
      </c>
      <c r="E104" s="3">
        <f>ROUND(+Surgery!$F99,0)</f>
        <v>0</v>
      </c>
      <c r="F104" s="9">
        <f t="shared" si="3"/>
      </c>
      <c r="G104" s="3">
        <f>ROUND(SUM(Surgery!K199:L199),0)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ROUND(SUM(Surgery!$K100:$L100),0)</f>
        <v>0</v>
      </c>
      <c r="E105" s="3">
        <f>ROUND(+Surgery!$F100,0)</f>
        <v>0</v>
      </c>
      <c r="F105" s="9">
        <f t="shared" si="3"/>
      </c>
      <c r="G105" s="3">
        <f>ROUND(SUM(Surgery!K200:L200),0)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ROUND(SUM(Surgery!$K101:$L101),0)</f>
        <v>0</v>
      </c>
      <c r="E106" s="3">
        <f>ROUND(+Surgery!$F101,0)</f>
        <v>0</v>
      </c>
      <c r="F106" s="9">
        <f t="shared" si="3"/>
      </c>
      <c r="G106" s="3">
        <f>ROUND(SUM(Surgery!K201:L201),0)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F21" sqref="F2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9.875" style="0" bestFit="1" customWidth="1"/>
    <col min="9" max="9" width="5.875" style="0" bestFit="1" customWidth="1"/>
    <col min="10" max="10" width="2.625" style="0" customWidth="1"/>
  </cols>
  <sheetData>
    <row r="1" spans="1:10" ht="12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174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46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22</v>
      </c>
      <c r="F8" s="1" t="s">
        <v>2</v>
      </c>
      <c r="G8" s="1" t="s">
        <v>22</v>
      </c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ROUND(SUM(Surgery!M5:N5),0)</f>
        <v>1752072</v>
      </c>
      <c r="E10" s="3">
        <f>ROUND(+Surgery!F5,0)</f>
        <v>2950854</v>
      </c>
      <c r="F10" s="9">
        <f>IF(D10=0,"",IF(E10=0,"",ROUND(D10/E10,2)))</f>
        <v>0.59</v>
      </c>
      <c r="G10" s="3">
        <f>ROUND(SUM(Surgery!M105:N105),0)</f>
        <v>1893200</v>
      </c>
      <c r="H10" s="3">
        <f>ROUND(+Surgery!F105,0)</f>
        <v>3081012</v>
      </c>
      <c r="I10" s="9">
        <f>IF(G10=0,"",IF(H10=0,"",ROUND(G10/H10,2)))</f>
        <v>0.61</v>
      </c>
      <c r="J10" s="9"/>
      <c r="K10" s="10">
        <f>IF(D10=0,"",IF(E10=0,"",IF(G10=0,"",IF(H10=0,"",ROUND(I10/F10-1,4)))))</f>
        <v>0.0339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ROUND(SUM(Surgery!M6:N6),0)</f>
        <v>1940656</v>
      </c>
      <c r="E11" s="3">
        <f>ROUND(+Surgery!F6,0)</f>
        <v>605221</v>
      </c>
      <c r="F11" s="9">
        <f aca="true" t="shared" si="0" ref="F11:F74">IF(D11=0,"",IF(E11=0,"",ROUND(D11/E11,2)))</f>
        <v>3.21</v>
      </c>
      <c r="G11" s="3">
        <f>ROUND(SUM(Surgery!M106:N106),0)</f>
        <v>2015822</v>
      </c>
      <c r="H11" s="3">
        <f>ROUND(+Surgery!F106,0)</f>
        <v>636605</v>
      </c>
      <c r="I11" s="9">
        <f aca="true" t="shared" si="1" ref="I11:I74">IF(G11=0,"",IF(H11=0,"",ROUND(G11/H11,2)))</f>
        <v>3.17</v>
      </c>
      <c r="J11" s="9"/>
      <c r="K11" s="10">
        <f aca="true" t="shared" si="2" ref="K11:K74">IF(D11=0,"",IF(E11=0,"",IF(G11=0,"",IF(H11=0,"",ROUND(I11/F11-1,4)))))</f>
        <v>-0.0125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ROUND(SUM(Surgery!M7:N7),0)</f>
        <v>330</v>
      </c>
      <c r="E12" s="3">
        <f>ROUND(+Surgery!F7,0)</f>
        <v>52</v>
      </c>
      <c r="F12" s="9">
        <f t="shared" si="0"/>
        <v>6.35</v>
      </c>
      <c r="G12" s="3">
        <f>ROUND(SUM(Surgery!M107:N107),0)</f>
        <v>26</v>
      </c>
      <c r="H12" s="3">
        <f>ROUND(+Surgery!F107,0)</f>
        <v>876</v>
      </c>
      <c r="I12" s="9">
        <f t="shared" si="1"/>
        <v>0.03</v>
      </c>
      <c r="J12" s="9"/>
      <c r="K12" s="10">
        <f t="shared" si="2"/>
        <v>-0.9953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ROUND(SUM(Surgery!M8:N8),0)</f>
        <v>1529304</v>
      </c>
      <c r="E13" s="3">
        <f>ROUND(+Surgery!F8,0)</f>
        <v>2221710</v>
      </c>
      <c r="F13" s="9">
        <f t="shared" si="0"/>
        <v>0.69</v>
      </c>
      <c r="G13" s="3">
        <f>ROUND(SUM(Surgery!M108:N108),0)</f>
        <v>2927421</v>
      </c>
      <c r="H13" s="3">
        <f>ROUND(+Surgery!F108,0)</f>
        <v>2377090</v>
      </c>
      <c r="I13" s="9">
        <f t="shared" si="1"/>
        <v>1.23</v>
      </c>
      <c r="J13" s="9"/>
      <c r="K13" s="10">
        <f t="shared" si="2"/>
        <v>0.7826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ROUND(SUM(Surgery!M9:N9),0)</f>
        <v>963600</v>
      </c>
      <c r="E14" s="3">
        <f>ROUND(+Surgery!F9,0)</f>
        <v>1326100</v>
      </c>
      <c r="F14" s="9">
        <f t="shared" si="0"/>
        <v>0.73</v>
      </c>
      <c r="G14" s="3">
        <f>ROUND(SUM(Surgery!M109:N109),0)</f>
        <v>1523054</v>
      </c>
      <c r="H14" s="3">
        <f>ROUND(+Surgery!F109,0)</f>
        <v>1421700</v>
      </c>
      <c r="I14" s="9">
        <f t="shared" si="1"/>
        <v>1.07</v>
      </c>
      <c r="J14" s="9"/>
      <c r="K14" s="10">
        <f t="shared" si="2"/>
        <v>0.4658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ROUND(SUM(Surgery!M10:N10),0)</f>
        <v>515699</v>
      </c>
      <c r="E15" s="3">
        <f>ROUND(+Surgery!F10,0)</f>
        <v>222761</v>
      </c>
      <c r="F15" s="9">
        <f t="shared" si="0"/>
        <v>2.32</v>
      </c>
      <c r="G15" s="3">
        <f>ROUND(SUM(Surgery!M110:N110),0)</f>
        <v>357559</v>
      </c>
      <c r="H15" s="3">
        <f>ROUND(+Surgery!F110,0)</f>
        <v>183562</v>
      </c>
      <c r="I15" s="9">
        <f t="shared" si="1"/>
        <v>1.95</v>
      </c>
      <c r="J15" s="9"/>
      <c r="K15" s="10">
        <f t="shared" si="2"/>
        <v>-0.1595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ROUND(SUM(Surgery!M11:N11),0)</f>
        <v>48520</v>
      </c>
      <c r="E16" s="3">
        <f>ROUND(+Surgery!F11,0)</f>
        <v>9543</v>
      </c>
      <c r="F16" s="9">
        <f t="shared" si="0"/>
        <v>5.08</v>
      </c>
      <c r="G16" s="3">
        <f>ROUND(SUM(Surgery!M111:N111),0)</f>
        <v>49408</v>
      </c>
      <c r="H16" s="3">
        <f>ROUND(+Surgery!F111,0)</f>
        <v>35023</v>
      </c>
      <c r="I16" s="9">
        <f t="shared" si="1"/>
        <v>1.41</v>
      </c>
      <c r="J16" s="9"/>
      <c r="K16" s="10">
        <f t="shared" si="2"/>
        <v>-0.7224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ROUND(SUM(Surgery!M12:N12),0)</f>
        <v>199120</v>
      </c>
      <c r="E17" s="3">
        <f>ROUND(+Surgery!F12,0)</f>
        <v>261318</v>
      </c>
      <c r="F17" s="9">
        <f t="shared" si="0"/>
        <v>0.76</v>
      </c>
      <c r="G17" s="3">
        <f>ROUND(SUM(Surgery!M112:N112),0)</f>
        <v>192299</v>
      </c>
      <c r="H17" s="3">
        <f>ROUND(+Surgery!F112,0)</f>
        <v>262322</v>
      </c>
      <c r="I17" s="9">
        <f t="shared" si="1"/>
        <v>0.73</v>
      </c>
      <c r="J17" s="9"/>
      <c r="K17" s="10">
        <f t="shared" si="2"/>
        <v>-0.0395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ROUND(SUM(Surgery!M13:N13),0)</f>
        <v>20671</v>
      </c>
      <c r="E18" s="3">
        <f>ROUND(+Surgery!F13,0)</f>
        <v>56536</v>
      </c>
      <c r="F18" s="9">
        <f t="shared" si="0"/>
        <v>0.37</v>
      </c>
      <c r="G18" s="3">
        <f>ROUND(SUM(Surgery!M113:N113),0)</f>
        <v>22539</v>
      </c>
      <c r="H18" s="3">
        <f>ROUND(+Surgery!F113,0)</f>
        <v>57986</v>
      </c>
      <c r="I18" s="9">
        <f t="shared" si="1"/>
        <v>0.39</v>
      </c>
      <c r="J18" s="9"/>
      <c r="K18" s="10">
        <f t="shared" si="2"/>
        <v>0.0541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ROUND(SUM(Surgery!M14:N14),0)</f>
        <v>743071</v>
      </c>
      <c r="E19" s="3">
        <f>ROUND(+Surgery!F14,0)</f>
        <v>615663</v>
      </c>
      <c r="F19" s="9">
        <f t="shared" si="0"/>
        <v>1.21</v>
      </c>
      <c r="G19" s="3">
        <f>ROUND(SUM(Surgery!M114:N114),0)</f>
        <v>782982</v>
      </c>
      <c r="H19" s="3">
        <f>ROUND(+Surgery!F114,0)</f>
        <v>568132</v>
      </c>
      <c r="I19" s="9">
        <f t="shared" si="1"/>
        <v>1.38</v>
      </c>
      <c r="J19" s="9"/>
      <c r="K19" s="10">
        <f t="shared" si="2"/>
        <v>0.1405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ROUND(SUM(Surgery!M15:N15),0)</f>
        <v>1994824</v>
      </c>
      <c r="E20" s="3">
        <f>ROUND(+Surgery!F15,0)</f>
        <v>2388647</v>
      </c>
      <c r="F20" s="9">
        <f t="shared" si="0"/>
        <v>0.84</v>
      </c>
      <c r="G20" s="3">
        <f>ROUND(SUM(Surgery!M115:N115),0)</f>
        <v>2459001</v>
      </c>
      <c r="H20" s="3">
        <f>ROUND(+Surgery!F115,0)</f>
        <v>2528724</v>
      </c>
      <c r="I20" s="9">
        <f t="shared" si="1"/>
        <v>0.97</v>
      </c>
      <c r="J20" s="9"/>
      <c r="K20" s="10">
        <f t="shared" si="2"/>
        <v>0.1548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ROUND(SUM(Surgery!M16:N16),0)</f>
        <v>5087377</v>
      </c>
      <c r="E21" s="3">
        <f>ROUND(+Surgery!F16,0)</f>
        <v>2316359</v>
      </c>
      <c r="F21" s="9">
        <f t="shared" si="0"/>
        <v>2.2</v>
      </c>
      <c r="G21" s="3">
        <f>ROUND(SUM(Surgery!M116:N116),0)</f>
        <v>6629415</v>
      </c>
      <c r="H21" s="3">
        <f>ROUND(+Surgery!F116,0)</f>
        <v>2462465</v>
      </c>
      <c r="I21" s="9">
        <f t="shared" si="1"/>
        <v>2.69</v>
      </c>
      <c r="J21" s="9"/>
      <c r="K21" s="10">
        <f t="shared" si="2"/>
        <v>0.2227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ROUND(SUM(Surgery!M17:N17),0)</f>
        <v>252157</v>
      </c>
      <c r="E22" s="3">
        <f>ROUND(+Surgery!F17,0)</f>
        <v>104500</v>
      </c>
      <c r="F22" s="9">
        <f t="shared" si="0"/>
        <v>2.41</v>
      </c>
      <c r="G22" s="3">
        <f>ROUND(SUM(Surgery!M117:N117),0)</f>
        <v>138693</v>
      </c>
      <c r="H22" s="3">
        <f>ROUND(+Surgery!F117,0)</f>
        <v>111923</v>
      </c>
      <c r="I22" s="9">
        <f t="shared" si="1"/>
        <v>1.24</v>
      </c>
      <c r="J22" s="9"/>
      <c r="K22" s="10">
        <f t="shared" si="2"/>
        <v>-0.4855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ROUND(SUM(Surgery!M18:N18),0)</f>
        <v>857537</v>
      </c>
      <c r="E23" s="3">
        <f>ROUND(+Surgery!F18,0)</f>
        <v>15851</v>
      </c>
      <c r="F23" s="9">
        <f t="shared" si="0"/>
        <v>54.1</v>
      </c>
      <c r="G23" s="3">
        <f>ROUND(SUM(Surgery!M118:N118),0)</f>
        <v>696410</v>
      </c>
      <c r="H23" s="3">
        <f>ROUND(+Surgery!F118,0)</f>
        <v>10058</v>
      </c>
      <c r="I23" s="9">
        <f t="shared" si="1"/>
        <v>69.24</v>
      </c>
      <c r="J23" s="9"/>
      <c r="K23" s="10">
        <f t="shared" si="2"/>
        <v>0.2799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ROUND(SUM(Surgery!M19:N19),0)</f>
        <v>337522</v>
      </c>
      <c r="E24" s="3">
        <f>ROUND(+Surgery!F19,0)</f>
        <v>424618</v>
      </c>
      <c r="F24" s="9">
        <f t="shared" si="0"/>
        <v>0.79</v>
      </c>
      <c r="G24" s="3">
        <f>ROUND(SUM(Surgery!M119:N119),0)</f>
        <v>342813</v>
      </c>
      <c r="H24" s="3">
        <f>ROUND(+Surgery!F119,0)</f>
        <v>399594</v>
      </c>
      <c r="I24" s="9">
        <f t="shared" si="1"/>
        <v>0.86</v>
      </c>
      <c r="J24" s="9"/>
      <c r="K24" s="10">
        <f t="shared" si="2"/>
        <v>0.0886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ROUND(SUM(Surgery!M20:N20),0)</f>
        <v>423156</v>
      </c>
      <c r="E25" s="3">
        <f>ROUND(+Surgery!F20,0)</f>
        <v>318647</v>
      </c>
      <c r="F25" s="9">
        <f t="shared" si="0"/>
        <v>1.33</v>
      </c>
      <c r="G25" s="3">
        <f>ROUND(SUM(Surgery!M120:N120),0)</f>
        <v>457356</v>
      </c>
      <c r="H25" s="3">
        <f>ROUND(+Surgery!F120,0)</f>
        <v>300883</v>
      </c>
      <c r="I25" s="9">
        <f t="shared" si="1"/>
        <v>1.52</v>
      </c>
      <c r="J25" s="9"/>
      <c r="K25" s="10">
        <f t="shared" si="2"/>
        <v>0.1429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ROUND(SUM(Surgery!M21:N21),0)</f>
        <v>106345</v>
      </c>
      <c r="E26" s="3">
        <f>ROUND(+Surgery!F21,0)</f>
        <v>176195</v>
      </c>
      <c r="F26" s="9">
        <f t="shared" si="0"/>
        <v>0.6</v>
      </c>
      <c r="G26" s="3">
        <f>ROUND(SUM(Surgery!M121:N121),0)</f>
        <v>106531</v>
      </c>
      <c r="H26" s="3">
        <f>ROUND(+Surgery!F121,0)</f>
        <v>180696</v>
      </c>
      <c r="I26" s="9">
        <f t="shared" si="1"/>
        <v>0.59</v>
      </c>
      <c r="J26" s="9"/>
      <c r="K26" s="10">
        <f t="shared" si="2"/>
        <v>-0.0167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ROUND(SUM(Surgery!M22:N22),0)</f>
        <v>0</v>
      </c>
      <c r="E27" s="3">
        <f>ROUND(+Surgery!F22,0)</f>
        <v>0</v>
      </c>
      <c r="F27" s="9">
        <f t="shared" si="0"/>
      </c>
      <c r="G27" s="3">
        <f>ROUND(SUM(Surgery!M122:N122),0)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ROUND(SUM(Surgery!M23:N23),0)</f>
        <v>113041</v>
      </c>
      <c r="E28" s="3">
        <f>ROUND(+Surgery!F23,0)</f>
        <v>80862</v>
      </c>
      <c r="F28" s="9">
        <f t="shared" si="0"/>
        <v>1.4</v>
      </c>
      <c r="G28" s="3">
        <f>ROUND(SUM(Surgery!M123:N123),0)</f>
        <v>103097</v>
      </c>
      <c r="H28" s="3">
        <f>ROUND(+Surgery!F123,0)</f>
        <v>66860</v>
      </c>
      <c r="I28" s="9">
        <f t="shared" si="1"/>
        <v>1.54</v>
      </c>
      <c r="J28" s="9"/>
      <c r="K28" s="10">
        <f t="shared" si="2"/>
        <v>0.1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ROUND(SUM(Surgery!M24:N24),0)</f>
        <v>200758</v>
      </c>
      <c r="E29" s="3">
        <f>ROUND(+Surgery!F24,0)</f>
        <v>357840</v>
      </c>
      <c r="F29" s="9">
        <f t="shared" si="0"/>
        <v>0.56</v>
      </c>
      <c r="G29" s="3">
        <f>ROUND(SUM(Surgery!M124:N124),0)</f>
        <v>191466</v>
      </c>
      <c r="H29" s="3">
        <f>ROUND(+Surgery!F124,0)</f>
        <v>395520</v>
      </c>
      <c r="I29" s="9">
        <f t="shared" si="1"/>
        <v>0.48</v>
      </c>
      <c r="J29" s="9"/>
      <c r="K29" s="10">
        <f t="shared" si="2"/>
        <v>-0.1429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ROUND(SUM(Surgery!M25:N25),0)</f>
        <v>139637</v>
      </c>
      <c r="E30" s="3">
        <f>ROUND(+Surgery!F25,0)</f>
        <v>24430</v>
      </c>
      <c r="F30" s="9">
        <f t="shared" si="0"/>
        <v>5.72</v>
      </c>
      <c r="G30" s="3">
        <f>ROUND(SUM(Surgery!M125:N125),0)</f>
        <v>133714</v>
      </c>
      <c r="H30" s="3">
        <f>ROUND(+Surgery!F125,0)</f>
        <v>16643</v>
      </c>
      <c r="I30" s="9">
        <f t="shared" si="1"/>
        <v>8.03</v>
      </c>
      <c r="J30" s="9"/>
      <c r="K30" s="10">
        <f t="shared" si="2"/>
        <v>0.4038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ROUND(SUM(Surgery!M26:N26),0)</f>
        <v>44464</v>
      </c>
      <c r="E31" s="3">
        <f>ROUND(+Surgery!F26,0)</f>
        <v>19033</v>
      </c>
      <c r="F31" s="9">
        <f t="shared" si="0"/>
        <v>2.34</v>
      </c>
      <c r="G31" s="3">
        <f>ROUND(SUM(Surgery!M126:N126),0)</f>
        <v>45339</v>
      </c>
      <c r="H31" s="3">
        <f>ROUND(+Surgery!F126,0)</f>
        <v>20310</v>
      </c>
      <c r="I31" s="9">
        <f t="shared" si="1"/>
        <v>2.23</v>
      </c>
      <c r="J31" s="9"/>
      <c r="K31" s="10">
        <f t="shared" si="2"/>
        <v>-0.047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ROUND(SUM(Surgery!M27:N27),0)</f>
        <v>1386745</v>
      </c>
      <c r="E32" s="3">
        <f>ROUND(+Surgery!F27,0)</f>
        <v>565410</v>
      </c>
      <c r="F32" s="9">
        <f t="shared" si="0"/>
        <v>2.45</v>
      </c>
      <c r="G32" s="3">
        <f>ROUND(SUM(Surgery!M127:N127),0)</f>
        <v>1470088</v>
      </c>
      <c r="H32" s="3">
        <f>ROUND(+Surgery!F127,0)</f>
        <v>590440</v>
      </c>
      <c r="I32" s="9">
        <f t="shared" si="1"/>
        <v>2.49</v>
      </c>
      <c r="J32" s="9"/>
      <c r="K32" s="10">
        <f t="shared" si="2"/>
        <v>0.0163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ROUND(SUM(Surgery!M28:N28),0)</f>
        <v>361342</v>
      </c>
      <c r="E33" s="3">
        <f>ROUND(+Surgery!F28,0)</f>
        <v>392755</v>
      </c>
      <c r="F33" s="9">
        <f t="shared" si="0"/>
        <v>0.92</v>
      </c>
      <c r="G33" s="3">
        <f>ROUND(SUM(Surgery!M128:N128),0)</f>
        <v>454210</v>
      </c>
      <c r="H33" s="3">
        <f>ROUND(+Surgery!F128,0)</f>
        <v>349837</v>
      </c>
      <c r="I33" s="9">
        <f t="shared" si="1"/>
        <v>1.3</v>
      </c>
      <c r="J33" s="9"/>
      <c r="K33" s="10">
        <f t="shared" si="2"/>
        <v>0.413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ROUND(SUM(Surgery!M29:N29),0)</f>
        <v>209544</v>
      </c>
      <c r="E34" s="3">
        <f>ROUND(+Surgery!F29,0)</f>
        <v>307590</v>
      </c>
      <c r="F34" s="9">
        <f t="shared" si="0"/>
        <v>0.68</v>
      </c>
      <c r="G34" s="3">
        <f>ROUND(SUM(Surgery!M129:N129),0)</f>
        <v>402776</v>
      </c>
      <c r="H34" s="3">
        <f>ROUND(+Surgery!F129,0)</f>
        <v>311042</v>
      </c>
      <c r="I34" s="9">
        <f t="shared" si="1"/>
        <v>1.29</v>
      </c>
      <c r="J34" s="9"/>
      <c r="K34" s="10">
        <f t="shared" si="2"/>
        <v>0.8971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ROUND(SUM(Surgery!M30:N30),0)</f>
        <v>151678</v>
      </c>
      <c r="E35" s="3">
        <f>ROUND(+Surgery!F30,0)</f>
        <v>0</v>
      </c>
      <c r="F35" s="9">
        <f t="shared" si="0"/>
      </c>
      <c r="G35" s="3">
        <f>ROUND(SUM(Surgery!M130:N130),0)</f>
        <v>141485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ROUND(SUM(Surgery!M31:N31),0)</f>
        <v>6874</v>
      </c>
      <c r="E36" s="3">
        <f>ROUND(+Surgery!F31,0)</f>
        <v>1485</v>
      </c>
      <c r="F36" s="9">
        <f t="shared" si="0"/>
        <v>4.63</v>
      </c>
      <c r="G36" s="3">
        <f>ROUND(SUM(Surgery!M131:N131),0)</f>
        <v>6500</v>
      </c>
      <c r="H36" s="3">
        <f>ROUND(+Surgery!F131,0)</f>
        <v>1530</v>
      </c>
      <c r="I36" s="9">
        <f t="shared" si="1"/>
        <v>4.25</v>
      </c>
      <c r="J36" s="9"/>
      <c r="K36" s="10">
        <f t="shared" si="2"/>
        <v>-0.0821</v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ROUND(SUM(Surgery!M32:N32),0)</f>
        <v>600274</v>
      </c>
      <c r="E37" s="3">
        <f>ROUND(+Surgery!F32,0)</f>
        <v>509556</v>
      </c>
      <c r="F37" s="9">
        <f t="shared" si="0"/>
        <v>1.18</v>
      </c>
      <c r="G37" s="3">
        <f>ROUND(SUM(Surgery!M132:N132),0)</f>
        <v>821165</v>
      </c>
      <c r="H37" s="3">
        <f>ROUND(+Surgery!F132,0)</f>
        <v>521268</v>
      </c>
      <c r="I37" s="9">
        <f t="shared" si="1"/>
        <v>1.58</v>
      </c>
      <c r="J37" s="9"/>
      <c r="K37" s="10">
        <f t="shared" si="2"/>
        <v>0.339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ROUND(SUM(Surgery!M33:N33),0)</f>
        <v>0</v>
      </c>
      <c r="E38" s="3">
        <f>ROUND(+Surgery!F33,0)</f>
        <v>0</v>
      </c>
      <c r="F38" s="9">
        <f t="shared" si="0"/>
      </c>
      <c r="G38" s="3">
        <f>ROUND(SUM(Surgery!M133:N133),0)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ROUND(SUM(Surgery!M34:N34),0)</f>
        <v>3297952</v>
      </c>
      <c r="E39" s="3">
        <f>ROUND(+Surgery!F34,0)</f>
        <v>2272194</v>
      </c>
      <c r="F39" s="9">
        <f t="shared" si="0"/>
        <v>1.45</v>
      </c>
      <c r="G39" s="3">
        <f>ROUND(SUM(Surgery!M134:N134),0)</f>
        <v>2873857</v>
      </c>
      <c r="H39" s="3">
        <f>ROUND(+Surgery!F134,0)</f>
        <v>1535461</v>
      </c>
      <c r="I39" s="9">
        <f t="shared" si="1"/>
        <v>1.87</v>
      </c>
      <c r="J39" s="9"/>
      <c r="K39" s="10">
        <f t="shared" si="2"/>
        <v>0.2897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ROUND(SUM(Surgery!M35:N35),0)</f>
        <v>134013</v>
      </c>
      <c r="E40" s="3">
        <f>ROUND(+Surgery!F35,0)</f>
        <v>155874</v>
      </c>
      <c r="F40" s="9">
        <f t="shared" si="0"/>
        <v>0.86</v>
      </c>
      <c r="G40" s="3">
        <f>ROUND(SUM(Surgery!M135:N135),0)</f>
        <v>136000</v>
      </c>
      <c r="H40" s="3">
        <f>ROUND(+Surgery!F135,0)</f>
        <v>163587</v>
      </c>
      <c r="I40" s="9">
        <f t="shared" si="1"/>
        <v>0.83</v>
      </c>
      <c r="J40" s="9"/>
      <c r="K40" s="10">
        <f t="shared" si="2"/>
        <v>-0.0349</v>
      </c>
    </row>
    <row r="41" spans="2:11" ht="12">
      <c r="B41">
        <f>+Surgery!A36</f>
        <v>96</v>
      </c>
      <c r="C41" t="str">
        <f>+Surgery!B36</f>
        <v>SKYLINE HOSPITAL</v>
      </c>
      <c r="D41" s="3">
        <f>ROUND(SUM(Surgery!M36:N36),0)</f>
        <v>31512</v>
      </c>
      <c r="E41" s="3">
        <f>ROUND(+Surgery!F36,0)</f>
        <v>34813</v>
      </c>
      <c r="F41" s="9">
        <f t="shared" si="0"/>
        <v>0.91</v>
      </c>
      <c r="G41" s="3">
        <f>ROUND(SUM(Surgery!M136:N136),0)</f>
        <v>62701</v>
      </c>
      <c r="H41" s="3">
        <f>ROUND(+Surgery!F136,0)</f>
        <v>38326</v>
      </c>
      <c r="I41" s="9">
        <f t="shared" si="1"/>
        <v>1.64</v>
      </c>
      <c r="J41" s="9"/>
      <c r="K41" s="10">
        <f t="shared" si="2"/>
        <v>0.8022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ROUND(SUM(Surgery!M37:N37),0)</f>
        <v>577098</v>
      </c>
      <c r="E42" s="3">
        <f>ROUND(+Surgery!F37,0)</f>
        <v>24850</v>
      </c>
      <c r="F42" s="9">
        <f t="shared" si="0"/>
        <v>23.22</v>
      </c>
      <c r="G42" s="3">
        <f>ROUND(SUM(Surgery!M137:N137),0)</f>
        <v>845029</v>
      </c>
      <c r="H42" s="3">
        <f>ROUND(+Surgery!F137,0)</f>
        <v>24314</v>
      </c>
      <c r="I42" s="9">
        <f t="shared" si="1"/>
        <v>34.75</v>
      </c>
      <c r="J42" s="9"/>
      <c r="K42" s="10">
        <f t="shared" si="2"/>
        <v>0.4966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ROUND(SUM(Surgery!M38:N38),0)</f>
        <v>199142</v>
      </c>
      <c r="E43" s="3">
        <f>ROUND(+Surgery!F38,0)</f>
        <v>166031</v>
      </c>
      <c r="F43" s="9">
        <f t="shared" si="0"/>
        <v>1.2</v>
      </c>
      <c r="G43" s="3">
        <f>ROUND(SUM(Surgery!M138:N138),0)</f>
        <v>259695</v>
      </c>
      <c r="H43" s="3">
        <f>ROUND(+Surgery!F138,0)</f>
        <v>169824</v>
      </c>
      <c r="I43" s="9">
        <f t="shared" si="1"/>
        <v>1.53</v>
      </c>
      <c r="J43" s="9"/>
      <c r="K43" s="10">
        <f t="shared" si="2"/>
        <v>0.275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ROUND(SUM(Surgery!M39:N39),0)</f>
        <v>85689</v>
      </c>
      <c r="E44" s="3">
        <f>ROUND(+Surgery!F39,0)</f>
        <v>181255</v>
      </c>
      <c r="F44" s="9">
        <f t="shared" si="0"/>
        <v>0.47</v>
      </c>
      <c r="G44" s="3">
        <f>ROUND(SUM(Surgery!M139:N139),0)</f>
        <v>90055</v>
      </c>
      <c r="H44" s="3">
        <f>ROUND(+Surgery!F139,0)</f>
        <v>190750</v>
      </c>
      <c r="I44" s="9">
        <f t="shared" si="1"/>
        <v>0.47</v>
      </c>
      <c r="J44" s="9"/>
      <c r="K44" s="10">
        <f t="shared" si="2"/>
        <v>0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ROUND(SUM(Surgery!M40:N40),0)</f>
        <v>15779</v>
      </c>
      <c r="E45" s="3">
        <f>ROUND(+Surgery!F40,0)</f>
        <v>16860</v>
      </c>
      <c r="F45" s="9">
        <f t="shared" si="0"/>
        <v>0.94</v>
      </c>
      <c r="G45" s="3">
        <f>ROUND(SUM(Surgery!M140:N140),0)</f>
        <v>14403</v>
      </c>
      <c r="H45" s="3">
        <f>ROUND(+Surgery!F140,0)</f>
        <v>19529</v>
      </c>
      <c r="I45" s="9">
        <f t="shared" si="1"/>
        <v>0.74</v>
      </c>
      <c r="J45" s="9"/>
      <c r="K45" s="10">
        <f t="shared" si="2"/>
        <v>-0.2128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ROUND(SUM(Surgery!M41:N41),0)</f>
        <v>367910</v>
      </c>
      <c r="E46" s="3">
        <f>ROUND(+Surgery!F41,0)</f>
        <v>461828</v>
      </c>
      <c r="F46" s="9">
        <f t="shared" si="0"/>
        <v>0.8</v>
      </c>
      <c r="G46" s="3">
        <f>ROUND(SUM(Surgery!M141:N141),0)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ROUND(SUM(Surgery!M42:N42),0)</f>
        <v>0</v>
      </c>
      <c r="E47" s="3">
        <f>ROUND(+Surgery!F42,0)</f>
        <v>0</v>
      </c>
      <c r="F47" s="9">
        <f t="shared" si="0"/>
      </c>
      <c r="G47" s="3">
        <f>ROUND(SUM(Surgery!M142:N142),0)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ROUND(SUM(Surgery!M43:N43),0)</f>
        <v>74599</v>
      </c>
      <c r="E48" s="3">
        <f>ROUND(+Surgery!F43,0)</f>
        <v>53355</v>
      </c>
      <c r="F48" s="9">
        <f t="shared" si="0"/>
        <v>1.4</v>
      </c>
      <c r="G48" s="3">
        <f>ROUND(SUM(Surgery!M143:N143),0)</f>
        <v>71402</v>
      </c>
      <c r="H48" s="3">
        <f>ROUND(+Surgery!F143,0)</f>
        <v>54955</v>
      </c>
      <c r="I48" s="9">
        <f t="shared" si="1"/>
        <v>1.3</v>
      </c>
      <c r="J48" s="9"/>
      <c r="K48" s="10">
        <f t="shared" si="2"/>
        <v>-0.0714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ROUND(SUM(Surgery!M44:N44),0)</f>
        <v>82983</v>
      </c>
      <c r="E49" s="3">
        <f>ROUND(+Surgery!F44,0)</f>
        <v>409618</v>
      </c>
      <c r="F49" s="9">
        <f t="shared" si="0"/>
        <v>0.2</v>
      </c>
      <c r="G49" s="3">
        <f>ROUND(SUM(Surgery!M144:N144),0)</f>
        <v>71351</v>
      </c>
      <c r="H49" s="3">
        <f>ROUND(+Surgery!F144,0)</f>
        <v>406564</v>
      </c>
      <c r="I49" s="9">
        <f t="shared" si="1"/>
        <v>0.18</v>
      </c>
      <c r="J49" s="9"/>
      <c r="K49" s="10">
        <f t="shared" si="2"/>
        <v>-0.1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ROUND(SUM(Surgery!M45:N45),0)</f>
        <v>3730384</v>
      </c>
      <c r="E50" s="3">
        <f>ROUND(+Surgery!F45,0)</f>
        <v>24783</v>
      </c>
      <c r="F50" s="9">
        <f t="shared" si="0"/>
        <v>150.52</v>
      </c>
      <c r="G50" s="3">
        <f>ROUND(SUM(Surgery!M145:N145),0)</f>
        <v>4340144</v>
      </c>
      <c r="H50" s="3">
        <f>ROUND(+Surgery!F145,0)</f>
        <v>25479</v>
      </c>
      <c r="I50" s="9">
        <f t="shared" si="1"/>
        <v>170.34</v>
      </c>
      <c r="J50" s="9"/>
      <c r="K50" s="10">
        <f t="shared" si="2"/>
        <v>0.1317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ROUND(SUM(Surgery!M46:N46),0)</f>
        <v>97613</v>
      </c>
      <c r="E51" s="3">
        <f>ROUND(+Surgery!F46,0)</f>
        <v>7140</v>
      </c>
      <c r="F51" s="9">
        <f t="shared" si="0"/>
        <v>13.67</v>
      </c>
      <c r="G51" s="3">
        <f>ROUND(SUM(Surgery!M146:N146),0)</f>
        <v>112491</v>
      </c>
      <c r="H51" s="3">
        <f>ROUND(+Surgery!F146,0)</f>
        <v>9300</v>
      </c>
      <c r="I51" s="9">
        <f t="shared" si="1"/>
        <v>12.1</v>
      </c>
      <c r="J51" s="9"/>
      <c r="K51" s="10">
        <f t="shared" si="2"/>
        <v>-0.1149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ROUND(SUM(Surgery!M47:N47),0)</f>
        <v>1949966</v>
      </c>
      <c r="E52" s="3">
        <f>ROUND(+Surgery!F47,0)</f>
        <v>1903884</v>
      </c>
      <c r="F52" s="9">
        <f t="shared" si="0"/>
        <v>1.02</v>
      </c>
      <c r="G52" s="3">
        <f>ROUND(SUM(Surgery!M147:N147),0)</f>
        <v>1981204</v>
      </c>
      <c r="H52" s="3">
        <f>ROUND(+Surgery!F147,0)</f>
        <v>2021352</v>
      </c>
      <c r="I52" s="9">
        <f t="shared" si="1"/>
        <v>0.98</v>
      </c>
      <c r="J52" s="9"/>
      <c r="K52" s="10">
        <f t="shared" si="2"/>
        <v>-0.0392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ROUND(SUM(Surgery!M48:N48),0)</f>
        <v>2212269</v>
      </c>
      <c r="E53" s="3">
        <f>ROUND(+Surgery!F48,0)</f>
        <v>1248021</v>
      </c>
      <c r="F53" s="9">
        <f t="shared" si="0"/>
        <v>1.77</v>
      </c>
      <c r="G53" s="3">
        <f>ROUND(SUM(Surgery!M148:N148),0)</f>
        <v>2666168</v>
      </c>
      <c r="H53" s="3">
        <f>ROUND(+Surgery!F148,0)</f>
        <v>1538196</v>
      </c>
      <c r="I53" s="9">
        <f t="shared" si="1"/>
        <v>1.73</v>
      </c>
      <c r="J53" s="9"/>
      <c r="K53" s="10">
        <f t="shared" si="2"/>
        <v>-0.0226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ROUND(SUM(Surgery!M49:N49),0)</f>
        <v>674942</v>
      </c>
      <c r="E54" s="3">
        <f>ROUND(+Surgery!F49,0)</f>
        <v>714468</v>
      </c>
      <c r="F54" s="9">
        <f t="shared" si="0"/>
        <v>0.94</v>
      </c>
      <c r="G54" s="3">
        <f>ROUND(SUM(Surgery!M149:N149),0)</f>
        <v>638484</v>
      </c>
      <c r="H54" s="3">
        <f>ROUND(+Surgery!F149,0)</f>
        <v>980829</v>
      </c>
      <c r="I54" s="9">
        <f t="shared" si="1"/>
        <v>0.65</v>
      </c>
      <c r="J54" s="9"/>
      <c r="K54" s="10">
        <f t="shared" si="2"/>
        <v>-0.3085</v>
      </c>
    </row>
    <row r="55" spans="2:11" ht="12">
      <c r="B55">
        <f>+Surgery!A50</f>
        <v>134</v>
      </c>
      <c r="C55" t="str">
        <f>+Surgery!B50</f>
        <v>ISLAND HOSPITAL</v>
      </c>
      <c r="D55" s="3">
        <f>ROUND(SUM(Surgery!M50:N50),0)</f>
        <v>295610</v>
      </c>
      <c r="E55" s="3">
        <f>ROUND(+Surgery!F50,0)</f>
        <v>489646</v>
      </c>
      <c r="F55" s="9">
        <f t="shared" si="0"/>
        <v>0.6</v>
      </c>
      <c r="G55" s="3">
        <f>ROUND(SUM(Surgery!M150:N150),0)</f>
        <v>427650</v>
      </c>
      <c r="H55" s="3">
        <f>ROUND(+Surgery!F150,0)</f>
        <v>502708</v>
      </c>
      <c r="I55" s="9">
        <f t="shared" si="1"/>
        <v>0.85</v>
      </c>
      <c r="J55" s="9"/>
      <c r="K55" s="10">
        <f t="shared" si="2"/>
        <v>0.4167</v>
      </c>
    </row>
    <row r="56" spans="2:11" ht="12">
      <c r="B56">
        <f>+Surgery!A51</f>
        <v>137</v>
      </c>
      <c r="C56" t="str">
        <f>+Surgery!B51</f>
        <v>LINCOLN HOSPITAL</v>
      </c>
      <c r="D56" s="3">
        <f>ROUND(SUM(Surgery!M51:N51),0)</f>
        <v>27192</v>
      </c>
      <c r="E56" s="3">
        <f>ROUND(+Surgery!F51,0)</f>
        <v>34190</v>
      </c>
      <c r="F56" s="9">
        <f t="shared" si="0"/>
        <v>0.8</v>
      </c>
      <c r="G56" s="3">
        <f>ROUND(SUM(Surgery!M151:N151),0)</f>
        <v>18426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ROUND(SUM(Surgery!M52:N52),0)</f>
        <v>525328</v>
      </c>
      <c r="E57" s="3">
        <f>ROUND(+Surgery!F52,0)</f>
        <v>458090</v>
      </c>
      <c r="F57" s="9">
        <f t="shared" si="0"/>
        <v>1.15</v>
      </c>
      <c r="G57" s="3">
        <f>ROUND(SUM(Surgery!M152:N152),0)</f>
        <v>500112</v>
      </c>
      <c r="H57" s="3">
        <f>ROUND(+Surgery!F152,0)</f>
        <v>442770</v>
      </c>
      <c r="I57" s="9">
        <f t="shared" si="1"/>
        <v>1.13</v>
      </c>
      <c r="J57" s="9"/>
      <c r="K57" s="10">
        <f t="shared" si="2"/>
        <v>-0.0174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ROUND(SUM(Surgery!M53:N53),0)</f>
        <v>204935</v>
      </c>
      <c r="E58" s="3">
        <f>ROUND(+Surgery!F53,0)</f>
        <v>652525</v>
      </c>
      <c r="F58" s="9">
        <f t="shared" si="0"/>
        <v>0.31</v>
      </c>
      <c r="G58" s="3">
        <f>ROUND(SUM(Surgery!M153:N153),0)</f>
        <v>227649</v>
      </c>
      <c r="H58" s="3">
        <f>ROUND(+Surgery!F153,0)</f>
        <v>669583</v>
      </c>
      <c r="I58" s="9">
        <f t="shared" si="1"/>
        <v>0.34</v>
      </c>
      <c r="J58" s="9"/>
      <c r="K58" s="10">
        <f t="shared" si="2"/>
        <v>0.0968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ROUND(SUM(Surgery!M54:N54),0)</f>
        <v>273753</v>
      </c>
      <c r="E59" s="3">
        <f>ROUND(+Surgery!F54,0)</f>
        <v>114181</v>
      </c>
      <c r="F59" s="9">
        <f t="shared" si="0"/>
        <v>2.4</v>
      </c>
      <c r="G59" s="3">
        <f>ROUND(SUM(Surgery!M154:N154),0)</f>
        <v>300896</v>
      </c>
      <c r="H59" s="3">
        <f>ROUND(+Surgery!F154,0)</f>
        <v>117328</v>
      </c>
      <c r="I59" s="9">
        <f t="shared" si="1"/>
        <v>2.56</v>
      </c>
      <c r="J59" s="9"/>
      <c r="K59" s="10">
        <f t="shared" si="2"/>
        <v>0.0667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ROUND(SUM(Surgery!M55:N55),0)</f>
        <v>0</v>
      </c>
      <c r="E60" s="3">
        <f>ROUND(+Surgery!F55,0)</f>
        <v>0</v>
      </c>
      <c r="F60" s="9">
        <f t="shared" si="0"/>
      </c>
      <c r="G60" s="3">
        <f>ROUND(SUM(Surgery!M155:N155),0)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ROUND(SUM(Surgery!M56:N56),0)</f>
        <v>1270708</v>
      </c>
      <c r="E61" s="3">
        <f>ROUND(+Surgery!F56,0)</f>
        <v>984126</v>
      </c>
      <c r="F61" s="9">
        <f t="shared" si="0"/>
        <v>1.29</v>
      </c>
      <c r="G61" s="3">
        <f>ROUND(SUM(Surgery!M156:N156),0)</f>
        <v>1509823</v>
      </c>
      <c r="H61" s="3">
        <f>ROUND(+Surgery!F156,0)</f>
        <v>974682</v>
      </c>
      <c r="I61" s="9">
        <f t="shared" si="1"/>
        <v>1.55</v>
      </c>
      <c r="J61" s="9"/>
      <c r="K61" s="10">
        <f t="shared" si="2"/>
        <v>0.2016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ROUND(SUM(Surgery!M57:N57),0)</f>
        <v>1162095</v>
      </c>
      <c r="E62" s="3">
        <f>ROUND(+Surgery!F57,0)</f>
        <v>862986</v>
      </c>
      <c r="F62" s="9">
        <f t="shared" si="0"/>
        <v>1.35</v>
      </c>
      <c r="G62" s="3">
        <f>ROUND(SUM(Surgery!M157:N157),0)</f>
        <v>1256057</v>
      </c>
      <c r="H62" s="3">
        <f>ROUND(+Surgery!F157,0)</f>
        <v>836827</v>
      </c>
      <c r="I62" s="9">
        <f t="shared" si="1"/>
        <v>1.5</v>
      </c>
      <c r="J62" s="9"/>
      <c r="K62" s="10">
        <f t="shared" si="2"/>
        <v>0.1111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ROUND(SUM(Surgery!M58:N58),0)</f>
        <v>103820</v>
      </c>
      <c r="E63" s="3">
        <f>ROUND(+Surgery!F58,0)</f>
        <v>132091</v>
      </c>
      <c r="F63" s="9">
        <f t="shared" si="0"/>
        <v>0.79</v>
      </c>
      <c r="G63" s="3">
        <f>ROUND(SUM(Surgery!M158:N158),0)</f>
        <v>100137</v>
      </c>
      <c r="H63" s="3">
        <f>ROUND(+Surgery!F158,0)</f>
        <v>138294</v>
      </c>
      <c r="I63" s="9">
        <f t="shared" si="1"/>
        <v>0.72</v>
      </c>
      <c r="J63" s="9"/>
      <c r="K63" s="10">
        <f t="shared" si="2"/>
        <v>-0.0886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ROUND(SUM(Surgery!M59:N59),0)</f>
        <v>32201</v>
      </c>
      <c r="E64" s="3">
        <f>ROUND(+Surgery!F59,0)</f>
        <v>0</v>
      </c>
      <c r="F64" s="9">
        <f t="shared" si="0"/>
      </c>
      <c r="G64" s="3">
        <f>ROUND(SUM(Surgery!M159:N159),0)</f>
        <v>33430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ROUND(SUM(Surgery!M60:N60),0)</f>
        <v>29938</v>
      </c>
      <c r="E65" s="3">
        <f>ROUND(+Surgery!F60,0)</f>
        <v>18460</v>
      </c>
      <c r="F65" s="9">
        <f t="shared" si="0"/>
        <v>1.62</v>
      </c>
      <c r="G65" s="3">
        <f>ROUND(SUM(Surgery!M160:N160),0)</f>
        <v>51667</v>
      </c>
      <c r="H65" s="3">
        <f>ROUND(+Surgery!F160,0)</f>
        <v>19063</v>
      </c>
      <c r="I65" s="9">
        <f t="shared" si="1"/>
        <v>2.71</v>
      </c>
      <c r="J65" s="9"/>
      <c r="K65" s="10">
        <f t="shared" si="2"/>
        <v>0.6728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ROUND(SUM(Surgery!M61:N61),0)</f>
        <v>113796</v>
      </c>
      <c r="E66" s="3">
        <f>ROUND(+Surgery!F61,0)</f>
        <v>76630</v>
      </c>
      <c r="F66" s="9">
        <f t="shared" si="0"/>
        <v>1.49</v>
      </c>
      <c r="G66" s="3">
        <f>ROUND(SUM(Surgery!M161:N161),0)</f>
        <v>143222</v>
      </c>
      <c r="H66" s="3">
        <f>ROUND(+Surgery!F161,0)</f>
        <v>73331</v>
      </c>
      <c r="I66" s="9">
        <f t="shared" si="1"/>
        <v>1.95</v>
      </c>
      <c r="J66" s="9"/>
      <c r="K66" s="10">
        <f t="shared" si="2"/>
        <v>0.3087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ROUND(SUM(Surgery!M62:N62),0)</f>
        <v>106901</v>
      </c>
      <c r="E67" s="3">
        <f>ROUND(+Surgery!F62,0)</f>
        <v>55580</v>
      </c>
      <c r="F67" s="9">
        <f t="shared" si="0"/>
        <v>1.92</v>
      </c>
      <c r="G67" s="3">
        <f>ROUND(SUM(Surgery!M162:N162),0)</f>
        <v>118009</v>
      </c>
      <c r="H67" s="3">
        <f>ROUND(+Surgery!F162,0)</f>
        <v>47465</v>
      </c>
      <c r="I67" s="9">
        <f t="shared" si="1"/>
        <v>2.49</v>
      </c>
      <c r="J67" s="9"/>
      <c r="K67" s="10">
        <f t="shared" si="2"/>
        <v>0.2969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ROUND(SUM(Surgery!M63:N63),0)</f>
        <v>3753437</v>
      </c>
      <c r="E68" s="3">
        <f>ROUND(+Surgery!F63,0)</f>
        <v>989760</v>
      </c>
      <c r="F68" s="9">
        <f t="shared" si="0"/>
        <v>3.79</v>
      </c>
      <c r="G68" s="3">
        <f>ROUND(SUM(Surgery!M163:N163),0)</f>
        <v>4775302</v>
      </c>
      <c r="H68" s="3">
        <f>ROUND(+Surgery!F163,0)</f>
        <v>1032042</v>
      </c>
      <c r="I68" s="9">
        <f t="shared" si="1"/>
        <v>4.63</v>
      </c>
      <c r="J68" s="9"/>
      <c r="K68" s="10">
        <f t="shared" si="2"/>
        <v>0.2216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ROUND(SUM(Surgery!M64:N64),0)</f>
        <v>119836</v>
      </c>
      <c r="E69" s="3">
        <f>ROUND(+Surgery!F64,0)</f>
        <v>183403</v>
      </c>
      <c r="F69" s="9">
        <f t="shared" si="0"/>
        <v>0.65</v>
      </c>
      <c r="G69" s="3">
        <f>ROUND(SUM(Surgery!M164:N164),0)</f>
        <v>113364</v>
      </c>
      <c r="H69" s="3">
        <f>ROUND(+Surgery!F164,0)</f>
        <v>181175</v>
      </c>
      <c r="I69" s="9">
        <f t="shared" si="1"/>
        <v>0.63</v>
      </c>
      <c r="J69" s="9"/>
      <c r="K69" s="10">
        <f t="shared" si="2"/>
        <v>-0.0308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ROUND(SUM(Surgery!M65:N65),0)</f>
        <v>0</v>
      </c>
      <c r="E70" s="3">
        <f>ROUND(+Surgery!F65,0)</f>
        <v>0</v>
      </c>
      <c r="F70" s="9">
        <f t="shared" si="0"/>
      </c>
      <c r="G70" s="3">
        <f>ROUND(SUM(Surgery!M165:N165),0)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ROUND(SUM(Surgery!M66:N66),0)</f>
        <v>0</v>
      </c>
      <c r="E71" s="3">
        <f>ROUND(+Surgery!F66,0)</f>
        <v>0</v>
      </c>
      <c r="F71" s="9">
        <f t="shared" si="0"/>
      </c>
      <c r="G71" s="3">
        <f>ROUND(SUM(Surgery!M166:N166),0)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ROUND(SUM(Surgery!M67:N67),0)</f>
        <v>1033066</v>
      </c>
      <c r="E72" s="3">
        <f>ROUND(+Surgery!F67,0)</f>
        <v>836690</v>
      </c>
      <c r="F72" s="9">
        <f t="shared" si="0"/>
        <v>1.23</v>
      </c>
      <c r="G72" s="3">
        <f>ROUND(SUM(Surgery!M167:N167),0)</f>
        <v>759718</v>
      </c>
      <c r="H72" s="3">
        <f>ROUND(+Surgery!F167,0)</f>
        <v>946681</v>
      </c>
      <c r="I72" s="9">
        <f t="shared" si="1"/>
        <v>0.8</v>
      </c>
      <c r="J72" s="9"/>
      <c r="K72" s="10">
        <f t="shared" si="2"/>
        <v>-0.3496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ROUND(SUM(Surgery!M68:N68),0)</f>
        <v>1572724</v>
      </c>
      <c r="E73" s="3">
        <f>ROUND(+Surgery!F68,0)</f>
        <v>658681</v>
      </c>
      <c r="F73" s="9">
        <f t="shared" si="0"/>
        <v>2.39</v>
      </c>
      <c r="G73" s="3">
        <f>ROUND(SUM(Surgery!M168:N168),0)</f>
        <v>2024961</v>
      </c>
      <c r="H73" s="3">
        <f>ROUND(+Surgery!F168,0)</f>
        <v>773283</v>
      </c>
      <c r="I73" s="9">
        <f t="shared" si="1"/>
        <v>2.62</v>
      </c>
      <c r="J73" s="9"/>
      <c r="K73" s="10">
        <f t="shared" si="2"/>
        <v>0.0962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ROUND(SUM(Surgery!M69:N69),0)</f>
        <v>2922022</v>
      </c>
      <c r="E74" s="3">
        <f>ROUND(+Surgery!F69,0)</f>
        <v>2175638</v>
      </c>
      <c r="F74" s="9">
        <f t="shared" si="0"/>
        <v>1.34</v>
      </c>
      <c r="G74" s="3">
        <f>ROUND(SUM(Surgery!M169:N169),0)</f>
        <v>2065315</v>
      </c>
      <c r="H74" s="3">
        <f>ROUND(+Surgery!F169,0)</f>
        <v>2289480</v>
      </c>
      <c r="I74" s="9">
        <f t="shared" si="1"/>
        <v>0.9</v>
      </c>
      <c r="J74" s="9"/>
      <c r="K74" s="10">
        <f t="shared" si="2"/>
        <v>-0.3284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ROUND(SUM(Surgery!M70:N70),0)</f>
        <v>1590091</v>
      </c>
      <c r="E75" s="3">
        <f>ROUND(+Surgery!F70,0)</f>
        <v>715335</v>
      </c>
      <c r="F75" s="9">
        <f aca="true" t="shared" si="3" ref="F75:F106">IF(D75=0,"",IF(E75=0,"",ROUND(D75/E75,2)))</f>
        <v>2.22</v>
      </c>
      <c r="G75" s="3">
        <f>ROUND(SUM(Surgery!M170:N170),0)</f>
        <v>1733234</v>
      </c>
      <c r="H75" s="3">
        <f>ROUND(+Surgery!F170,0)</f>
        <v>726530</v>
      </c>
      <c r="I75" s="9">
        <f aca="true" t="shared" si="4" ref="I75:I106">IF(G75=0,"",IF(H75=0,"",ROUND(G75/H75,2)))</f>
        <v>2.39</v>
      </c>
      <c r="J75" s="9"/>
      <c r="K75" s="10">
        <f aca="true" t="shared" si="5" ref="K75:K106">IF(D75=0,"",IF(E75=0,"",IF(G75=0,"",IF(H75=0,"",ROUND(I75/F75-1,4)))))</f>
        <v>0.0766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ROUND(SUM(Surgery!M71:N71),0)</f>
        <v>61628</v>
      </c>
      <c r="E76" s="3">
        <f>ROUND(+Surgery!F71,0)</f>
        <v>38134</v>
      </c>
      <c r="F76" s="9">
        <f t="shared" si="3"/>
        <v>1.62</v>
      </c>
      <c r="G76" s="3">
        <f>ROUND(SUM(Surgery!M171:N171),0)</f>
        <v>86149</v>
      </c>
      <c r="H76" s="3">
        <f>ROUND(+Surgery!F171,0)</f>
        <v>30777</v>
      </c>
      <c r="I76" s="9">
        <f t="shared" si="4"/>
        <v>2.8</v>
      </c>
      <c r="J76" s="9"/>
      <c r="K76" s="10">
        <f t="shared" si="5"/>
        <v>0.7284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ROUND(SUM(Surgery!M72:N72),0)</f>
        <v>0</v>
      </c>
      <c r="E77" s="3">
        <f>ROUND(+Surgery!F72,0)</f>
        <v>0</v>
      </c>
      <c r="F77" s="9">
        <f t="shared" si="3"/>
      </c>
      <c r="G77" s="3">
        <f>ROUND(SUM(Surgery!M172:N172),0)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ROUND(SUM(Surgery!M73:N73),0)</f>
        <v>654838</v>
      </c>
      <c r="E78" s="3">
        <f>ROUND(+Surgery!F73,0)</f>
        <v>716536</v>
      </c>
      <c r="F78" s="9">
        <f t="shared" si="3"/>
        <v>0.91</v>
      </c>
      <c r="G78" s="3">
        <f>ROUND(SUM(Surgery!M173:N173),0)</f>
        <v>818497</v>
      </c>
      <c r="H78" s="3">
        <f>ROUND(+Surgery!F173,0)</f>
        <v>684577</v>
      </c>
      <c r="I78" s="9">
        <f t="shared" si="4"/>
        <v>1.2</v>
      </c>
      <c r="J78" s="9"/>
      <c r="K78" s="10">
        <f t="shared" si="5"/>
        <v>0.3187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ROUND(SUM(Surgery!M74:N74),0)</f>
        <v>150124</v>
      </c>
      <c r="E79" s="3">
        <f>ROUND(+Surgery!F74,0)</f>
        <v>164270</v>
      </c>
      <c r="F79" s="9">
        <f t="shared" si="3"/>
        <v>0.91</v>
      </c>
      <c r="G79" s="3">
        <f>ROUND(SUM(Surgery!M174:N174),0)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ROUND(SUM(Surgery!M75:N75),0)</f>
        <v>1701770</v>
      </c>
      <c r="E80" s="3">
        <f>ROUND(+Surgery!F75,0)</f>
        <v>1314150</v>
      </c>
      <c r="F80" s="9">
        <f t="shared" si="3"/>
        <v>1.29</v>
      </c>
      <c r="G80" s="3">
        <f>ROUND(SUM(Surgery!M175:N175),0)</f>
        <v>1875727</v>
      </c>
      <c r="H80" s="3">
        <f>ROUND(+Surgery!F175,0)</f>
        <v>1357724</v>
      </c>
      <c r="I80" s="9">
        <f t="shared" si="4"/>
        <v>1.38</v>
      </c>
      <c r="J80" s="9"/>
      <c r="K80" s="10">
        <f t="shared" si="5"/>
        <v>0.0698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ROUND(SUM(Surgery!M76:N76),0)</f>
        <v>350569</v>
      </c>
      <c r="E81" s="3">
        <f>ROUND(+Surgery!F76,0)</f>
        <v>260311</v>
      </c>
      <c r="F81" s="9">
        <f t="shared" si="3"/>
        <v>1.35</v>
      </c>
      <c r="G81" s="3">
        <f>ROUND(SUM(Surgery!M176:N176),0)</f>
        <v>340773</v>
      </c>
      <c r="H81" s="3">
        <f>ROUND(+Surgery!F176,0)</f>
        <v>192377</v>
      </c>
      <c r="I81" s="9">
        <f t="shared" si="4"/>
        <v>1.77</v>
      </c>
      <c r="J81" s="9"/>
      <c r="K81" s="10">
        <f t="shared" si="5"/>
        <v>0.3111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ROUND(SUM(Surgery!M77:N77),0)</f>
        <v>81416</v>
      </c>
      <c r="E82" s="3">
        <f>ROUND(+Surgery!F77,0)</f>
        <v>257</v>
      </c>
      <c r="F82" s="9">
        <f t="shared" si="3"/>
        <v>316.79</v>
      </c>
      <c r="G82" s="3">
        <f>ROUND(SUM(Surgery!M177:N177),0)</f>
        <v>75735</v>
      </c>
      <c r="H82" s="3">
        <f>ROUND(+Surgery!F177,0)</f>
        <v>384</v>
      </c>
      <c r="I82" s="9">
        <f t="shared" si="4"/>
        <v>197.23</v>
      </c>
      <c r="J82" s="9"/>
      <c r="K82" s="10">
        <f t="shared" si="5"/>
        <v>-0.3774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ROUND(SUM(Surgery!M78:N78),0)</f>
        <v>218098</v>
      </c>
      <c r="E83" s="3">
        <f>ROUND(+Surgery!F78,0)</f>
        <v>692666</v>
      </c>
      <c r="F83" s="9">
        <f t="shared" si="3"/>
        <v>0.31</v>
      </c>
      <c r="G83" s="3">
        <f>ROUND(SUM(Surgery!M178:N178),0)</f>
        <v>232245</v>
      </c>
      <c r="H83" s="3">
        <f>ROUND(+Surgery!F178,0)</f>
        <v>711047</v>
      </c>
      <c r="I83" s="9">
        <f t="shared" si="4"/>
        <v>0.33</v>
      </c>
      <c r="J83" s="9"/>
      <c r="K83" s="10">
        <f t="shared" si="5"/>
        <v>0.0645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ROUND(SUM(Surgery!M79:N79),0)</f>
        <v>4832761</v>
      </c>
      <c r="E84" s="3">
        <f>ROUND(+Surgery!F79,0)</f>
        <v>3502213</v>
      </c>
      <c r="F84" s="9">
        <f t="shared" si="3"/>
        <v>1.38</v>
      </c>
      <c r="G84" s="3">
        <f>ROUND(SUM(Surgery!M179:N179),0)</f>
        <v>4488540</v>
      </c>
      <c r="H84" s="3">
        <f>ROUND(+Surgery!F179,0)</f>
        <v>3680974</v>
      </c>
      <c r="I84" s="9">
        <f t="shared" si="4"/>
        <v>1.22</v>
      </c>
      <c r="J84" s="9"/>
      <c r="K84" s="10">
        <f t="shared" si="5"/>
        <v>-0.1159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ROUND(SUM(Surgery!M80:N80),0)</f>
        <v>13626</v>
      </c>
      <c r="E85" s="3">
        <f>ROUND(+Surgery!F80,0)</f>
        <v>0</v>
      </c>
      <c r="F85" s="9">
        <f t="shared" si="3"/>
      </c>
      <c r="G85" s="3">
        <f>ROUND(SUM(Surgery!M180:N180),0)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ROUND(SUM(Surgery!M81:N81),0)</f>
        <v>287114</v>
      </c>
      <c r="E86" s="3">
        <f>ROUND(+Surgery!F81,0)</f>
        <v>2179</v>
      </c>
      <c r="F86" s="9">
        <f t="shared" si="3"/>
        <v>131.76</v>
      </c>
      <c r="G86" s="3">
        <f>ROUND(SUM(Surgery!M181:N181),0)</f>
        <v>423402</v>
      </c>
      <c r="H86" s="3">
        <f>ROUND(+Surgery!F181,0)</f>
        <v>3895</v>
      </c>
      <c r="I86" s="9">
        <f t="shared" si="4"/>
        <v>108.7</v>
      </c>
      <c r="J86" s="9"/>
      <c r="K86" s="10">
        <f t="shared" si="5"/>
        <v>-0.175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ROUND(SUM(Surgery!M82:N82),0)</f>
        <v>479537</v>
      </c>
      <c r="E87" s="3">
        <f>ROUND(+Surgery!F82,0)</f>
        <v>342360</v>
      </c>
      <c r="F87" s="9">
        <f t="shared" si="3"/>
        <v>1.4</v>
      </c>
      <c r="G87" s="3">
        <f>ROUND(SUM(Surgery!M182:N182),0)</f>
        <v>457490</v>
      </c>
      <c r="H87" s="3">
        <f>ROUND(+Surgery!F182,0)</f>
        <v>284640</v>
      </c>
      <c r="I87" s="9">
        <f t="shared" si="4"/>
        <v>1.61</v>
      </c>
      <c r="J87" s="9"/>
      <c r="K87" s="10">
        <f t="shared" si="5"/>
        <v>0.15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ROUND(SUM(Surgery!M83:N83),0)</f>
        <v>0</v>
      </c>
      <c r="E88" s="3">
        <f>ROUND(+Surgery!F83,0)</f>
        <v>0</v>
      </c>
      <c r="F88" s="9">
        <f t="shared" si="3"/>
      </c>
      <c r="G88" s="3">
        <f>ROUND(SUM(Surgery!M183:N183),0)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ROUND(SUM(Surgery!M84:N84),0)</f>
        <v>141447</v>
      </c>
      <c r="E89" s="3">
        <f>ROUND(+Surgery!F84,0)</f>
        <v>248118</v>
      </c>
      <c r="F89" s="9">
        <f t="shared" si="3"/>
        <v>0.57</v>
      </c>
      <c r="G89" s="3">
        <f>ROUND(SUM(Surgery!M184:N184),0)</f>
        <v>133545</v>
      </c>
      <c r="H89" s="3">
        <f>ROUND(+Surgery!F184,0)</f>
        <v>283882</v>
      </c>
      <c r="I89" s="9">
        <f t="shared" si="4"/>
        <v>0.47</v>
      </c>
      <c r="J89" s="9"/>
      <c r="K89" s="10">
        <f t="shared" si="5"/>
        <v>-0.1754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ROUND(SUM(Surgery!M85:N85),0)</f>
        <v>85320</v>
      </c>
      <c r="E90" s="3">
        <f>ROUND(+Surgery!F85,0)</f>
        <v>88109</v>
      </c>
      <c r="F90" s="9">
        <f t="shared" si="3"/>
        <v>0.97</v>
      </c>
      <c r="G90" s="3">
        <f>ROUND(SUM(Surgery!M185:N185),0)</f>
        <v>142142</v>
      </c>
      <c r="H90" s="3">
        <f>ROUND(+Surgery!F185,0)</f>
        <v>125114</v>
      </c>
      <c r="I90" s="9">
        <f t="shared" si="4"/>
        <v>1.14</v>
      </c>
      <c r="J90" s="9"/>
      <c r="K90" s="10">
        <f t="shared" si="5"/>
        <v>0.1753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ROUND(SUM(Surgery!M86:N86),0)</f>
        <v>54488</v>
      </c>
      <c r="E91" s="3">
        <f>ROUND(+Surgery!F86,0)</f>
        <v>105299</v>
      </c>
      <c r="F91" s="9">
        <f t="shared" si="3"/>
        <v>0.52</v>
      </c>
      <c r="G91" s="3">
        <f>ROUND(SUM(Surgery!M186:N186),0)</f>
        <v>45220</v>
      </c>
      <c r="H91" s="3">
        <f>ROUND(+Surgery!F186,0)</f>
        <v>103280</v>
      </c>
      <c r="I91" s="9">
        <f t="shared" si="4"/>
        <v>0.44</v>
      </c>
      <c r="J91" s="9"/>
      <c r="K91" s="10">
        <f t="shared" si="5"/>
        <v>-0.1538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ROUND(SUM(Surgery!M87:N87),0)</f>
        <v>56099</v>
      </c>
      <c r="E92" s="3">
        <f>ROUND(+Surgery!F87,0)</f>
        <v>0</v>
      </c>
      <c r="F92" s="9">
        <f t="shared" si="3"/>
      </c>
      <c r="G92" s="3">
        <f>ROUND(SUM(Surgery!M187:N187),0)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ROUND(SUM(Surgery!M88:N88),0)</f>
        <v>158649</v>
      </c>
      <c r="E93" s="3">
        <f>ROUND(+Surgery!F88,0)</f>
        <v>330378</v>
      </c>
      <c r="F93" s="9">
        <f t="shared" si="3"/>
        <v>0.48</v>
      </c>
      <c r="G93" s="3">
        <f>ROUND(SUM(Surgery!M188:N188),0)</f>
        <v>201134</v>
      </c>
      <c r="H93" s="3">
        <f>ROUND(+Surgery!F188,0)</f>
        <v>359451</v>
      </c>
      <c r="I93" s="9">
        <f t="shared" si="4"/>
        <v>0.56</v>
      </c>
      <c r="J93" s="9"/>
      <c r="K93" s="10">
        <f t="shared" si="5"/>
        <v>0.1667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ROUND(SUM(Surgery!M89:N89),0)</f>
        <v>186204</v>
      </c>
      <c r="E94" s="3">
        <f>ROUND(+Surgery!F89,0)</f>
        <v>91624</v>
      </c>
      <c r="F94" s="9">
        <f t="shared" si="3"/>
        <v>2.03</v>
      </c>
      <c r="G94" s="3">
        <f>ROUND(SUM(Surgery!M189:N189),0)</f>
        <v>200226</v>
      </c>
      <c r="H94" s="3">
        <f>ROUND(+Surgery!F189,0)</f>
        <v>107114</v>
      </c>
      <c r="I94" s="9">
        <f t="shared" si="4"/>
        <v>1.87</v>
      </c>
      <c r="J94" s="9"/>
      <c r="K94" s="10">
        <f t="shared" si="5"/>
        <v>-0.0788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ROUND(SUM(Surgery!M90:N90),0)</f>
        <v>44557</v>
      </c>
      <c r="E95" s="3">
        <f>ROUND(+Surgery!F90,0)</f>
        <v>93900</v>
      </c>
      <c r="F95" s="9">
        <f t="shared" si="3"/>
        <v>0.47</v>
      </c>
      <c r="G95" s="3">
        <f>ROUND(SUM(Surgery!M190:N190),0)</f>
        <v>73897</v>
      </c>
      <c r="H95" s="3">
        <f>ROUND(+Surgery!F190,0)</f>
        <v>84750</v>
      </c>
      <c r="I95" s="9">
        <f t="shared" si="4"/>
        <v>0.87</v>
      </c>
      <c r="J95" s="9"/>
      <c r="K95" s="10">
        <f t="shared" si="5"/>
        <v>0.8511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ROUND(SUM(Surgery!M91:N91),0)</f>
        <v>1299706</v>
      </c>
      <c r="E96" s="3">
        <f>ROUND(+Surgery!F91,0)</f>
        <v>1050750</v>
      </c>
      <c r="F96" s="9">
        <f t="shared" si="3"/>
        <v>1.24</v>
      </c>
      <c r="G96" s="3">
        <f>ROUND(SUM(Surgery!M191:N191),0)</f>
        <v>1361112</v>
      </c>
      <c r="H96" s="3">
        <f>ROUND(+Surgery!F191,0)</f>
        <v>1591534</v>
      </c>
      <c r="I96" s="9">
        <f t="shared" si="4"/>
        <v>0.86</v>
      </c>
      <c r="J96" s="9"/>
      <c r="K96" s="10">
        <f t="shared" si="5"/>
        <v>-0.3065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ROUND(SUM(Surgery!M92:N92),0)</f>
        <v>0</v>
      </c>
      <c r="E97" s="3">
        <f>ROUND(+Surgery!F92,0)</f>
        <v>0</v>
      </c>
      <c r="F97" s="9">
        <f t="shared" si="3"/>
      </c>
      <c r="G97" s="3">
        <f>ROUND(SUM(Surgery!M192:N192),0)</f>
        <v>0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ROUND(SUM(Surgery!M93:N93),0)</f>
        <v>0</v>
      </c>
      <c r="E98" s="3">
        <f>ROUND(+Surgery!F93,0)</f>
        <v>0</v>
      </c>
      <c r="F98" s="9">
        <f t="shared" si="3"/>
      </c>
      <c r="G98" s="3">
        <f>ROUND(SUM(Surgery!M193:N193),0)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ROUND(SUM(Surgery!M94:N94),0)</f>
        <v>379118</v>
      </c>
      <c r="E99" s="3">
        <f>ROUND(+Surgery!F94,0)</f>
        <v>381769</v>
      </c>
      <c r="F99" s="9">
        <f t="shared" si="3"/>
        <v>0.99</v>
      </c>
      <c r="G99" s="3">
        <f>ROUND(SUM(Surgery!M194:N194),0)</f>
        <v>574280</v>
      </c>
      <c r="H99" s="3">
        <f>ROUND(+Surgery!F194,0)</f>
        <v>391219</v>
      </c>
      <c r="I99" s="9">
        <f t="shared" si="4"/>
        <v>1.47</v>
      </c>
      <c r="J99" s="9"/>
      <c r="K99" s="10">
        <f t="shared" si="5"/>
        <v>0.4848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ROUND(SUM(Surgery!M95:N95),0)</f>
        <v>204390</v>
      </c>
      <c r="E100" s="3">
        <f>ROUND(+Surgery!F95,0)</f>
        <v>72398</v>
      </c>
      <c r="F100" s="9">
        <f t="shared" si="3"/>
        <v>2.82</v>
      </c>
      <c r="G100" s="3">
        <f>ROUND(SUM(Surgery!M195:N195),0)</f>
        <v>228902</v>
      </c>
      <c r="H100" s="3">
        <f>ROUND(+Surgery!F195,0)</f>
        <v>66817</v>
      </c>
      <c r="I100" s="9">
        <f t="shared" si="4"/>
        <v>3.43</v>
      </c>
      <c r="J100" s="9"/>
      <c r="K100" s="10">
        <f t="shared" si="5"/>
        <v>0.2163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ROUND(SUM(Surgery!M96:N96),0)</f>
        <v>363171</v>
      </c>
      <c r="E101" s="3">
        <f>ROUND(+Surgery!F96,0)</f>
        <v>523053</v>
      </c>
      <c r="F101" s="9">
        <f t="shared" si="3"/>
        <v>0.69</v>
      </c>
      <c r="G101" s="3">
        <f>ROUND(SUM(Surgery!M196:N196),0)</f>
        <v>382354</v>
      </c>
      <c r="H101" s="3">
        <f>ROUND(+Surgery!F196,0)</f>
        <v>517950</v>
      </c>
      <c r="I101" s="9">
        <f t="shared" si="4"/>
        <v>0.74</v>
      </c>
      <c r="J101" s="9"/>
      <c r="K101" s="10">
        <f t="shared" si="5"/>
        <v>0.0725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ROUND(SUM(Surgery!M97:N97),0)</f>
        <v>2089788</v>
      </c>
      <c r="E102" s="3">
        <f>ROUND(+Surgery!F97,0)</f>
        <v>386355</v>
      </c>
      <c r="F102" s="9">
        <f t="shared" si="3"/>
        <v>5.41</v>
      </c>
      <c r="G102" s="3">
        <f>ROUND(SUM(Surgery!M197:N197),0)</f>
        <v>2024710</v>
      </c>
      <c r="H102" s="3">
        <f>ROUND(+Surgery!F197,0)</f>
        <v>416790</v>
      </c>
      <c r="I102" s="9">
        <f t="shared" si="4"/>
        <v>4.86</v>
      </c>
      <c r="J102" s="9"/>
      <c r="K102" s="10">
        <f t="shared" si="5"/>
        <v>-0.1017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ROUND(SUM(Surgery!M98:N98),0)</f>
        <v>0</v>
      </c>
      <c r="E103" s="3">
        <f>ROUND(+Surgery!F98,0)</f>
        <v>0</v>
      </c>
      <c r="F103" s="9">
        <f t="shared" si="3"/>
      </c>
      <c r="G103" s="3">
        <f>ROUND(SUM(Surgery!M198:N198),0)</f>
        <v>591433</v>
      </c>
      <c r="H103" s="3">
        <f>ROUND(+Surgery!F198,0)</f>
        <v>63674</v>
      </c>
      <c r="I103" s="9">
        <f t="shared" si="4"/>
        <v>9.29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ROUND(SUM(Surgery!M99:N99),0)</f>
        <v>0</v>
      </c>
      <c r="E104" s="3">
        <f>ROUND(+Surgery!F99,0)</f>
        <v>0</v>
      </c>
      <c r="F104" s="9">
        <f t="shared" si="3"/>
      </c>
      <c r="G104" s="3">
        <f>ROUND(SUM(Surgery!M199:N199),0)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ROUND(SUM(Surgery!M100:N100),0)</f>
        <v>0</v>
      </c>
      <c r="E105" s="3">
        <f>ROUND(+Surgery!F100,0)</f>
        <v>0</v>
      </c>
      <c r="F105" s="9">
        <f t="shared" si="3"/>
      </c>
      <c r="G105" s="3">
        <f>ROUND(SUM(Surgery!M200:N200),0)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ROUND(SUM(Surgery!M101:N101),0)</f>
        <v>0</v>
      </c>
      <c r="E106" s="3">
        <f>ROUND(+Surgery!F101,0)</f>
        <v>0</v>
      </c>
      <c r="F106" s="9">
        <f t="shared" si="3"/>
      </c>
      <c r="G106" s="3">
        <f>ROUND(SUM(Surgery!M201:N201),0)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N20" sqref="N2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39.375" style="0" customWidth="1"/>
    <col min="4" max="4" width="10.875" style="0" bestFit="1" customWidth="1"/>
    <col min="5" max="5" width="9.875" style="0" bestFit="1" customWidth="1"/>
    <col min="6" max="6" width="5.875" style="0" bestFit="1" customWidth="1"/>
    <col min="7" max="7" width="10.875" style="0" bestFit="1" customWidth="1"/>
    <col min="8" max="8" width="9.875" style="0" bestFit="1" customWidth="1"/>
    <col min="9" max="9" width="5.875" style="0" bestFit="1" customWidth="1"/>
    <col min="10" max="10" width="2.625" style="0" customWidth="1"/>
  </cols>
  <sheetData>
    <row r="1" spans="1:10" ht="1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1" ht="1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ht="12">
      <c r="A3" s="6"/>
      <c r="B3" s="6"/>
      <c r="C3" s="6"/>
      <c r="D3" s="6"/>
      <c r="E3" s="6"/>
      <c r="F3" s="5"/>
      <c r="G3" s="6"/>
      <c r="H3" s="6"/>
      <c r="I3" s="6"/>
      <c r="J3" s="6"/>
      <c r="K3">
        <v>176</v>
      </c>
    </row>
    <row r="4" spans="1:10" ht="1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0" ht="12">
      <c r="A5" s="8" t="s">
        <v>47</v>
      </c>
      <c r="B5" s="6"/>
      <c r="C5" s="6"/>
      <c r="D5" s="6"/>
      <c r="E5" s="6"/>
      <c r="F5" s="6"/>
      <c r="G5" s="6"/>
      <c r="H5" s="6"/>
      <c r="I5" s="6"/>
      <c r="J5" s="6"/>
    </row>
    <row r="7" spans="5:9" ht="12">
      <c r="E7" s="16">
        <f>ROUND(+Surgery!D5,0)</f>
        <v>2008</v>
      </c>
      <c r="F7" s="4">
        <f>+E7</f>
        <v>2008</v>
      </c>
      <c r="G7" s="4"/>
      <c r="H7" s="1">
        <f>+F7+1</f>
        <v>2009</v>
      </c>
      <c r="I7" s="4">
        <f>+H7</f>
        <v>2009</v>
      </c>
    </row>
    <row r="8" spans="1:11" ht="12">
      <c r="A8" s="2"/>
      <c r="B8" s="3"/>
      <c r="C8" s="3"/>
      <c r="D8" s="1" t="s">
        <v>25</v>
      </c>
      <c r="F8" s="1" t="s">
        <v>2</v>
      </c>
      <c r="G8" s="1" t="s">
        <v>25</v>
      </c>
      <c r="I8" s="1" t="s">
        <v>2</v>
      </c>
      <c r="J8" s="1"/>
      <c r="K8" s="4" t="s">
        <v>68</v>
      </c>
    </row>
    <row r="9" spans="1:11" ht="12">
      <c r="A9" s="2"/>
      <c r="B9" s="2" t="s">
        <v>33</v>
      </c>
      <c r="C9" s="2" t="s">
        <v>34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4" t="s">
        <v>69</v>
      </c>
    </row>
    <row r="10" spans="2:11" ht="12">
      <c r="B10">
        <f>+Surgery!A5</f>
        <v>1</v>
      </c>
      <c r="C10" t="str">
        <f>+Surgery!B5</f>
        <v>SWEDISH HEALTH SERVICES</v>
      </c>
      <c r="D10" s="3">
        <f>ROUND(+Surgery!O5,0)</f>
        <v>622465</v>
      </c>
      <c r="E10" s="3">
        <f>ROUND(+Surgery!F5,0)</f>
        <v>2950854</v>
      </c>
      <c r="F10" s="9">
        <f>IF(D10=0,"",IF(E10=0,"",ROUND(D10/E10,2)))</f>
        <v>0.21</v>
      </c>
      <c r="G10" s="3">
        <f>ROUND(+Surgery!O105,0)</f>
        <v>511939</v>
      </c>
      <c r="H10" s="3">
        <f>ROUND(+Surgery!F105,0)</f>
        <v>3081012</v>
      </c>
      <c r="I10" s="9">
        <f>IF(G10=0,"",IF(H10=0,"",ROUND(G10/H10,2)))</f>
        <v>0.17</v>
      </c>
      <c r="J10" s="9"/>
      <c r="K10" s="10">
        <f>IF(D10=0,"",IF(E10=0,"",IF(G10=0,"",IF(H10=0,"",ROUND(I10/F10-1,4)))))</f>
        <v>-0.1905</v>
      </c>
    </row>
    <row r="11" spans="2:11" ht="12">
      <c r="B11">
        <f>+Surgery!A6</f>
        <v>3</v>
      </c>
      <c r="C11" t="str">
        <f>+Surgery!B6</f>
        <v>SWEDISH MEDICAL CENTER CHERRY HILL</v>
      </c>
      <c r="D11" s="3">
        <f>ROUND(+Surgery!O6,0)</f>
        <v>212585</v>
      </c>
      <c r="E11" s="3">
        <f>ROUND(+Surgery!F6,0)</f>
        <v>605221</v>
      </c>
      <c r="F11" s="9">
        <f aca="true" t="shared" si="0" ref="F11:F74">IF(D11=0,"",IF(E11=0,"",ROUND(D11/E11,2)))</f>
        <v>0.35</v>
      </c>
      <c r="G11" s="3">
        <f>ROUND(+Surgery!O106,0)</f>
        <v>135802</v>
      </c>
      <c r="H11" s="3">
        <f>ROUND(+Surgery!F106,0)</f>
        <v>636605</v>
      </c>
      <c r="I11" s="9">
        <f aca="true" t="shared" si="1" ref="I11:I74">IF(G11=0,"",IF(H11=0,"",ROUND(G11/H11,2)))</f>
        <v>0.21</v>
      </c>
      <c r="J11" s="9"/>
      <c r="K11" s="10">
        <f aca="true" t="shared" si="2" ref="K11:K74">IF(D11=0,"",IF(E11=0,"",IF(G11=0,"",IF(H11=0,"",ROUND(I11/F11-1,4)))))</f>
        <v>-0.4</v>
      </c>
    </row>
    <row r="12" spans="2:11" ht="12">
      <c r="B12">
        <f>+Surgery!A7</f>
        <v>8</v>
      </c>
      <c r="C12" t="str">
        <f>+Surgery!B7</f>
        <v>KLICKITAT VALLEY HOSPITAL</v>
      </c>
      <c r="D12" s="3">
        <f>ROUND(+Surgery!O7,0)</f>
        <v>17793</v>
      </c>
      <c r="E12" s="3">
        <f>ROUND(+Surgery!F7,0)</f>
        <v>52</v>
      </c>
      <c r="F12" s="9">
        <f t="shared" si="0"/>
        <v>342.17</v>
      </c>
      <c r="G12" s="3">
        <f>ROUND(+Surgery!O107,0)</f>
        <v>10672</v>
      </c>
      <c r="H12" s="3">
        <f>ROUND(+Surgery!F107,0)</f>
        <v>876</v>
      </c>
      <c r="I12" s="9">
        <f t="shared" si="1"/>
        <v>12.18</v>
      </c>
      <c r="J12" s="9"/>
      <c r="K12" s="10">
        <f t="shared" si="2"/>
        <v>-0.9644</v>
      </c>
    </row>
    <row r="13" spans="2:11" ht="12">
      <c r="B13">
        <f>+Surgery!A8</f>
        <v>10</v>
      </c>
      <c r="C13" t="str">
        <f>+Surgery!B8</f>
        <v>VIRGINIA MASON MEDICAL CENTER</v>
      </c>
      <c r="D13" s="3">
        <f>ROUND(+Surgery!O8,0)</f>
        <v>3016117</v>
      </c>
      <c r="E13" s="3">
        <f>ROUND(+Surgery!F8,0)</f>
        <v>2221710</v>
      </c>
      <c r="F13" s="9">
        <f t="shared" si="0"/>
        <v>1.36</v>
      </c>
      <c r="G13" s="3">
        <f>ROUND(+Surgery!O108,0)</f>
        <v>2658679</v>
      </c>
      <c r="H13" s="3">
        <f>ROUND(+Surgery!F108,0)</f>
        <v>2377090</v>
      </c>
      <c r="I13" s="9">
        <f t="shared" si="1"/>
        <v>1.12</v>
      </c>
      <c r="J13" s="9"/>
      <c r="K13" s="10">
        <f t="shared" si="2"/>
        <v>-0.1765</v>
      </c>
    </row>
    <row r="14" spans="2:11" ht="12">
      <c r="B14">
        <f>+Surgery!A9</f>
        <v>14</v>
      </c>
      <c r="C14" t="str">
        <f>+Surgery!B9</f>
        <v>SEATTLE CHILDRENS HOSPITAL</v>
      </c>
      <c r="D14" s="3">
        <f>ROUND(+Surgery!O9,0)</f>
        <v>25247</v>
      </c>
      <c r="E14" s="3">
        <f>ROUND(+Surgery!F9,0)</f>
        <v>1326100</v>
      </c>
      <c r="F14" s="9">
        <f t="shared" si="0"/>
        <v>0.02</v>
      </c>
      <c r="G14" s="3">
        <f>ROUND(+Surgery!O109,0)</f>
        <v>547000</v>
      </c>
      <c r="H14" s="3">
        <f>ROUND(+Surgery!F109,0)</f>
        <v>1421700</v>
      </c>
      <c r="I14" s="9">
        <f t="shared" si="1"/>
        <v>0.38</v>
      </c>
      <c r="J14" s="9"/>
      <c r="K14" s="10">
        <f t="shared" si="2"/>
        <v>18</v>
      </c>
    </row>
    <row r="15" spans="2:11" ht="12">
      <c r="B15">
        <f>+Surgery!A10</f>
        <v>20</v>
      </c>
      <c r="C15" t="str">
        <f>+Surgery!B10</f>
        <v>GROUP HEALTH CENTRAL</v>
      </c>
      <c r="D15" s="3">
        <f>ROUND(+Surgery!O10,0)</f>
        <v>2864370</v>
      </c>
      <c r="E15" s="3">
        <f>ROUND(+Surgery!F10,0)</f>
        <v>222761</v>
      </c>
      <c r="F15" s="9">
        <f t="shared" si="0"/>
        <v>12.86</v>
      </c>
      <c r="G15" s="3">
        <f>ROUND(+Surgery!O110,0)</f>
        <v>32803</v>
      </c>
      <c r="H15" s="3">
        <f>ROUND(+Surgery!F110,0)</f>
        <v>183562</v>
      </c>
      <c r="I15" s="9">
        <f t="shared" si="1"/>
        <v>0.18</v>
      </c>
      <c r="J15" s="9"/>
      <c r="K15" s="10">
        <f t="shared" si="2"/>
        <v>-0.986</v>
      </c>
    </row>
    <row r="16" spans="2:11" ht="12">
      <c r="B16">
        <f>+Surgery!A11</f>
        <v>21</v>
      </c>
      <c r="C16" t="str">
        <f>+Surgery!B11</f>
        <v>NEWPORT COMMUNITY HOSPITAL</v>
      </c>
      <c r="D16" s="3">
        <f>ROUND(+Surgery!O11,0)</f>
        <v>2751</v>
      </c>
      <c r="E16" s="3">
        <f>ROUND(+Surgery!F11,0)</f>
        <v>9543</v>
      </c>
      <c r="F16" s="9">
        <f t="shared" si="0"/>
        <v>0.29</v>
      </c>
      <c r="G16" s="3">
        <f>ROUND(+Surgery!O111,0)</f>
        <v>153</v>
      </c>
      <c r="H16" s="3">
        <f>ROUND(+Surgery!F111,0)</f>
        <v>35023</v>
      </c>
      <c r="I16" s="9">
        <f t="shared" si="1"/>
        <v>0</v>
      </c>
      <c r="J16" s="9"/>
      <c r="K16" s="10">
        <f t="shared" si="2"/>
        <v>-1</v>
      </c>
    </row>
    <row r="17" spans="2:11" ht="12">
      <c r="B17">
        <f>+Surgery!A12</f>
        <v>22</v>
      </c>
      <c r="C17" t="str">
        <f>+Surgery!B12</f>
        <v>LOURDES MEDICAL CENTER</v>
      </c>
      <c r="D17" s="3">
        <f>ROUND(+Surgery!O12,0)</f>
        <v>78166</v>
      </c>
      <c r="E17" s="3">
        <f>ROUND(+Surgery!F12,0)</f>
        <v>261318</v>
      </c>
      <c r="F17" s="9">
        <f t="shared" si="0"/>
        <v>0.3</v>
      </c>
      <c r="G17" s="3">
        <f>ROUND(+Surgery!O112,0)</f>
        <v>63166</v>
      </c>
      <c r="H17" s="3">
        <f>ROUND(+Surgery!F112,0)</f>
        <v>262322</v>
      </c>
      <c r="I17" s="9">
        <f t="shared" si="1"/>
        <v>0.24</v>
      </c>
      <c r="J17" s="9"/>
      <c r="K17" s="10">
        <f t="shared" si="2"/>
        <v>-0.2</v>
      </c>
    </row>
    <row r="18" spans="2:11" ht="12">
      <c r="B18">
        <f>+Surgery!A13</f>
        <v>23</v>
      </c>
      <c r="C18" t="str">
        <f>+Surgery!B13</f>
        <v>OKANOGAN-DOUGLAS DISTRICT HOSPITAL</v>
      </c>
      <c r="D18" s="3">
        <f>ROUND(+Surgery!O13,0)</f>
        <v>12780</v>
      </c>
      <c r="E18" s="3">
        <f>ROUND(+Surgery!F13,0)</f>
        <v>56536</v>
      </c>
      <c r="F18" s="9">
        <f t="shared" si="0"/>
        <v>0.23</v>
      </c>
      <c r="G18" s="3">
        <f>ROUND(+Surgery!O113,0)</f>
        <v>18854</v>
      </c>
      <c r="H18" s="3">
        <f>ROUND(+Surgery!F113,0)</f>
        <v>57986</v>
      </c>
      <c r="I18" s="9">
        <f t="shared" si="1"/>
        <v>0.33</v>
      </c>
      <c r="J18" s="9"/>
      <c r="K18" s="10">
        <f t="shared" si="2"/>
        <v>0.4348</v>
      </c>
    </row>
    <row r="19" spans="2:11" ht="12">
      <c r="B19">
        <f>+Surgery!A14</f>
        <v>26</v>
      </c>
      <c r="C19" t="str">
        <f>+Surgery!B14</f>
        <v>PEACEHEALTH SAINT JOHN MEDICAL CENTER</v>
      </c>
      <c r="D19" s="3">
        <f>ROUND(+Surgery!O14,0)</f>
        <v>9597</v>
      </c>
      <c r="E19" s="3">
        <f>ROUND(+Surgery!F14,0)</f>
        <v>615663</v>
      </c>
      <c r="F19" s="9">
        <f t="shared" si="0"/>
        <v>0.02</v>
      </c>
      <c r="G19" s="3">
        <f>ROUND(+Surgery!O114,0)</f>
        <v>3887</v>
      </c>
      <c r="H19" s="3">
        <f>ROUND(+Surgery!F114,0)</f>
        <v>568132</v>
      </c>
      <c r="I19" s="9">
        <f t="shared" si="1"/>
        <v>0.01</v>
      </c>
      <c r="J19" s="9"/>
      <c r="K19" s="10">
        <f t="shared" si="2"/>
        <v>-0.5</v>
      </c>
    </row>
    <row r="20" spans="2:11" ht="12">
      <c r="B20">
        <f>+Surgery!A15</f>
        <v>29</v>
      </c>
      <c r="C20" t="str">
        <f>+Surgery!B15</f>
        <v>HARBORVIEW MEDICAL CENTER</v>
      </c>
      <c r="D20" s="3">
        <f>ROUND(+Surgery!O15,0)</f>
        <v>40164</v>
      </c>
      <c r="E20" s="3">
        <f>ROUND(+Surgery!F15,0)</f>
        <v>2388647</v>
      </c>
      <c r="F20" s="9">
        <f t="shared" si="0"/>
        <v>0.02</v>
      </c>
      <c r="G20" s="3">
        <f>ROUND(+Surgery!O115,0)</f>
        <v>92514</v>
      </c>
      <c r="H20" s="3">
        <f>ROUND(+Surgery!F115,0)</f>
        <v>2528724</v>
      </c>
      <c r="I20" s="9">
        <f t="shared" si="1"/>
        <v>0.04</v>
      </c>
      <c r="J20" s="9"/>
      <c r="K20" s="10">
        <f t="shared" si="2"/>
        <v>1</v>
      </c>
    </row>
    <row r="21" spans="2:11" ht="12">
      <c r="B21">
        <f>+Surgery!A16</f>
        <v>32</v>
      </c>
      <c r="C21" t="str">
        <f>+Surgery!B16</f>
        <v>SAINT JOSEPH MEDICAL CENTER</v>
      </c>
      <c r="D21" s="3">
        <f>ROUND(+Surgery!O16,0)</f>
        <v>541088</v>
      </c>
      <c r="E21" s="3">
        <f>ROUND(+Surgery!F16,0)</f>
        <v>2316359</v>
      </c>
      <c r="F21" s="9">
        <f t="shared" si="0"/>
        <v>0.23</v>
      </c>
      <c r="G21" s="3">
        <f>ROUND(+Surgery!O116,0)</f>
        <v>444194</v>
      </c>
      <c r="H21" s="3">
        <f>ROUND(+Surgery!F116,0)</f>
        <v>2462465</v>
      </c>
      <c r="I21" s="9">
        <f t="shared" si="1"/>
        <v>0.18</v>
      </c>
      <c r="J21" s="9"/>
      <c r="K21" s="10">
        <f t="shared" si="2"/>
        <v>-0.2174</v>
      </c>
    </row>
    <row r="22" spans="2:11" ht="12">
      <c r="B22">
        <f>+Surgery!A17</f>
        <v>35</v>
      </c>
      <c r="C22" t="str">
        <f>+Surgery!B17</f>
        <v>ENUMCLAW REGIONAL HOSPITAL</v>
      </c>
      <c r="D22" s="3">
        <f>ROUND(+Surgery!O17,0)</f>
        <v>23356</v>
      </c>
      <c r="E22" s="3">
        <f>ROUND(+Surgery!F17,0)</f>
        <v>104500</v>
      </c>
      <c r="F22" s="9">
        <f t="shared" si="0"/>
        <v>0.22</v>
      </c>
      <c r="G22" s="3">
        <f>ROUND(+Surgery!O117,0)</f>
        <v>15163</v>
      </c>
      <c r="H22" s="3">
        <f>ROUND(+Surgery!F117,0)</f>
        <v>111923</v>
      </c>
      <c r="I22" s="9">
        <f t="shared" si="1"/>
        <v>0.14</v>
      </c>
      <c r="J22" s="9"/>
      <c r="K22" s="10">
        <f t="shared" si="2"/>
        <v>-0.3636</v>
      </c>
    </row>
    <row r="23" spans="2:11" ht="12">
      <c r="B23">
        <f>+Surgery!A18</f>
        <v>37</v>
      </c>
      <c r="C23" t="str">
        <f>+Surgery!B18</f>
        <v>DEACONESS MEDICAL CENTER</v>
      </c>
      <c r="D23" s="3">
        <f>ROUND(+Surgery!O18,0)</f>
        <v>15406</v>
      </c>
      <c r="E23" s="3">
        <f>ROUND(+Surgery!F18,0)</f>
        <v>15851</v>
      </c>
      <c r="F23" s="9">
        <f t="shared" si="0"/>
        <v>0.97</v>
      </c>
      <c r="G23" s="3">
        <f>ROUND(+Surgery!O118,0)</f>
        <v>15025</v>
      </c>
      <c r="H23" s="3">
        <f>ROUND(+Surgery!F118,0)</f>
        <v>10058</v>
      </c>
      <c r="I23" s="9">
        <f t="shared" si="1"/>
        <v>1.49</v>
      </c>
      <c r="J23" s="9"/>
      <c r="K23" s="10">
        <f t="shared" si="2"/>
        <v>0.5361</v>
      </c>
    </row>
    <row r="24" spans="2:11" ht="12">
      <c r="B24">
        <f>+Surgery!A19</f>
        <v>38</v>
      </c>
      <c r="C24" t="str">
        <f>+Surgery!B19</f>
        <v>OLYMPIC MEDICAL CENTER</v>
      </c>
      <c r="D24" s="3">
        <f>ROUND(+Surgery!O19,0)</f>
        <v>229607</v>
      </c>
      <c r="E24" s="3">
        <f>ROUND(+Surgery!F19,0)</f>
        <v>424618</v>
      </c>
      <c r="F24" s="9">
        <f t="shared" si="0"/>
        <v>0.54</v>
      </c>
      <c r="G24" s="3">
        <f>ROUND(+Surgery!O119,0)</f>
        <v>192675</v>
      </c>
      <c r="H24" s="3">
        <f>ROUND(+Surgery!F119,0)</f>
        <v>399594</v>
      </c>
      <c r="I24" s="9">
        <f t="shared" si="1"/>
        <v>0.48</v>
      </c>
      <c r="J24" s="9"/>
      <c r="K24" s="10">
        <f t="shared" si="2"/>
        <v>-0.1111</v>
      </c>
    </row>
    <row r="25" spans="2:11" ht="12">
      <c r="B25">
        <f>+Surgery!A20</f>
        <v>39</v>
      </c>
      <c r="C25" t="str">
        <f>+Surgery!B20</f>
        <v>KENNEWICK GENERAL HOSPITAL</v>
      </c>
      <c r="D25" s="3">
        <f>ROUND(+Surgery!O20,0)</f>
        <v>15129</v>
      </c>
      <c r="E25" s="3">
        <f>ROUND(+Surgery!F20,0)</f>
        <v>318647</v>
      </c>
      <c r="F25" s="9">
        <f t="shared" si="0"/>
        <v>0.05</v>
      </c>
      <c r="G25" s="3">
        <f>ROUND(+Surgery!O120,0)</f>
        <v>6980</v>
      </c>
      <c r="H25" s="3">
        <f>ROUND(+Surgery!F120,0)</f>
        <v>300883</v>
      </c>
      <c r="I25" s="9">
        <f t="shared" si="1"/>
        <v>0.02</v>
      </c>
      <c r="J25" s="9"/>
      <c r="K25" s="10">
        <f t="shared" si="2"/>
        <v>-0.6</v>
      </c>
    </row>
    <row r="26" spans="2:11" ht="12">
      <c r="B26">
        <f>+Surgery!A21</f>
        <v>43</v>
      </c>
      <c r="C26" t="str">
        <f>+Surgery!B21</f>
        <v>WALLA WALLA GENERAL HOSPITAL</v>
      </c>
      <c r="D26" s="3">
        <f>ROUND(+Surgery!O21,0)</f>
        <v>10547</v>
      </c>
      <c r="E26" s="3">
        <f>ROUND(+Surgery!F21,0)</f>
        <v>176195</v>
      </c>
      <c r="F26" s="9">
        <f t="shared" si="0"/>
        <v>0.06</v>
      </c>
      <c r="G26" s="3">
        <f>ROUND(+Surgery!O121,0)</f>
        <v>6868</v>
      </c>
      <c r="H26" s="3">
        <f>ROUND(+Surgery!F121,0)</f>
        <v>180696</v>
      </c>
      <c r="I26" s="9">
        <f t="shared" si="1"/>
        <v>0.04</v>
      </c>
      <c r="J26" s="9"/>
      <c r="K26" s="10">
        <f t="shared" si="2"/>
        <v>-0.3333</v>
      </c>
    </row>
    <row r="27" spans="2:11" ht="12">
      <c r="B27">
        <f>+Surgery!A22</f>
        <v>45</v>
      </c>
      <c r="C27" t="str">
        <f>+Surgery!B22</f>
        <v>COLUMBIA BASIN HOSPITAL</v>
      </c>
      <c r="D27" s="3">
        <f>ROUND(+Surgery!O22,0)</f>
        <v>0</v>
      </c>
      <c r="E27" s="3">
        <f>ROUND(+Surgery!F22,0)</f>
        <v>0</v>
      </c>
      <c r="F27" s="9">
        <f t="shared" si="0"/>
      </c>
      <c r="G27" s="3">
        <f>ROUND(+Surgery!O122,0)</f>
        <v>0</v>
      </c>
      <c r="H27" s="3">
        <f>ROUND(+Surgery!F122,0)</f>
        <v>0</v>
      </c>
      <c r="I27" s="9">
        <f t="shared" si="1"/>
      </c>
      <c r="J27" s="9"/>
      <c r="K27" s="10">
        <f t="shared" si="2"/>
      </c>
    </row>
    <row r="28" spans="2:11" ht="12">
      <c r="B28">
        <f>+Surgery!A23</f>
        <v>46</v>
      </c>
      <c r="C28" t="str">
        <f>+Surgery!B23</f>
        <v>PROSSER MEMORIAL HOSPITAL</v>
      </c>
      <c r="D28" s="3">
        <f>ROUND(+Surgery!O23,0)</f>
        <v>77544</v>
      </c>
      <c r="E28" s="3">
        <f>ROUND(+Surgery!F23,0)</f>
        <v>80862</v>
      </c>
      <c r="F28" s="9">
        <f t="shared" si="0"/>
        <v>0.96</v>
      </c>
      <c r="G28" s="3">
        <f>ROUND(+Surgery!O123,0)</f>
        <v>39063</v>
      </c>
      <c r="H28" s="3">
        <f>ROUND(+Surgery!F123,0)</f>
        <v>66860</v>
      </c>
      <c r="I28" s="9">
        <f t="shared" si="1"/>
        <v>0.58</v>
      </c>
      <c r="J28" s="9"/>
      <c r="K28" s="10">
        <f t="shared" si="2"/>
        <v>-0.3958</v>
      </c>
    </row>
    <row r="29" spans="2:11" ht="12">
      <c r="B29">
        <f>+Surgery!A24</f>
        <v>50</v>
      </c>
      <c r="C29" t="str">
        <f>+Surgery!B24</f>
        <v>PROVIDENCE SAINT MARY MEDICAL CENTER</v>
      </c>
      <c r="D29" s="3">
        <f>ROUND(+Surgery!O24,0)</f>
        <v>34891</v>
      </c>
      <c r="E29" s="3">
        <f>ROUND(+Surgery!F24,0)</f>
        <v>357840</v>
      </c>
      <c r="F29" s="9">
        <f t="shared" si="0"/>
        <v>0.1</v>
      </c>
      <c r="G29" s="3">
        <f>ROUND(+Surgery!O124,0)</f>
        <v>13369</v>
      </c>
      <c r="H29" s="3">
        <f>ROUND(+Surgery!F124,0)</f>
        <v>395520</v>
      </c>
      <c r="I29" s="9">
        <f t="shared" si="1"/>
        <v>0.03</v>
      </c>
      <c r="J29" s="9"/>
      <c r="K29" s="10">
        <f t="shared" si="2"/>
        <v>-0.7</v>
      </c>
    </row>
    <row r="30" spans="2:11" ht="12">
      <c r="B30">
        <f>+Surgery!A25</f>
        <v>54</v>
      </c>
      <c r="C30" t="str">
        <f>+Surgery!B25</f>
        <v>FORKS COMMUNITY HOSPITAL</v>
      </c>
      <c r="D30" s="3">
        <f>ROUND(+Surgery!O25,0)</f>
        <v>492</v>
      </c>
      <c r="E30" s="3">
        <f>ROUND(+Surgery!F25,0)</f>
        <v>24430</v>
      </c>
      <c r="F30" s="9">
        <f t="shared" si="0"/>
        <v>0.02</v>
      </c>
      <c r="G30" s="3">
        <f>ROUND(+Surgery!O125,0)</f>
        <v>263</v>
      </c>
      <c r="H30" s="3">
        <f>ROUND(+Surgery!F125,0)</f>
        <v>16643</v>
      </c>
      <c r="I30" s="9">
        <f t="shared" si="1"/>
        <v>0.02</v>
      </c>
      <c r="J30" s="9"/>
      <c r="K30" s="10">
        <f t="shared" si="2"/>
        <v>0</v>
      </c>
    </row>
    <row r="31" spans="2:11" ht="12">
      <c r="B31">
        <f>+Surgery!A26</f>
        <v>56</v>
      </c>
      <c r="C31" t="str">
        <f>+Surgery!B26</f>
        <v>WILLAPA HARBOR HOSPITAL</v>
      </c>
      <c r="D31" s="3">
        <f>ROUND(+Surgery!O26,0)</f>
        <v>12820</v>
      </c>
      <c r="E31" s="3">
        <f>ROUND(+Surgery!F26,0)</f>
        <v>19033</v>
      </c>
      <c r="F31" s="9">
        <f t="shared" si="0"/>
        <v>0.67</v>
      </c>
      <c r="G31" s="3">
        <f>ROUND(+Surgery!O126,0)</f>
        <v>6326</v>
      </c>
      <c r="H31" s="3">
        <f>ROUND(+Surgery!F126,0)</f>
        <v>20310</v>
      </c>
      <c r="I31" s="9">
        <f t="shared" si="1"/>
        <v>0.31</v>
      </c>
      <c r="J31" s="9"/>
      <c r="K31" s="10">
        <f t="shared" si="2"/>
        <v>-0.5373</v>
      </c>
    </row>
    <row r="32" spans="2:11" ht="12">
      <c r="B32">
        <f>+Surgery!A27</f>
        <v>58</v>
      </c>
      <c r="C32" t="str">
        <f>+Surgery!B27</f>
        <v>YAKIMA VALLEY MEMORIAL HOSPITAL</v>
      </c>
      <c r="D32" s="3">
        <f>ROUND(+Surgery!O27,0)</f>
        <v>34802</v>
      </c>
      <c r="E32" s="3">
        <f>ROUND(+Surgery!F27,0)</f>
        <v>565410</v>
      </c>
      <c r="F32" s="9">
        <f t="shared" si="0"/>
        <v>0.06</v>
      </c>
      <c r="G32" s="3">
        <f>ROUND(+Surgery!O127,0)</f>
        <v>21394</v>
      </c>
      <c r="H32" s="3">
        <f>ROUND(+Surgery!F127,0)</f>
        <v>590440</v>
      </c>
      <c r="I32" s="9">
        <f t="shared" si="1"/>
        <v>0.04</v>
      </c>
      <c r="J32" s="9"/>
      <c r="K32" s="10">
        <f t="shared" si="2"/>
        <v>-0.3333</v>
      </c>
    </row>
    <row r="33" spans="2:11" ht="12">
      <c r="B33">
        <f>+Surgery!A28</f>
        <v>63</v>
      </c>
      <c r="C33" t="str">
        <f>+Surgery!B28</f>
        <v>GRAYS HARBOR COMMUNITY HOSPITAL</v>
      </c>
      <c r="D33" s="3">
        <f>ROUND(+Surgery!O28,0)</f>
        <v>3948</v>
      </c>
      <c r="E33" s="3">
        <f>ROUND(+Surgery!F28,0)</f>
        <v>392755</v>
      </c>
      <c r="F33" s="9">
        <f t="shared" si="0"/>
        <v>0.01</v>
      </c>
      <c r="G33" s="3">
        <f>ROUND(+Surgery!O128,0)</f>
        <v>2572</v>
      </c>
      <c r="H33" s="3">
        <f>ROUND(+Surgery!F128,0)</f>
        <v>349837</v>
      </c>
      <c r="I33" s="9">
        <f t="shared" si="1"/>
        <v>0.01</v>
      </c>
      <c r="J33" s="9"/>
      <c r="K33" s="10">
        <f t="shared" si="2"/>
        <v>0</v>
      </c>
    </row>
    <row r="34" spans="2:11" ht="12">
      <c r="B34">
        <f>+Surgery!A29</f>
        <v>78</v>
      </c>
      <c r="C34" t="str">
        <f>+Surgery!B29</f>
        <v>SAMARITAN HOSPITAL</v>
      </c>
      <c r="D34" s="3">
        <f>ROUND(+Surgery!O29,0)</f>
        <v>12996</v>
      </c>
      <c r="E34" s="3">
        <f>ROUND(+Surgery!F29,0)</f>
        <v>307590</v>
      </c>
      <c r="F34" s="9">
        <f t="shared" si="0"/>
        <v>0.04</v>
      </c>
      <c r="G34" s="3">
        <f>ROUND(+Surgery!O129,0)</f>
        <v>38858</v>
      </c>
      <c r="H34" s="3">
        <f>ROUND(+Surgery!F129,0)</f>
        <v>311042</v>
      </c>
      <c r="I34" s="9">
        <f t="shared" si="1"/>
        <v>0.12</v>
      </c>
      <c r="J34" s="9"/>
      <c r="K34" s="10">
        <f t="shared" si="2"/>
        <v>2</v>
      </c>
    </row>
    <row r="35" spans="2:11" ht="12">
      <c r="B35">
        <f>+Surgery!A30</f>
        <v>79</v>
      </c>
      <c r="C35" t="str">
        <f>+Surgery!B30</f>
        <v>OCEAN BEACH HOSPITAL</v>
      </c>
      <c r="D35" s="3">
        <f>ROUND(+Surgery!O30,0)</f>
        <v>4509</v>
      </c>
      <c r="E35" s="3">
        <f>ROUND(+Surgery!F30,0)</f>
        <v>0</v>
      </c>
      <c r="F35" s="9">
        <f t="shared" si="0"/>
      </c>
      <c r="G35" s="3">
        <f>ROUND(+Surgery!O130,0)</f>
        <v>26535</v>
      </c>
      <c r="H35" s="3">
        <f>ROUND(+Surgery!F130,0)</f>
        <v>0</v>
      </c>
      <c r="I35" s="9">
        <f t="shared" si="1"/>
      </c>
      <c r="J35" s="9"/>
      <c r="K35" s="10">
        <f t="shared" si="2"/>
      </c>
    </row>
    <row r="36" spans="2:11" ht="12">
      <c r="B36">
        <f>+Surgery!A31</f>
        <v>80</v>
      </c>
      <c r="C36" t="str">
        <f>+Surgery!B31</f>
        <v>ODESSA MEMORIAL HOSPITAL</v>
      </c>
      <c r="D36" s="3">
        <f>ROUND(+Surgery!O31,0)</f>
        <v>0</v>
      </c>
      <c r="E36" s="3">
        <f>ROUND(+Surgery!F31,0)</f>
        <v>1485</v>
      </c>
      <c r="F36" s="9">
        <f t="shared" si="0"/>
      </c>
      <c r="G36" s="3">
        <f>ROUND(+Surgery!O131,0)</f>
        <v>0</v>
      </c>
      <c r="H36" s="3">
        <f>ROUND(+Surgery!F131,0)</f>
        <v>1530</v>
      </c>
      <c r="I36" s="9">
        <f t="shared" si="1"/>
      </c>
      <c r="J36" s="9"/>
      <c r="K36" s="10">
        <f t="shared" si="2"/>
      </c>
    </row>
    <row r="37" spans="2:11" ht="12">
      <c r="B37">
        <f>+Surgery!A32</f>
        <v>81</v>
      </c>
      <c r="C37" t="str">
        <f>+Surgery!B32</f>
        <v>GOOD SAMARITAN HOSPITAL</v>
      </c>
      <c r="D37" s="3">
        <f>ROUND(+Surgery!O32,0)</f>
        <v>34100</v>
      </c>
      <c r="E37" s="3">
        <f>ROUND(+Surgery!F32,0)</f>
        <v>509556</v>
      </c>
      <c r="F37" s="9">
        <f t="shared" si="0"/>
        <v>0.07</v>
      </c>
      <c r="G37" s="3">
        <f>ROUND(+Surgery!O132,0)</f>
        <v>17813</v>
      </c>
      <c r="H37" s="3">
        <f>ROUND(+Surgery!F132,0)</f>
        <v>521268</v>
      </c>
      <c r="I37" s="9">
        <f t="shared" si="1"/>
        <v>0.03</v>
      </c>
      <c r="J37" s="9"/>
      <c r="K37" s="10">
        <f t="shared" si="2"/>
        <v>-0.5714</v>
      </c>
    </row>
    <row r="38" spans="2:11" ht="12">
      <c r="B38">
        <f>+Surgery!A33</f>
        <v>82</v>
      </c>
      <c r="C38" t="str">
        <f>+Surgery!B33</f>
        <v>GARFIELD COUNTY MEMORIAL HOSPITAL</v>
      </c>
      <c r="D38" s="3">
        <f>ROUND(+Surgery!O33,0)</f>
        <v>0</v>
      </c>
      <c r="E38" s="3">
        <f>ROUND(+Surgery!F33,0)</f>
        <v>0</v>
      </c>
      <c r="F38" s="9">
        <f t="shared" si="0"/>
      </c>
      <c r="G38" s="3">
        <f>ROUND(+Surgery!O133,0)</f>
        <v>0</v>
      </c>
      <c r="H38" s="3">
        <f>ROUND(+Surgery!F133,0)</f>
        <v>0</v>
      </c>
      <c r="I38" s="9">
        <f t="shared" si="1"/>
      </c>
      <c r="J38" s="9"/>
      <c r="K38" s="10">
        <f t="shared" si="2"/>
      </c>
    </row>
    <row r="39" spans="2:11" ht="12">
      <c r="B39">
        <f>+Surgery!A34</f>
        <v>84</v>
      </c>
      <c r="C39" t="str">
        <f>+Surgery!B34</f>
        <v>PROVIDENCE REGIONAL MEDICAL CENTER EVERETT</v>
      </c>
      <c r="D39" s="3">
        <f>ROUND(+Surgery!O34,0)</f>
        <v>104873</v>
      </c>
      <c r="E39" s="3">
        <f>ROUND(+Surgery!F34,0)</f>
        <v>2272194</v>
      </c>
      <c r="F39" s="9">
        <f t="shared" si="0"/>
        <v>0.05</v>
      </c>
      <c r="G39" s="3">
        <f>ROUND(+Surgery!O134,0)</f>
        <v>81035</v>
      </c>
      <c r="H39" s="3">
        <f>ROUND(+Surgery!F134,0)</f>
        <v>1535461</v>
      </c>
      <c r="I39" s="9">
        <f t="shared" si="1"/>
        <v>0.05</v>
      </c>
      <c r="J39" s="9"/>
      <c r="K39" s="10">
        <f t="shared" si="2"/>
        <v>0</v>
      </c>
    </row>
    <row r="40" spans="2:11" ht="12">
      <c r="B40">
        <f>+Surgery!A35</f>
        <v>85</v>
      </c>
      <c r="C40" t="str">
        <f>+Surgery!B35</f>
        <v>JEFFERSON HEALTHCARE HOSPITAL</v>
      </c>
      <c r="D40" s="3">
        <f>ROUND(+Surgery!O35,0)</f>
        <v>3048</v>
      </c>
      <c r="E40" s="3">
        <f>ROUND(+Surgery!F35,0)</f>
        <v>155874</v>
      </c>
      <c r="F40" s="9">
        <f t="shared" si="0"/>
        <v>0.02</v>
      </c>
      <c r="G40" s="3">
        <f>ROUND(+Surgery!O135,0)</f>
        <v>4382</v>
      </c>
      <c r="H40" s="3">
        <f>ROUND(+Surgery!F135,0)</f>
        <v>163587</v>
      </c>
      <c r="I40" s="9">
        <f t="shared" si="1"/>
        <v>0.03</v>
      </c>
      <c r="J40" s="9"/>
      <c r="K40" s="10">
        <f t="shared" si="2"/>
        <v>0.5</v>
      </c>
    </row>
    <row r="41" spans="2:11" ht="12">
      <c r="B41">
        <f>+Surgery!A36</f>
        <v>96</v>
      </c>
      <c r="C41" t="str">
        <f>+Surgery!B36</f>
        <v>SKYLINE HOSPITAL</v>
      </c>
      <c r="D41" s="3">
        <f>ROUND(+Surgery!O36,0)</f>
        <v>800</v>
      </c>
      <c r="E41" s="3">
        <f>ROUND(+Surgery!F36,0)</f>
        <v>34813</v>
      </c>
      <c r="F41" s="9">
        <f t="shared" si="0"/>
        <v>0.02</v>
      </c>
      <c r="G41" s="3">
        <f>ROUND(+Surgery!O136,0)</f>
        <v>3765</v>
      </c>
      <c r="H41" s="3">
        <f>ROUND(+Surgery!F136,0)</f>
        <v>38326</v>
      </c>
      <c r="I41" s="9">
        <f t="shared" si="1"/>
        <v>0.1</v>
      </c>
      <c r="J41" s="9"/>
      <c r="K41" s="10">
        <f t="shared" si="2"/>
        <v>4</v>
      </c>
    </row>
    <row r="42" spans="2:11" ht="12">
      <c r="B42">
        <f>+Surgery!A37</f>
        <v>102</v>
      </c>
      <c r="C42" t="str">
        <f>+Surgery!B37</f>
        <v>YAKIMA REGIONAL MEDICAL AND CARDIAC CENTER</v>
      </c>
      <c r="D42" s="3">
        <f>ROUND(+Surgery!O37,0)</f>
        <v>303446</v>
      </c>
      <c r="E42" s="3">
        <f>ROUND(+Surgery!F37,0)</f>
        <v>24850</v>
      </c>
      <c r="F42" s="9">
        <f t="shared" si="0"/>
        <v>12.21</v>
      </c>
      <c r="G42" s="3">
        <f>ROUND(+Surgery!O137,0)</f>
        <v>306492</v>
      </c>
      <c r="H42" s="3">
        <f>ROUND(+Surgery!F137,0)</f>
        <v>24314</v>
      </c>
      <c r="I42" s="9">
        <f t="shared" si="1"/>
        <v>12.61</v>
      </c>
      <c r="J42" s="9"/>
      <c r="K42" s="10">
        <f t="shared" si="2"/>
        <v>0.0328</v>
      </c>
    </row>
    <row r="43" spans="2:11" ht="12">
      <c r="B43">
        <f>+Surgery!A38</f>
        <v>104</v>
      </c>
      <c r="C43" t="str">
        <f>+Surgery!B38</f>
        <v>VALLEY GENERAL HOSPITAL</v>
      </c>
      <c r="D43" s="3">
        <f>ROUND(+Surgery!O38,0)</f>
        <v>1532</v>
      </c>
      <c r="E43" s="3">
        <f>ROUND(+Surgery!F38,0)</f>
        <v>166031</v>
      </c>
      <c r="F43" s="9">
        <f t="shared" si="0"/>
        <v>0.01</v>
      </c>
      <c r="G43" s="3">
        <f>ROUND(+Surgery!O138,0)</f>
        <v>4495</v>
      </c>
      <c r="H43" s="3">
        <f>ROUND(+Surgery!F138,0)</f>
        <v>169824</v>
      </c>
      <c r="I43" s="9">
        <f t="shared" si="1"/>
        <v>0.03</v>
      </c>
      <c r="J43" s="9"/>
      <c r="K43" s="10">
        <f t="shared" si="2"/>
        <v>2</v>
      </c>
    </row>
    <row r="44" spans="2:11" ht="12">
      <c r="B44">
        <f>+Surgery!A39</f>
        <v>106</v>
      </c>
      <c r="C44" t="str">
        <f>+Surgery!B39</f>
        <v>CASCADE VALLEY HOSPITAL</v>
      </c>
      <c r="D44" s="3">
        <f>ROUND(+Surgery!O39,0)</f>
        <v>2053</v>
      </c>
      <c r="E44" s="3">
        <f>ROUND(+Surgery!F39,0)</f>
        <v>181255</v>
      </c>
      <c r="F44" s="9">
        <f t="shared" si="0"/>
        <v>0.01</v>
      </c>
      <c r="G44" s="3">
        <f>ROUND(+Surgery!O139,0)</f>
        <v>6197</v>
      </c>
      <c r="H44" s="3">
        <f>ROUND(+Surgery!F139,0)</f>
        <v>190750</v>
      </c>
      <c r="I44" s="9">
        <f t="shared" si="1"/>
        <v>0.03</v>
      </c>
      <c r="J44" s="9"/>
      <c r="K44" s="10">
        <f t="shared" si="2"/>
        <v>2</v>
      </c>
    </row>
    <row r="45" spans="2:11" ht="12">
      <c r="B45">
        <f>+Surgery!A40</f>
        <v>107</v>
      </c>
      <c r="C45" t="str">
        <f>+Surgery!B40</f>
        <v>NORTH VALLEY HOSPITAL</v>
      </c>
      <c r="D45" s="3">
        <f>ROUND(+Surgery!O40,0)</f>
        <v>27443</v>
      </c>
      <c r="E45" s="3">
        <f>ROUND(+Surgery!F40,0)</f>
        <v>16860</v>
      </c>
      <c r="F45" s="9">
        <f t="shared" si="0"/>
        <v>1.63</v>
      </c>
      <c r="G45" s="3">
        <f>ROUND(+Surgery!O140,0)</f>
        <v>3018</v>
      </c>
      <c r="H45" s="3">
        <f>ROUND(+Surgery!F140,0)</f>
        <v>19529</v>
      </c>
      <c r="I45" s="9">
        <f t="shared" si="1"/>
        <v>0.15</v>
      </c>
      <c r="J45" s="9"/>
      <c r="K45" s="10">
        <f t="shared" si="2"/>
        <v>-0.908</v>
      </c>
    </row>
    <row r="46" spans="2:11" ht="12">
      <c r="B46">
        <f>+Surgery!A41</f>
        <v>108</v>
      </c>
      <c r="C46" t="str">
        <f>+Surgery!B41</f>
        <v>TRI-STATE MEMORIAL HOSPITAL</v>
      </c>
      <c r="D46" s="3">
        <f>ROUND(+Surgery!O41,0)</f>
        <v>64664</v>
      </c>
      <c r="E46" s="3">
        <f>ROUND(+Surgery!F41,0)</f>
        <v>461828</v>
      </c>
      <c r="F46" s="9">
        <f t="shared" si="0"/>
        <v>0.14</v>
      </c>
      <c r="G46" s="3">
        <f>ROUND(+Surgery!O141,0)</f>
        <v>0</v>
      </c>
      <c r="H46" s="3">
        <f>ROUND(+Surgery!F141,0)</f>
        <v>0</v>
      </c>
      <c r="I46" s="9">
        <f t="shared" si="1"/>
      </c>
      <c r="J46" s="9"/>
      <c r="K46" s="10">
        <f t="shared" si="2"/>
      </c>
    </row>
    <row r="47" spans="2:11" ht="12">
      <c r="B47">
        <f>+Surgery!A42</f>
        <v>111</v>
      </c>
      <c r="C47" t="str">
        <f>+Surgery!B42</f>
        <v>EAST ADAMS RURAL HOSPITAL</v>
      </c>
      <c r="D47" s="3">
        <f>ROUND(+Surgery!O42,0)</f>
        <v>0</v>
      </c>
      <c r="E47" s="3">
        <f>ROUND(+Surgery!F42,0)</f>
        <v>0</v>
      </c>
      <c r="F47" s="9">
        <f t="shared" si="0"/>
      </c>
      <c r="G47" s="3">
        <f>ROUND(+Surgery!O142,0)</f>
        <v>0</v>
      </c>
      <c r="H47" s="3">
        <f>ROUND(+Surgery!F142,0)</f>
        <v>0</v>
      </c>
      <c r="I47" s="9">
        <f t="shared" si="1"/>
      </c>
      <c r="J47" s="9"/>
      <c r="K47" s="10">
        <f t="shared" si="2"/>
      </c>
    </row>
    <row r="48" spans="2:11" ht="12">
      <c r="B48">
        <f>+Surgery!A43</f>
        <v>125</v>
      </c>
      <c r="C48" t="str">
        <f>+Surgery!B43</f>
        <v>OTHELLO COMMUNITY HOSPITAL</v>
      </c>
      <c r="D48" s="3">
        <f>ROUND(+Surgery!O43,0)</f>
        <v>7450</v>
      </c>
      <c r="E48" s="3">
        <f>ROUND(+Surgery!F43,0)</f>
        <v>53355</v>
      </c>
      <c r="F48" s="9">
        <f t="shared" si="0"/>
        <v>0.14</v>
      </c>
      <c r="G48" s="3">
        <f>ROUND(+Surgery!O143,0)</f>
        <v>4735</v>
      </c>
      <c r="H48" s="3">
        <f>ROUND(+Surgery!F143,0)</f>
        <v>54955</v>
      </c>
      <c r="I48" s="9">
        <f t="shared" si="1"/>
        <v>0.09</v>
      </c>
      <c r="J48" s="9"/>
      <c r="K48" s="10">
        <f t="shared" si="2"/>
        <v>-0.3571</v>
      </c>
    </row>
    <row r="49" spans="2:11" ht="12">
      <c r="B49">
        <f>+Surgery!A44</f>
        <v>126</v>
      </c>
      <c r="C49" t="str">
        <f>+Surgery!B44</f>
        <v>HIGHLINE MEDICAL CENTER</v>
      </c>
      <c r="D49" s="3">
        <f>ROUND(+Surgery!O44,0)</f>
        <v>9232</v>
      </c>
      <c r="E49" s="3">
        <f>ROUND(+Surgery!F44,0)</f>
        <v>409618</v>
      </c>
      <c r="F49" s="9">
        <f t="shared" si="0"/>
        <v>0.02</v>
      </c>
      <c r="G49" s="3">
        <f>ROUND(+Surgery!O144,0)</f>
        <v>4212</v>
      </c>
      <c r="H49" s="3">
        <f>ROUND(+Surgery!F144,0)</f>
        <v>406564</v>
      </c>
      <c r="I49" s="9">
        <f t="shared" si="1"/>
        <v>0.01</v>
      </c>
      <c r="J49" s="9"/>
      <c r="K49" s="10">
        <f t="shared" si="2"/>
        <v>-0.5</v>
      </c>
    </row>
    <row r="50" spans="2:11" ht="12">
      <c r="B50">
        <f>+Surgery!A45</f>
        <v>128</v>
      </c>
      <c r="C50" t="str">
        <f>+Surgery!B45</f>
        <v>UNIVERSITY OF WASHINGTON MEDICAL CENTER</v>
      </c>
      <c r="D50" s="3">
        <f>ROUND(+Surgery!O45,0)</f>
        <v>253468</v>
      </c>
      <c r="E50" s="3">
        <f>ROUND(+Surgery!F45,0)</f>
        <v>24783</v>
      </c>
      <c r="F50" s="9">
        <f t="shared" si="0"/>
        <v>10.23</v>
      </c>
      <c r="G50" s="3">
        <f>ROUND(+Surgery!O145,0)</f>
        <v>55165</v>
      </c>
      <c r="H50" s="3">
        <f>ROUND(+Surgery!F145,0)</f>
        <v>25479</v>
      </c>
      <c r="I50" s="9">
        <f t="shared" si="1"/>
        <v>2.17</v>
      </c>
      <c r="J50" s="9"/>
      <c r="K50" s="10">
        <f t="shared" si="2"/>
        <v>-0.7879</v>
      </c>
    </row>
    <row r="51" spans="2:11" ht="12">
      <c r="B51">
        <f>+Surgery!A46</f>
        <v>129</v>
      </c>
      <c r="C51" t="str">
        <f>+Surgery!B46</f>
        <v>QUINCY VALLEY MEDICAL CENTER</v>
      </c>
      <c r="D51" s="3">
        <f>ROUND(+Surgery!O46,0)</f>
        <v>21767</v>
      </c>
      <c r="E51" s="3">
        <f>ROUND(+Surgery!F46,0)</f>
        <v>7140</v>
      </c>
      <c r="F51" s="9">
        <f t="shared" si="0"/>
        <v>3.05</v>
      </c>
      <c r="G51" s="3">
        <f>ROUND(+Surgery!O146,0)</f>
        <v>19097</v>
      </c>
      <c r="H51" s="3">
        <f>ROUND(+Surgery!F146,0)</f>
        <v>9300</v>
      </c>
      <c r="I51" s="9">
        <f t="shared" si="1"/>
        <v>2.05</v>
      </c>
      <c r="J51" s="9"/>
      <c r="K51" s="10">
        <f t="shared" si="2"/>
        <v>-0.3279</v>
      </c>
    </row>
    <row r="52" spans="2:11" ht="12">
      <c r="B52">
        <f>+Surgery!A47</f>
        <v>130</v>
      </c>
      <c r="C52" t="str">
        <f>+Surgery!B47</f>
        <v>NORTHWEST HOSPITAL &amp; MEDICAL CENTER</v>
      </c>
      <c r="D52" s="3">
        <f>ROUND(+Surgery!O47,0)</f>
        <v>40847</v>
      </c>
      <c r="E52" s="3">
        <f>ROUND(+Surgery!F47,0)</f>
        <v>1903884</v>
      </c>
      <c r="F52" s="9">
        <f t="shared" si="0"/>
        <v>0.02</v>
      </c>
      <c r="G52" s="3">
        <f>ROUND(+Surgery!O147,0)</f>
        <v>65679</v>
      </c>
      <c r="H52" s="3">
        <f>ROUND(+Surgery!F147,0)</f>
        <v>2021352</v>
      </c>
      <c r="I52" s="9">
        <f t="shared" si="1"/>
        <v>0.03</v>
      </c>
      <c r="J52" s="9"/>
      <c r="K52" s="10">
        <f t="shared" si="2"/>
        <v>0.5</v>
      </c>
    </row>
    <row r="53" spans="2:11" ht="12">
      <c r="B53">
        <f>+Surgery!A48</f>
        <v>131</v>
      </c>
      <c r="C53" t="str">
        <f>+Surgery!B48</f>
        <v>OVERLAKE HOSPITAL MEDICAL CENTER</v>
      </c>
      <c r="D53" s="3">
        <f>ROUND(+Surgery!O48,0)</f>
        <v>24414</v>
      </c>
      <c r="E53" s="3">
        <f>ROUND(+Surgery!F48,0)</f>
        <v>1248021</v>
      </c>
      <c r="F53" s="9">
        <f t="shared" si="0"/>
        <v>0.02</v>
      </c>
      <c r="G53" s="3">
        <f>ROUND(+Surgery!O148,0)</f>
        <v>41549</v>
      </c>
      <c r="H53" s="3">
        <f>ROUND(+Surgery!F148,0)</f>
        <v>1538196</v>
      </c>
      <c r="I53" s="9">
        <f t="shared" si="1"/>
        <v>0.03</v>
      </c>
      <c r="J53" s="9"/>
      <c r="K53" s="10">
        <f t="shared" si="2"/>
        <v>0.5</v>
      </c>
    </row>
    <row r="54" spans="2:11" ht="12">
      <c r="B54">
        <f>+Surgery!A49</f>
        <v>132</v>
      </c>
      <c r="C54" t="str">
        <f>+Surgery!B49</f>
        <v>SAINT CLARE HOSPITAL</v>
      </c>
      <c r="D54" s="3">
        <f>ROUND(+Surgery!O49,0)</f>
        <v>34032</v>
      </c>
      <c r="E54" s="3">
        <f>ROUND(+Surgery!F49,0)</f>
        <v>714468</v>
      </c>
      <c r="F54" s="9">
        <f t="shared" si="0"/>
        <v>0.05</v>
      </c>
      <c r="G54" s="3">
        <f>ROUND(+Surgery!O149,0)</f>
        <v>30974</v>
      </c>
      <c r="H54" s="3">
        <f>ROUND(+Surgery!F149,0)</f>
        <v>980829</v>
      </c>
      <c r="I54" s="9">
        <f t="shared" si="1"/>
        <v>0.03</v>
      </c>
      <c r="J54" s="9"/>
      <c r="K54" s="10">
        <f t="shared" si="2"/>
        <v>-0.4</v>
      </c>
    </row>
    <row r="55" spans="2:11" ht="12">
      <c r="B55">
        <f>+Surgery!A50</f>
        <v>134</v>
      </c>
      <c r="C55" t="str">
        <f>+Surgery!B50</f>
        <v>ISLAND HOSPITAL</v>
      </c>
      <c r="D55" s="3">
        <f>ROUND(+Surgery!O50,0)</f>
        <v>392</v>
      </c>
      <c r="E55" s="3">
        <f>ROUND(+Surgery!F50,0)</f>
        <v>489646</v>
      </c>
      <c r="F55" s="9">
        <f t="shared" si="0"/>
        <v>0</v>
      </c>
      <c r="G55" s="3">
        <f>ROUND(+Surgery!O150,0)</f>
        <v>71709</v>
      </c>
      <c r="H55" s="3">
        <f>ROUND(+Surgery!F150,0)</f>
        <v>502708</v>
      </c>
      <c r="I55" s="9">
        <f t="shared" si="1"/>
        <v>0.14</v>
      </c>
      <c r="J55" s="9"/>
      <c r="K55" s="10" t="e">
        <f t="shared" si="2"/>
        <v>#DIV/0!</v>
      </c>
    </row>
    <row r="56" spans="2:11" ht="12">
      <c r="B56">
        <f>+Surgery!A51</f>
        <v>137</v>
      </c>
      <c r="C56" t="str">
        <f>+Surgery!B51</f>
        <v>LINCOLN HOSPITAL</v>
      </c>
      <c r="D56" s="3">
        <f>ROUND(+Surgery!O51,0)</f>
        <v>527</v>
      </c>
      <c r="E56" s="3">
        <f>ROUND(+Surgery!F51,0)</f>
        <v>34190</v>
      </c>
      <c r="F56" s="9">
        <f t="shared" si="0"/>
        <v>0.02</v>
      </c>
      <c r="G56" s="3">
        <f>ROUND(+Surgery!O151,0)</f>
        <v>2107</v>
      </c>
      <c r="H56" s="3">
        <f>ROUND(+Surgery!F151,0)</f>
        <v>0</v>
      </c>
      <c r="I56" s="9">
        <f t="shared" si="1"/>
      </c>
      <c r="J56" s="9"/>
      <c r="K56" s="10">
        <f t="shared" si="2"/>
      </c>
    </row>
    <row r="57" spans="2:11" ht="12">
      <c r="B57">
        <f>+Surgery!A52</f>
        <v>138</v>
      </c>
      <c r="C57" t="str">
        <f>+Surgery!B52</f>
        <v>SWEDISH EDMONDS</v>
      </c>
      <c r="D57" s="3">
        <f>ROUND(+Surgery!O52,0)</f>
        <v>292524</v>
      </c>
      <c r="E57" s="3">
        <f>ROUND(+Surgery!F52,0)</f>
        <v>458090</v>
      </c>
      <c r="F57" s="9">
        <f t="shared" si="0"/>
        <v>0.64</v>
      </c>
      <c r="G57" s="3">
        <f>ROUND(+Surgery!O152,0)</f>
        <v>245214</v>
      </c>
      <c r="H57" s="3">
        <f>ROUND(+Surgery!F152,0)</f>
        <v>442770</v>
      </c>
      <c r="I57" s="9">
        <f t="shared" si="1"/>
        <v>0.55</v>
      </c>
      <c r="J57" s="9"/>
      <c r="K57" s="10">
        <f t="shared" si="2"/>
        <v>-0.1406</v>
      </c>
    </row>
    <row r="58" spans="2:11" ht="12">
      <c r="B58">
        <f>+Surgery!A53</f>
        <v>139</v>
      </c>
      <c r="C58" t="str">
        <f>+Surgery!B53</f>
        <v>PROVIDENCE HOLY FAMILY HOSPITAL</v>
      </c>
      <c r="D58" s="3">
        <f>ROUND(+Surgery!O53,0)</f>
        <v>11104</v>
      </c>
      <c r="E58" s="3">
        <f>ROUND(+Surgery!F53,0)</f>
        <v>652525</v>
      </c>
      <c r="F58" s="9">
        <f t="shared" si="0"/>
        <v>0.02</v>
      </c>
      <c r="G58" s="3">
        <f>ROUND(+Surgery!O153,0)</f>
        <v>236580</v>
      </c>
      <c r="H58" s="3">
        <f>ROUND(+Surgery!F153,0)</f>
        <v>669583</v>
      </c>
      <c r="I58" s="9">
        <f t="shared" si="1"/>
        <v>0.35</v>
      </c>
      <c r="J58" s="9"/>
      <c r="K58" s="10">
        <f t="shared" si="2"/>
        <v>16.5</v>
      </c>
    </row>
    <row r="59" spans="2:11" ht="12">
      <c r="B59">
        <f>+Surgery!A54</f>
        <v>140</v>
      </c>
      <c r="C59" t="str">
        <f>+Surgery!B54</f>
        <v>KITTITAS VALLEY HOSPITAL</v>
      </c>
      <c r="D59" s="3">
        <f>ROUND(+Surgery!O54,0)</f>
        <v>10347</v>
      </c>
      <c r="E59" s="3">
        <f>ROUND(+Surgery!F54,0)</f>
        <v>114181</v>
      </c>
      <c r="F59" s="9">
        <f t="shared" si="0"/>
        <v>0.09</v>
      </c>
      <c r="G59" s="3">
        <f>ROUND(+Surgery!O154,0)</f>
        <v>7197</v>
      </c>
      <c r="H59" s="3">
        <f>ROUND(+Surgery!F154,0)</f>
        <v>117328</v>
      </c>
      <c r="I59" s="9">
        <f t="shared" si="1"/>
        <v>0.06</v>
      </c>
      <c r="J59" s="9"/>
      <c r="K59" s="10">
        <f t="shared" si="2"/>
        <v>-0.3333</v>
      </c>
    </row>
    <row r="60" spans="2:11" ht="12">
      <c r="B60">
        <f>+Surgery!A55</f>
        <v>141</v>
      </c>
      <c r="C60" t="str">
        <f>+Surgery!B55</f>
        <v>DAYTON GENERAL HOSPITAL</v>
      </c>
      <c r="D60" s="3">
        <f>ROUND(+Surgery!O55,0)</f>
        <v>0</v>
      </c>
      <c r="E60" s="3">
        <f>ROUND(+Surgery!F55,0)</f>
        <v>0</v>
      </c>
      <c r="F60" s="9">
        <f t="shared" si="0"/>
      </c>
      <c r="G60" s="3">
        <f>ROUND(+Surgery!O155,0)</f>
        <v>0</v>
      </c>
      <c r="H60" s="3">
        <f>ROUND(+Surgery!F155,0)</f>
        <v>0</v>
      </c>
      <c r="I60" s="9">
        <f t="shared" si="1"/>
      </c>
      <c r="J60" s="9"/>
      <c r="K60" s="10">
        <f t="shared" si="2"/>
      </c>
    </row>
    <row r="61" spans="2:11" ht="12">
      <c r="B61">
        <f>+Surgery!A56</f>
        <v>142</v>
      </c>
      <c r="C61" t="str">
        <f>+Surgery!B56</f>
        <v>HARRISON MEDICAL CENTER</v>
      </c>
      <c r="D61" s="3">
        <f>ROUND(+Surgery!O56,0)</f>
        <v>30046</v>
      </c>
      <c r="E61" s="3">
        <f>ROUND(+Surgery!F56,0)</f>
        <v>984126</v>
      </c>
      <c r="F61" s="9">
        <f t="shared" si="0"/>
        <v>0.03</v>
      </c>
      <c r="G61" s="3">
        <f>ROUND(+Surgery!O156,0)</f>
        <v>38443</v>
      </c>
      <c r="H61" s="3">
        <f>ROUND(+Surgery!F156,0)</f>
        <v>974682</v>
      </c>
      <c r="I61" s="9">
        <f t="shared" si="1"/>
        <v>0.04</v>
      </c>
      <c r="J61" s="9"/>
      <c r="K61" s="10">
        <f t="shared" si="2"/>
        <v>0.3333</v>
      </c>
    </row>
    <row r="62" spans="2:11" ht="12">
      <c r="B62">
        <f>+Surgery!A57</f>
        <v>145</v>
      </c>
      <c r="C62" t="str">
        <f>+Surgery!B57</f>
        <v>PEACEHEALTH SAINT JOSEPH HOSPITAL</v>
      </c>
      <c r="D62" s="3">
        <f>ROUND(+Surgery!O57,0)</f>
        <v>17393</v>
      </c>
      <c r="E62" s="3">
        <f>ROUND(+Surgery!F57,0)</f>
        <v>862986</v>
      </c>
      <c r="F62" s="9">
        <f t="shared" si="0"/>
        <v>0.02</v>
      </c>
      <c r="G62" s="3">
        <f>ROUND(+Surgery!O157,0)</f>
        <v>11830</v>
      </c>
      <c r="H62" s="3">
        <f>ROUND(+Surgery!F157,0)</f>
        <v>836827</v>
      </c>
      <c r="I62" s="9">
        <f t="shared" si="1"/>
        <v>0.01</v>
      </c>
      <c r="J62" s="9"/>
      <c r="K62" s="10">
        <f t="shared" si="2"/>
        <v>-0.5</v>
      </c>
    </row>
    <row r="63" spans="2:11" ht="12">
      <c r="B63">
        <f>+Surgery!A58</f>
        <v>147</v>
      </c>
      <c r="C63" t="str">
        <f>+Surgery!B58</f>
        <v>MID VALLEY HOSPITAL</v>
      </c>
      <c r="D63" s="3">
        <f>ROUND(+Surgery!O58,0)</f>
        <v>1585</v>
      </c>
      <c r="E63" s="3">
        <f>ROUND(+Surgery!F58,0)</f>
        <v>132091</v>
      </c>
      <c r="F63" s="9">
        <f t="shared" si="0"/>
        <v>0.01</v>
      </c>
      <c r="G63" s="3">
        <f>ROUND(+Surgery!O158,0)</f>
        <v>1252</v>
      </c>
      <c r="H63" s="3">
        <f>ROUND(+Surgery!F158,0)</f>
        <v>138294</v>
      </c>
      <c r="I63" s="9">
        <f t="shared" si="1"/>
        <v>0.01</v>
      </c>
      <c r="J63" s="9"/>
      <c r="K63" s="10">
        <f t="shared" si="2"/>
        <v>0</v>
      </c>
    </row>
    <row r="64" spans="2:11" ht="12">
      <c r="B64">
        <f>+Surgery!A59</f>
        <v>148</v>
      </c>
      <c r="C64" t="str">
        <f>+Surgery!B59</f>
        <v>KINDRED HOSPITAL - SEATTLE</v>
      </c>
      <c r="D64" s="3">
        <f>ROUND(+Surgery!O59,0)</f>
        <v>0</v>
      </c>
      <c r="E64" s="3">
        <f>ROUND(+Surgery!F59,0)</f>
        <v>0</v>
      </c>
      <c r="F64" s="9">
        <f t="shared" si="0"/>
      </c>
      <c r="G64" s="3">
        <f>ROUND(+Surgery!O159,0)</f>
        <v>0</v>
      </c>
      <c r="H64" s="3">
        <f>ROUND(+Surgery!F159,0)</f>
        <v>0</v>
      </c>
      <c r="I64" s="9">
        <f t="shared" si="1"/>
      </c>
      <c r="J64" s="9"/>
      <c r="K64" s="10">
        <f t="shared" si="2"/>
      </c>
    </row>
    <row r="65" spans="2:11" ht="12">
      <c r="B65">
        <f>+Surgery!A60</f>
        <v>150</v>
      </c>
      <c r="C65" t="str">
        <f>+Surgery!B60</f>
        <v>COULEE COMMUNITY HOSPITAL</v>
      </c>
      <c r="D65" s="3">
        <f>ROUND(+Surgery!O60,0)</f>
        <v>2392</v>
      </c>
      <c r="E65" s="3">
        <f>ROUND(+Surgery!F60,0)</f>
        <v>18460</v>
      </c>
      <c r="F65" s="9">
        <f t="shared" si="0"/>
        <v>0.13</v>
      </c>
      <c r="G65" s="3">
        <f>ROUND(+Surgery!O160,0)</f>
        <v>14259</v>
      </c>
      <c r="H65" s="3">
        <f>ROUND(+Surgery!F160,0)</f>
        <v>19063</v>
      </c>
      <c r="I65" s="9">
        <f t="shared" si="1"/>
        <v>0.75</v>
      </c>
      <c r="J65" s="9"/>
      <c r="K65" s="10">
        <f t="shared" si="2"/>
        <v>4.7692</v>
      </c>
    </row>
    <row r="66" spans="2:11" ht="12">
      <c r="B66">
        <f>+Surgery!A61</f>
        <v>152</v>
      </c>
      <c r="C66" t="str">
        <f>+Surgery!B61</f>
        <v>MASON GENERAL HOSPITAL</v>
      </c>
      <c r="D66" s="3">
        <f>ROUND(+Surgery!O61,0)</f>
        <v>6949</v>
      </c>
      <c r="E66" s="3">
        <f>ROUND(+Surgery!F61,0)</f>
        <v>76630</v>
      </c>
      <c r="F66" s="9">
        <f t="shared" si="0"/>
        <v>0.09</v>
      </c>
      <c r="G66" s="3">
        <f>ROUND(+Surgery!O161,0)</f>
        <v>3792</v>
      </c>
      <c r="H66" s="3">
        <f>ROUND(+Surgery!F161,0)</f>
        <v>73331</v>
      </c>
      <c r="I66" s="9">
        <f t="shared" si="1"/>
        <v>0.05</v>
      </c>
      <c r="J66" s="9"/>
      <c r="K66" s="10">
        <f t="shared" si="2"/>
        <v>-0.4444</v>
      </c>
    </row>
    <row r="67" spans="2:11" ht="12">
      <c r="B67">
        <f>+Surgery!A62</f>
        <v>153</v>
      </c>
      <c r="C67" t="str">
        <f>+Surgery!B62</f>
        <v>WHITMAN HOSPITAL AND MEDICAL CENTER</v>
      </c>
      <c r="D67" s="3">
        <f>ROUND(+Surgery!O62,0)</f>
        <v>11949</v>
      </c>
      <c r="E67" s="3">
        <f>ROUND(+Surgery!F62,0)</f>
        <v>55580</v>
      </c>
      <c r="F67" s="9">
        <f t="shared" si="0"/>
        <v>0.21</v>
      </c>
      <c r="G67" s="3">
        <f>ROUND(+Surgery!O162,0)</f>
        <v>9301</v>
      </c>
      <c r="H67" s="3">
        <f>ROUND(+Surgery!F162,0)</f>
        <v>47465</v>
      </c>
      <c r="I67" s="9">
        <f t="shared" si="1"/>
        <v>0.2</v>
      </c>
      <c r="J67" s="9"/>
      <c r="K67" s="10">
        <f t="shared" si="2"/>
        <v>-0.0476</v>
      </c>
    </row>
    <row r="68" spans="2:11" ht="12">
      <c r="B68">
        <f>+Surgery!A63</f>
        <v>155</v>
      </c>
      <c r="C68" t="str">
        <f>+Surgery!B63</f>
        <v>VALLEY MEDICAL CENTER</v>
      </c>
      <c r="D68" s="3">
        <f>ROUND(+Surgery!O63,0)</f>
        <v>37209</v>
      </c>
      <c r="E68" s="3">
        <f>ROUND(+Surgery!F63,0)</f>
        <v>989760</v>
      </c>
      <c r="F68" s="9">
        <f t="shared" si="0"/>
        <v>0.04</v>
      </c>
      <c r="G68" s="3">
        <f>ROUND(+Surgery!O163,0)</f>
        <v>51509</v>
      </c>
      <c r="H68" s="3">
        <f>ROUND(+Surgery!F163,0)</f>
        <v>1032042</v>
      </c>
      <c r="I68" s="9">
        <f t="shared" si="1"/>
        <v>0.05</v>
      </c>
      <c r="J68" s="9"/>
      <c r="K68" s="10">
        <f t="shared" si="2"/>
        <v>0.25</v>
      </c>
    </row>
    <row r="69" spans="2:11" ht="12">
      <c r="B69">
        <f>+Surgery!A64</f>
        <v>156</v>
      </c>
      <c r="C69" t="str">
        <f>+Surgery!B64</f>
        <v>WHIDBEY GENERAL HOSPITAL</v>
      </c>
      <c r="D69" s="3">
        <f>ROUND(+Surgery!O64,0)</f>
        <v>13029</v>
      </c>
      <c r="E69" s="3">
        <f>ROUND(+Surgery!F64,0)</f>
        <v>183403</v>
      </c>
      <c r="F69" s="9">
        <f t="shared" si="0"/>
        <v>0.07</v>
      </c>
      <c r="G69" s="3">
        <f>ROUND(+Surgery!O164,0)</f>
        <v>2125</v>
      </c>
      <c r="H69" s="3">
        <f>ROUND(+Surgery!F164,0)</f>
        <v>181175</v>
      </c>
      <c r="I69" s="9">
        <f t="shared" si="1"/>
        <v>0.01</v>
      </c>
      <c r="J69" s="9"/>
      <c r="K69" s="10">
        <f t="shared" si="2"/>
        <v>-0.8571</v>
      </c>
    </row>
    <row r="70" spans="2:11" ht="12">
      <c r="B70">
        <f>+Surgery!A65</f>
        <v>157</v>
      </c>
      <c r="C70" t="str">
        <f>+Surgery!B65</f>
        <v>SAINT LUKES REHABILIATION INSTITUTE</v>
      </c>
      <c r="D70" s="3">
        <f>ROUND(+Surgery!O65,0)</f>
        <v>0</v>
      </c>
      <c r="E70" s="3">
        <f>ROUND(+Surgery!F65,0)</f>
        <v>0</v>
      </c>
      <c r="F70" s="9">
        <f t="shared" si="0"/>
      </c>
      <c r="G70" s="3">
        <f>ROUND(+Surgery!O165,0)</f>
        <v>0</v>
      </c>
      <c r="H70" s="3">
        <f>ROUND(+Surgery!F165,0)</f>
        <v>0</v>
      </c>
      <c r="I70" s="9">
        <f t="shared" si="1"/>
      </c>
      <c r="J70" s="9"/>
      <c r="K70" s="10">
        <f t="shared" si="2"/>
      </c>
    </row>
    <row r="71" spans="2:11" ht="12">
      <c r="B71">
        <f>+Surgery!A66</f>
        <v>158</v>
      </c>
      <c r="C71" t="str">
        <f>+Surgery!B66</f>
        <v>CASCADE MEDICAL CENTER</v>
      </c>
      <c r="D71" s="3">
        <f>ROUND(+Surgery!O66,0)</f>
        <v>0</v>
      </c>
      <c r="E71" s="3">
        <f>ROUND(+Surgery!F66,0)</f>
        <v>0</v>
      </c>
      <c r="F71" s="9">
        <f t="shared" si="0"/>
      </c>
      <c r="G71" s="3">
        <f>ROUND(+Surgery!O166,0)</f>
        <v>0</v>
      </c>
      <c r="H71" s="3">
        <f>ROUND(+Surgery!F166,0)</f>
        <v>0</v>
      </c>
      <c r="I71" s="9">
        <f t="shared" si="1"/>
      </c>
      <c r="J71" s="9"/>
      <c r="K71" s="10">
        <f t="shared" si="2"/>
      </c>
    </row>
    <row r="72" spans="2:11" ht="12">
      <c r="B72">
        <f>+Surgery!A67</f>
        <v>159</v>
      </c>
      <c r="C72" t="str">
        <f>+Surgery!B67</f>
        <v>PROVIDENCE SAINT PETER HOSPITAL</v>
      </c>
      <c r="D72" s="3">
        <f>ROUND(+Surgery!O67,0)</f>
        <v>127673</v>
      </c>
      <c r="E72" s="3">
        <f>ROUND(+Surgery!F67,0)</f>
        <v>836690</v>
      </c>
      <c r="F72" s="9">
        <f t="shared" si="0"/>
        <v>0.15</v>
      </c>
      <c r="G72" s="3">
        <f>ROUND(+Surgery!O167,0)</f>
        <v>114520</v>
      </c>
      <c r="H72" s="3">
        <f>ROUND(+Surgery!F167,0)</f>
        <v>946681</v>
      </c>
      <c r="I72" s="9">
        <f t="shared" si="1"/>
        <v>0.12</v>
      </c>
      <c r="J72" s="9"/>
      <c r="K72" s="10">
        <f t="shared" si="2"/>
        <v>-0.2</v>
      </c>
    </row>
    <row r="73" spans="2:11" ht="12">
      <c r="B73">
        <f>+Surgery!A68</f>
        <v>161</v>
      </c>
      <c r="C73" t="str">
        <f>+Surgery!B68</f>
        <v>KADLEC REGIONAL MEDICAL CENTER</v>
      </c>
      <c r="D73" s="3">
        <f>ROUND(+Surgery!O68,0)</f>
        <v>13773</v>
      </c>
      <c r="E73" s="3">
        <f>ROUND(+Surgery!F68,0)</f>
        <v>658681</v>
      </c>
      <c r="F73" s="9">
        <f t="shared" si="0"/>
        <v>0.02</v>
      </c>
      <c r="G73" s="3">
        <f>ROUND(+Surgery!O168,0)</f>
        <v>19180</v>
      </c>
      <c r="H73" s="3">
        <f>ROUND(+Surgery!F168,0)</f>
        <v>773283</v>
      </c>
      <c r="I73" s="9">
        <f t="shared" si="1"/>
        <v>0.02</v>
      </c>
      <c r="J73" s="9"/>
      <c r="K73" s="10">
        <f t="shared" si="2"/>
        <v>0</v>
      </c>
    </row>
    <row r="74" spans="2:11" ht="12">
      <c r="B74">
        <f>+Surgery!A69</f>
        <v>162</v>
      </c>
      <c r="C74" t="str">
        <f>+Surgery!B69</f>
        <v>PROVIDENCE SACRED HEART MEDICAL CENTER</v>
      </c>
      <c r="D74" s="3">
        <f>ROUND(+Surgery!O69,0)</f>
        <v>89514</v>
      </c>
      <c r="E74" s="3">
        <f>ROUND(+Surgery!F69,0)</f>
        <v>2175638</v>
      </c>
      <c r="F74" s="9">
        <f t="shared" si="0"/>
        <v>0.04</v>
      </c>
      <c r="G74" s="3">
        <f>ROUND(+Surgery!O169,0)</f>
        <v>155773</v>
      </c>
      <c r="H74" s="3">
        <f>ROUND(+Surgery!F169,0)</f>
        <v>2289480</v>
      </c>
      <c r="I74" s="9">
        <f t="shared" si="1"/>
        <v>0.07</v>
      </c>
      <c r="J74" s="9"/>
      <c r="K74" s="10">
        <f t="shared" si="2"/>
        <v>0.75</v>
      </c>
    </row>
    <row r="75" spans="2:11" ht="12">
      <c r="B75">
        <f>+Surgery!A70</f>
        <v>164</v>
      </c>
      <c r="C75" t="str">
        <f>+Surgery!B70</f>
        <v>EVERGREEN HOSPITAL MEDICAL CENTER</v>
      </c>
      <c r="D75" s="3">
        <f>ROUND(+Surgery!O70,0)</f>
        <v>14760</v>
      </c>
      <c r="E75" s="3">
        <f>ROUND(+Surgery!F70,0)</f>
        <v>715335</v>
      </c>
      <c r="F75" s="9">
        <f aca="true" t="shared" si="3" ref="F75:F106">IF(D75=0,"",IF(E75=0,"",ROUND(D75/E75,2)))</f>
        <v>0.02</v>
      </c>
      <c r="G75" s="3">
        <f>ROUND(+Surgery!O170,0)</f>
        <v>10676</v>
      </c>
      <c r="H75" s="3">
        <f>ROUND(+Surgery!F170,0)</f>
        <v>726530</v>
      </c>
      <c r="I75" s="9">
        <f aca="true" t="shared" si="4" ref="I75:I106">IF(G75=0,"",IF(H75=0,"",ROUND(G75/H75,2)))</f>
        <v>0.01</v>
      </c>
      <c r="J75" s="9"/>
      <c r="K75" s="10">
        <f aca="true" t="shared" si="5" ref="K75:K106">IF(D75=0,"",IF(E75=0,"",IF(G75=0,"",IF(H75=0,"",ROUND(I75/F75-1,4)))))</f>
        <v>-0.5</v>
      </c>
    </row>
    <row r="76" spans="2:11" ht="12">
      <c r="B76">
        <f>+Surgery!A71</f>
        <v>165</v>
      </c>
      <c r="C76" t="str">
        <f>+Surgery!B71</f>
        <v>LAKE CHELAN COMMUNITY HOSPITAL</v>
      </c>
      <c r="D76" s="3">
        <f>ROUND(+Surgery!O71,0)</f>
        <v>21069</v>
      </c>
      <c r="E76" s="3">
        <f>ROUND(+Surgery!F71,0)</f>
        <v>38134</v>
      </c>
      <c r="F76" s="9">
        <f t="shared" si="3"/>
        <v>0.55</v>
      </c>
      <c r="G76" s="3">
        <f>ROUND(+Surgery!O171,0)</f>
        <v>26103</v>
      </c>
      <c r="H76" s="3">
        <f>ROUND(+Surgery!F171,0)</f>
        <v>30777</v>
      </c>
      <c r="I76" s="9">
        <f t="shared" si="4"/>
        <v>0.85</v>
      </c>
      <c r="J76" s="9"/>
      <c r="K76" s="10">
        <f t="shared" si="5"/>
        <v>0.5455</v>
      </c>
    </row>
    <row r="77" spans="2:11" ht="12">
      <c r="B77">
        <f>+Surgery!A72</f>
        <v>167</v>
      </c>
      <c r="C77" t="str">
        <f>+Surgery!B72</f>
        <v>FERRY COUNTY MEMORIAL HOSPITAL</v>
      </c>
      <c r="D77" s="3">
        <f>ROUND(+Surgery!O72,0)</f>
        <v>0</v>
      </c>
      <c r="E77" s="3">
        <f>ROUND(+Surgery!F72,0)</f>
        <v>0</v>
      </c>
      <c r="F77" s="9">
        <f t="shared" si="3"/>
      </c>
      <c r="G77" s="3">
        <f>ROUND(+Surgery!O172,0)</f>
        <v>0</v>
      </c>
      <c r="H77" s="3">
        <f>ROUND(+Surgery!F172,0)</f>
        <v>0</v>
      </c>
      <c r="I77" s="9">
        <f t="shared" si="4"/>
      </c>
      <c r="J77" s="9"/>
      <c r="K77" s="10">
        <f t="shared" si="5"/>
      </c>
    </row>
    <row r="78" spans="2:11" ht="12">
      <c r="B78">
        <f>+Surgery!A73</f>
        <v>168</v>
      </c>
      <c r="C78" t="str">
        <f>+Surgery!B73</f>
        <v>CENTRAL WASHINGTON HOSPITAL</v>
      </c>
      <c r="D78" s="3">
        <f>ROUND(+Surgery!O73,0)</f>
        <v>18702</v>
      </c>
      <c r="E78" s="3">
        <f>ROUND(+Surgery!F73,0)</f>
        <v>716536</v>
      </c>
      <c r="F78" s="9">
        <f t="shared" si="3"/>
        <v>0.03</v>
      </c>
      <c r="G78" s="3">
        <f>ROUND(+Surgery!O173,0)</f>
        <v>6058</v>
      </c>
      <c r="H78" s="3">
        <f>ROUND(+Surgery!F173,0)</f>
        <v>684577</v>
      </c>
      <c r="I78" s="9">
        <f t="shared" si="4"/>
        <v>0.01</v>
      </c>
      <c r="J78" s="9"/>
      <c r="K78" s="10">
        <f t="shared" si="5"/>
        <v>-0.6667</v>
      </c>
    </row>
    <row r="79" spans="2:11" ht="12">
      <c r="B79">
        <f>+Surgery!A74</f>
        <v>169</v>
      </c>
      <c r="C79" t="str">
        <f>+Surgery!B74</f>
        <v>GROUP HEALTH EASTSIDE</v>
      </c>
      <c r="D79" s="3">
        <f>ROUND(+Surgery!O74,0)</f>
        <v>2420405</v>
      </c>
      <c r="E79" s="3">
        <f>ROUND(+Surgery!F74,0)</f>
        <v>164270</v>
      </c>
      <c r="F79" s="9">
        <f t="shared" si="3"/>
        <v>14.73</v>
      </c>
      <c r="G79" s="3">
        <f>ROUND(+Surgery!O174,0)</f>
        <v>0</v>
      </c>
      <c r="H79" s="3">
        <f>ROUND(+Surgery!F174,0)</f>
        <v>0</v>
      </c>
      <c r="I79" s="9">
        <f t="shared" si="4"/>
      </c>
      <c r="J79" s="9"/>
      <c r="K79" s="10">
        <f t="shared" si="5"/>
      </c>
    </row>
    <row r="80" spans="2:11" ht="12">
      <c r="B80">
        <f>+Surgery!A75</f>
        <v>170</v>
      </c>
      <c r="C80" t="str">
        <f>+Surgery!B75</f>
        <v>SOUTHWEST WASHINGTON MEDICAL CENTER</v>
      </c>
      <c r="D80" s="3">
        <f>ROUND(+Surgery!O75,0)</f>
        <v>38587</v>
      </c>
      <c r="E80" s="3">
        <f>ROUND(+Surgery!F75,0)</f>
        <v>1314150</v>
      </c>
      <c r="F80" s="9">
        <f t="shared" si="3"/>
        <v>0.03</v>
      </c>
      <c r="G80" s="3">
        <f>ROUND(+Surgery!O175,0)</f>
        <v>24672</v>
      </c>
      <c r="H80" s="3">
        <f>ROUND(+Surgery!F175,0)</f>
        <v>1357724</v>
      </c>
      <c r="I80" s="9">
        <f t="shared" si="4"/>
        <v>0.02</v>
      </c>
      <c r="J80" s="9"/>
      <c r="K80" s="10">
        <f t="shared" si="5"/>
        <v>-0.3333</v>
      </c>
    </row>
    <row r="81" spans="2:11" ht="12">
      <c r="B81">
        <f>+Surgery!A76</f>
        <v>172</v>
      </c>
      <c r="C81" t="str">
        <f>+Surgery!B76</f>
        <v>PULLMAN REGIONAL HOSPITAL</v>
      </c>
      <c r="D81" s="3">
        <f>ROUND(+Surgery!O76,0)</f>
        <v>16671</v>
      </c>
      <c r="E81" s="3">
        <f>ROUND(+Surgery!F76,0)</f>
        <v>260311</v>
      </c>
      <c r="F81" s="9">
        <f t="shared" si="3"/>
        <v>0.06</v>
      </c>
      <c r="G81" s="3">
        <f>ROUND(+Surgery!O176,0)</f>
        <v>30383</v>
      </c>
      <c r="H81" s="3">
        <f>ROUND(+Surgery!F176,0)</f>
        <v>192377</v>
      </c>
      <c r="I81" s="9">
        <f t="shared" si="4"/>
        <v>0.16</v>
      </c>
      <c r="J81" s="9"/>
      <c r="K81" s="10">
        <f t="shared" si="5"/>
        <v>1.6667</v>
      </c>
    </row>
    <row r="82" spans="2:11" ht="12">
      <c r="B82">
        <f>+Surgery!A77</f>
        <v>173</v>
      </c>
      <c r="C82" t="str">
        <f>+Surgery!B77</f>
        <v>MORTON GENERAL HOSPITAL</v>
      </c>
      <c r="D82" s="3">
        <f>ROUND(+Surgery!O77,0)</f>
        <v>2444</v>
      </c>
      <c r="E82" s="3">
        <f>ROUND(+Surgery!F77,0)</f>
        <v>257</v>
      </c>
      <c r="F82" s="9">
        <f t="shared" si="3"/>
        <v>9.51</v>
      </c>
      <c r="G82" s="3">
        <f>ROUND(+Surgery!O177,0)</f>
        <v>1115</v>
      </c>
      <c r="H82" s="3">
        <f>ROUND(+Surgery!F177,0)</f>
        <v>384</v>
      </c>
      <c r="I82" s="9">
        <f t="shared" si="4"/>
        <v>2.9</v>
      </c>
      <c r="J82" s="9"/>
      <c r="K82" s="10">
        <f t="shared" si="5"/>
        <v>-0.6951</v>
      </c>
    </row>
    <row r="83" spans="2:11" ht="12">
      <c r="B83">
        <f>+Surgery!A78</f>
        <v>175</v>
      </c>
      <c r="C83" t="str">
        <f>+Surgery!B78</f>
        <v>MARY BRIDGE CHILDRENS HEALTH CENTER</v>
      </c>
      <c r="D83" s="3">
        <f>ROUND(+Surgery!O78,0)</f>
        <v>197702</v>
      </c>
      <c r="E83" s="3">
        <f>ROUND(+Surgery!F78,0)</f>
        <v>692666</v>
      </c>
      <c r="F83" s="9">
        <f t="shared" si="3"/>
        <v>0.29</v>
      </c>
      <c r="G83" s="3">
        <f>ROUND(+Surgery!O178,0)</f>
        <v>99335</v>
      </c>
      <c r="H83" s="3">
        <f>ROUND(+Surgery!F178,0)</f>
        <v>711047</v>
      </c>
      <c r="I83" s="9">
        <f t="shared" si="4"/>
        <v>0.14</v>
      </c>
      <c r="J83" s="9"/>
      <c r="K83" s="10">
        <f t="shared" si="5"/>
        <v>-0.5172</v>
      </c>
    </row>
    <row r="84" spans="2:11" ht="12">
      <c r="B84">
        <f>+Surgery!A79</f>
        <v>176</v>
      </c>
      <c r="C84" t="str">
        <f>+Surgery!B79</f>
        <v>TACOMA GENERAL ALLENMORE HOSPITAL</v>
      </c>
      <c r="D84" s="3">
        <f>ROUND(+Surgery!O79,0)</f>
        <v>5981708</v>
      </c>
      <c r="E84" s="3">
        <f>ROUND(+Surgery!F79,0)</f>
        <v>3502213</v>
      </c>
      <c r="F84" s="9">
        <f t="shared" si="3"/>
        <v>1.71</v>
      </c>
      <c r="G84" s="3">
        <f>ROUND(+Surgery!O179,0)</f>
        <v>6075777</v>
      </c>
      <c r="H84" s="3">
        <f>ROUND(+Surgery!F179,0)</f>
        <v>3680974</v>
      </c>
      <c r="I84" s="9">
        <f t="shared" si="4"/>
        <v>1.65</v>
      </c>
      <c r="J84" s="9"/>
      <c r="K84" s="10">
        <f t="shared" si="5"/>
        <v>-0.0351</v>
      </c>
    </row>
    <row r="85" spans="2:11" ht="12">
      <c r="B85">
        <f>+Surgery!A80</f>
        <v>178</v>
      </c>
      <c r="C85" t="str">
        <f>+Surgery!B80</f>
        <v>DEER PARK HOSPITAL</v>
      </c>
      <c r="D85" s="3">
        <f>ROUND(+Surgery!O80,0)</f>
        <v>130</v>
      </c>
      <c r="E85" s="3">
        <f>ROUND(+Surgery!F80,0)</f>
        <v>0</v>
      </c>
      <c r="F85" s="9">
        <f t="shared" si="3"/>
      </c>
      <c r="G85" s="3">
        <f>ROUND(+Surgery!O180,0)</f>
        <v>0</v>
      </c>
      <c r="H85" s="3">
        <f>ROUND(+Surgery!F180,0)</f>
        <v>0</v>
      </c>
      <c r="I85" s="9">
        <f t="shared" si="4"/>
      </c>
      <c r="J85" s="9"/>
      <c r="K85" s="10">
        <f t="shared" si="5"/>
      </c>
    </row>
    <row r="86" spans="2:11" ht="12">
      <c r="B86">
        <f>+Surgery!A81</f>
        <v>180</v>
      </c>
      <c r="C86" t="str">
        <f>+Surgery!B81</f>
        <v>VALLEY HOSPITAL AND MEDICAL CENTER</v>
      </c>
      <c r="D86" s="3">
        <f>ROUND(+Surgery!O81,0)</f>
        <v>216</v>
      </c>
      <c r="E86" s="3">
        <f>ROUND(+Surgery!F81,0)</f>
        <v>2179</v>
      </c>
      <c r="F86" s="9">
        <f t="shared" si="3"/>
        <v>0.1</v>
      </c>
      <c r="G86" s="3">
        <f>ROUND(+Surgery!O181,0)</f>
        <v>7046</v>
      </c>
      <c r="H86" s="3">
        <f>ROUND(+Surgery!F181,0)</f>
        <v>3895</v>
      </c>
      <c r="I86" s="9">
        <f t="shared" si="4"/>
        <v>1.81</v>
      </c>
      <c r="J86" s="9"/>
      <c r="K86" s="10">
        <f t="shared" si="5"/>
        <v>17.1</v>
      </c>
    </row>
    <row r="87" spans="2:11" ht="12">
      <c r="B87">
        <f>+Surgery!A82</f>
        <v>183</v>
      </c>
      <c r="C87" t="str">
        <f>+Surgery!B82</f>
        <v>AUBURN REGIONAL MEDICAL CENTER</v>
      </c>
      <c r="D87" s="3">
        <f>ROUND(+Surgery!O82,0)</f>
        <v>132506</v>
      </c>
      <c r="E87" s="3">
        <f>ROUND(+Surgery!F82,0)</f>
        <v>342360</v>
      </c>
      <c r="F87" s="9">
        <f t="shared" si="3"/>
        <v>0.39</v>
      </c>
      <c r="G87" s="3">
        <f>ROUND(+Surgery!O182,0)</f>
        <v>136236</v>
      </c>
      <c r="H87" s="3">
        <f>ROUND(+Surgery!F182,0)</f>
        <v>284640</v>
      </c>
      <c r="I87" s="9">
        <f t="shared" si="4"/>
        <v>0.48</v>
      </c>
      <c r="J87" s="9"/>
      <c r="K87" s="10">
        <f t="shared" si="5"/>
        <v>0.2308</v>
      </c>
    </row>
    <row r="88" spans="2:11" ht="12">
      <c r="B88">
        <f>+Surgery!A83</f>
        <v>186</v>
      </c>
      <c r="C88" t="str">
        <f>+Surgery!B83</f>
        <v>MARK REED HOSPITAL</v>
      </c>
      <c r="D88" s="3">
        <f>ROUND(+Surgery!O83,0)</f>
        <v>0</v>
      </c>
      <c r="E88" s="3">
        <f>ROUND(+Surgery!F83,0)</f>
        <v>0</v>
      </c>
      <c r="F88" s="9">
        <f t="shared" si="3"/>
      </c>
      <c r="G88" s="3">
        <f>ROUND(+Surgery!O183,0)</f>
        <v>0</v>
      </c>
      <c r="H88" s="3">
        <f>ROUND(+Surgery!F183,0)</f>
        <v>0</v>
      </c>
      <c r="I88" s="9">
        <f t="shared" si="4"/>
      </c>
      <c r="J88" s="9"/>
      <c r="K88" s="10">
        <f t="shared" si="5"/>
      </c>
    </row>
    <row r="89" spans="2:11" ht="12">
      <c r="B89">
        <f>+Surgery!A84</f>
        <v>191</v>
      </c>
      <c r="C89" t="str">
        <f>+Surgery!B84</f>
        <v>PROVIDENCE CENTRALIA HOSPITAL</v>
      </c>
      <c r="D89" s="3">
        <f>ROUND(+Surgery!O84,0)</f>
        <v>17666</v>
      </c>
      <c r="E89" s="3">
        <f>ROUND(+Surgery!F84,0)</f>
        <v>248118</v>
      </c>
      <c r="F89" s="9">
        <f t="shared" si="3"/>
        <v>0.07</v>
      </c>
      <c r="G89" s="3">
        <f>ROUND(+Surgery!O184,0)</f>
        <v>16843</v>
      </c>
      <c r="H89" s="3">
        <f>ROUND(+Surgery!F184,0)</f>
        <v>283882</v>
      </c>
      <c r="I89" s="9">
        <f t="shared" si="4"/>
        <v>0.06</v>
      </c>
      <c r="J89" s="9"/>
      <c r="K89" s="10">
        <f t="shared" si="5"/>
        <v>-0.1429</v>
      </c>
    </row>
    <row r="90" spans="2:11" ht="12">
      <c r="B90">
        <f>+Surgery!A85</f>
        <v>193</v>
      </c>
      <c r="C90" t="str">
        <f>+Surgery!B85</f>
        <v>PROVIDENCE MOUNT CARMEL HOSPITAL</v>
      </c>
      <c r="D90" s="3">
        <f>ROUND(+Surgery!O85,0)</f>
        <v>9250</v>
      </c>
      <c r="E90" s="3">
        <f>ROUND(+Surgery!F85,0)</f>
        <v>88109</v>
      </c>
      <c r="F90" s="9">
        <f t="shared" si="3"/>
        <v>0.1</v>
      </c>
      <c r="G90" s="3">
        <f>ROUND(+Surgery!O185,0)</f>
        <v>2137</v>
      </c>
      <c r="H90" s="3">
        <f>ROUND(+Surgery!F185,0)</f>
        <v>125114</v>
      </c>
      <c r="I90" s="9">
        <f t="shared" si="4"/>
        <v>0.02</v>
      </c>
      <c r="J90" s="9"/>
      <c r="K90" s="10">
        <f t="shared" si="5"/>
        <v>-0.8</v>
      </c>
    </row>
    <row r="91" spans="2:11" ht="12">
      <c r="B91">
        <f>+Surgery!A86</f>
        <v>194</v>
      </c>
      <c r="C91" t="str">
        <f>+Surgery!B86</f>
        <v>PROVIDENCE SAINT JOSEPHS HOSPITAL</v>
      </c>
      <c r="D91" s="3">
        <f>ROUND(+Surgery!O86,0)</f>
        <v>9596</v>
      </c>
      <c r="E91" s="3">
        <f>ROUND(+Surgery!F86,0)</f>
        <v>105299</v>
      </c>
      <c r="F91" s="9">
        <f t="shared" si="3"/>
        <v>0.09</v>
      </c>
      <c r="G91" s="3">
        <f>ROUND(+Surgery!O186,0)</f>
        <v>4790</v>
      </c>
      <c r="H91" s="3">
        <f>ROUND(+Surgery!F186,0)</f>
        <v>103280</v>
      </c>
      <c r="I91" s="9">
        <f t="shared" si="4"/>
        <v>0.05</v>
      </c>
      <c r="J91" s="9"/>
      <c r="K91" s="10">
        <f t="shared" si="5"/>
        <v>-0.4444</v>
      </c>
    </row>
    <row r="92" spans="2:11" ht="12">
      <c r="B92">
        <f>+Surgery!A87</f>
        <v>195</v>
      </c>
      <c r="C92" t="str">
        <f>+Surgery!B87</f>
        <v>SNOQUALMIE VALLEY HOSPITAL</v>
      </c>
      <c r="D92" s="3">
        <f>ROUND(+Surgery!O87,0)</f>
        <v>2335</v>
      </c>
      <c r="E92" s="3">
        <f>ROUND(+Surgery!F87,0)</f>
        <v>0</v>
      </c>
      <c r="F92" s="9">
        <f t="shared" si="3"/>
      </c>
      <c r="G92" s="3">
        <f>ROUND(+Surgery!O187,0)</f>
        <v>0</v>
      </c>
      <c r="H92" s="3">
        <f>ROUND(+Surgery!F187,0)</f>
        <v>0</v>
      </c>
      <c r="I92" s="9">
        <f t="shared" si="4"/>
      </c>
      <c r="J92" s="9"/>
      <c r="K92" s="10">
        <f t="shared" si="5"/>
      </c>
    </row>
    <row r="93" spans="2:11" ht="12">
      <c r="B93">
        <f>+Surgery!A88</f>
        <v>197</v>
      </c>
      <c r="C93" t="str">
        <f>+Surgery!B88</f>
        <v>CAPITAL MEDICAL CENTER</v>
      </c>
      <c r="D93" s="3">
        <f>ROUND(+Surgery!O88,0)</f>
        <v>180067</v>
      </c>
      <c r="E93" s="3">
        <f>ROUND(+Surgery!F88,0)</f>
        <v>330378</v>
      </c>
      <c r="F93" s="9">
        <f t="shared" si="3"/>
        <v>0.55</v>
      </c>
      <c r="G93" s="3">
        <f>ROUND(+Surgery!O188,0)</f>
        <v>173321</v>
      </c>
      <c r="H93" s="3">
        <f>ROUND(+Surgery!F188,0)</f>
        <v>359451</v>
      </c>
      <c r="I93" s="9">
        <f t="shared" si="4"/>
        <v>0.48</v>
      </c>
      <c r="J93" s="9"/>
      <c r="K93" s="10">
        <f t="shared" si="5"/>
        <v>-0.1273</v>
      </c>
    </row>
    <row r="94" spans="2:11" ht="12">
      <c r="B94">
        <f>+Surgery!A89</f>
        <v>198</v>
      </c>
      <c r="C94" t="str">
        <f>+Surgery!B89</f>
        <v>SUNNYSIDE COMMUNITY HOSPITAL</v>
      </c>
      <c r="D94" s="3">
        <f>ROUND(+Surgery!O89,0)</f>
        <v>6693</v>
      </c>
      <c r="E94" s="3">
        <f>ROUND(+Surgery!F89,0)</f>
        <v>91624</v>
      </c>
      <c r="F94" s="9">
        <f t="shared" si="3"/>
        <v>0.07</v>
      </c>
      <c r="G94" s="3">
        <f>ROUND(+Surgery!O189,0)</f>
        <v>6147</v>
      </c>
      <c r="H94" s="3">
        <f>ROUND(+Surgery!F189,0)</f>
        <v>107114</v>
      </c>
      <c r="I94" s="9">
        <f t="shared" si="4"/>
        <v>0.06</v>
      </c>
      <c r="J94" s="9"/>
      <c r="K94" s="10">
        <f t="shared" si="5"/>
        <v>-0.1429</v>
      </c>
    </row>
    <row r="95" spans="2:11" ht="12">
      <c r="B95">
        <f>+Surgery!A90</f>
        <v>199</v>
      </c>
      <c r="C95" t="str">
        <f>+Surgery!B90</f>
        <v>TOPPENISH COMMUNITY HOSPITAL</v>
      </c>
      <c r="D95" s="3">
        <f>ROUND(+Surgery!O90,0)</f>
        <v>18366</v>
      </c>
      <c r="E95" s="3">
        <f>ROUND(+Surgery!F90,0)</f>
        <v>93900</v>
      </c>
      <c r="F95" s="9">
        <f t="shared" si="3"/>
        <v>0.2</v>
      </c>
      <c r="G95" s="3">
        <f>ROUND(+Surgery!O190,0)</f>
        <v>24488</v>
      </c>
      <c r="H95" s="3">
        <f>ROUND(+Surgery!F190,0)</f>
        <v>84750</v>
      </c>
      <c r="I95" s="9">
        <f t="shared" si="4"/>
        <v>0.29</v>
      </c>
      <c r="J95" s="9"/>
      <c r="K95" s="10">
        <f t="shared" si="5"/>
        <v>0.45</v>
      </c>
    </row>
    <row r="96" spans="2:11" ht="12">
      <c r="B96">
        <f>+Surgery!A91</f>
        <v>201</v>
      </c>
      <c r="C96" t="str">
        <f>+Surgery!B91</f>
        <v>SAINT FRANCIS COMMUNITY HOSPITAL</v>
      </c>
      <c r="D96" s="3">
        <f>ROUND(+Surgery!O91,0)</f>
        <v>41045</v>
      </c>
      <c r="E96" s="3">
        <f>ROUND(+Surgery!F91,0)</f>
        <v>1050750</v>
      </c>
      <c r="F96" s="9">
        <f t="shared" si="3"/>
        <v>0.04</v>
      </c>
      <c r="G96" s="3">
        <f>ROUND(+Surgery!O191,0)</f>
        <v>49985</v>
      </c>
      <c r="H96" s="3">
        <f>ROUND(+Surgery!F191,0)</f>
        <v>1591534</v>
      </c>
      <c r="I96" s="9">
        <f t="shared" si="4"/>
        <v>0.03</v>
      </c>
      <c r="J96" s="9"/>
      <c r="K96" s="10">
        <f t="shared" si="5"/>
        <v>-0.25</v>
      </c>
    </row>
    <row r="97" spans="2:11" ht="12">
      <c r="B97">
        <f>+Surgery!A92</f>
        <v>202</v>
      </c>
      <c r="C97" t="str">
        <f>+Surgery!B92</f>
        <v>REGIONAL HOSP. FOR RESP. &amp; COMPLEX CARE</v>
      </c>
      <c r="D97" s="3">
        <f>ROUND(+Surgery!O92,0)</f>
        <v>0</v>
      </c>
      <c r="E97" s="3">
        <f>ROUND(+Surgery!F92,0)</f>
        <v>0</v>
      </c>
      <c r="F97" s="9">
        <f t="shared" si="3"/>
      </c>
      <c r="G97" s="3">
        <f>ROUND(+Surgery!O192,0)</f>
        <v>0</v>
      </c>
      <c r="H97" s="3">
        <f>ROUND(+Surgery!F192,0)</f>
        <v>0</v>
      </c>
      <c r="I97" s="9">
        <f t="shared" si="4"/>
      </c>
      <c r="J97" s="9"/>
      <c r="K97" s="10">
        <f t="shared" si="5"/>
      </c>
    </row>
    <row r="98" spans="2:11" ht="12">
      <c r="B98">
        <f>+Surgery!A93</f>
        <v>204</v>
      </c>
      <c r="C98" t="str">
        <f>+Surgery!B93</f>
        <v>SEATTLE CANCER CARE ALLIANCE</v>
      </c>
      <c r="D98" s="3">
        <f>ROUND(+Surgery!O93,0)</f>
        <v>0</v>
      </c>
      <c r="E98" s="3">
        <f>ROUND(+Surgery!F93,0)</f>
        <v>0</v>
      </c>
      <c r="F98" s="9">
        <f t="shared" si="3"/>
      </c>
      <c r="G98" s="3">
        <f>ROUND(+Surgery!O193,0)</f>
        <v>0</v>
      </c>
      <c r="H98" s="3">
        <f>ROUND(+Surgery!F193,0)</f>
        <v>0</v>
      </c>
      <c r="I98" s="9">
        <f t="shared" si="4"/>
      </c>
      <c r="J98" s="9"/>
      <c r="K98" s="10">
        <f t="shared" si="5"/>
      </c>
    </row>
    <row r="99" spans="2:11" ht="12">
      <c r="B99">
        <f>+Surgery!A94</f>
        <v>205</v>
      </c>
      <c r="C99" t="str">
        <f>+Surgery!B94</f>
        <v>WENATCHEE VALLEY MEDICAL CENTER</v>
      </c>
      <c r="D99" s="3">
        <f>ROUND(+Surgery!O94,0)</f>
        <v>41520</v>
      </c>
      <c r="E99" s="3">
        <f>ROUND(+Surgery!F94,0)</f>
        <v>381769</v>
      </c>
      <c r="F99" s="9">
        <f t="shared" si="3"/>
        <v>0.11</v>
      </c>
      <c r="G99" s="3">
        <f>ROUND(+Surgery!O194,0)</f>
        <v>32055</v>
      </c>
      <c r="H99" s="3">
        <f>ROUND(+Surgery!F194,0)</f>
        <v>391219</v>
      </c>
      <c r="I99" s="9">
        <f t="shared" si="4"/>
        <v>0.08</v>
      </c>
      <c r="J99" s="9"/>
      <c r="K99" s="10">
        <f t="shared" si="5"/>
        <v>-0.2727</v>
      </c>
    </row>
    <row r="100" spans="2:11" ht="12">
      <c r="B100">
        <f>+Surgery!A95</f>
        <v>206</v>
      </c>
      <c r="C100" t="str">
        <f>+Surgery!B95</f>
        <v>UNITED GENERAL HOSPITAL</v>
      </c>
      <c r="D100" s="3">
        <f>ROUND(+Surgery!O95,0)</f>
        <v>42137</v>
      </c>
      <c r="E100" s="3">
        <f>ROUND(+Surgery!F95,0)</f>
        <v>72398</v>
      </c>
      <c r="F100" s="9">
        <f t="shared" si="3"/>
        <v>0.58</v>
      </c>
      <c r="G100" s="3">
        <f>ROUND(+Surgery!O195,0)</f>
        <v>3475</v>
      </c>
      <c r="H100" s="3">
        <f>ROUND(+Surgery!F195,0)</f>
        <v>66817</v>
      </c>
      <c r="I100" s="9">
        <f t="shared" si="4"/>
        <v>0.05</v>
      </c>
      <c r="J100" s="9"/>
      <c r="K100" s="10">
        <f t="shared" si="5"/>
        <v>-0.9138</v>
      </c>
    </row>
    <row r="101" spans="2:11" ht="12">
      <c r="B101">
        <f>+Surgery!A96</f>
        <v>207</v>
      </c>
      <c r="C101" t="str">
        <f>+Surgery!B96</f>
        <v>SKAGIT VALLEY HOSPITAL</v>
      </c>
      <c r="D101" s="3">
        <f>ROUND(+Surgery!O96,0)</f>
        <v>13872</v>
      </c>
      <c r="E101" s="3">
        <f>ROUND(+Surgery!F96,0)</f>
        <v>523053</v>
      </c>
      <c r="F101" s="9">
        <f t="shared" si="3"/>
        <v>0.03</v>
      </c>
      <c r="G101" s="3">
        <f>ROUND(+Surgery!O196,0)</f>
        <v>2569</v>
      </c>
      <c r="H101" s="3">
        <f>ROUND(+Surgery!F196,0)</f>
        <v>517950</v>
      </c>
      <c r="I101" s="9">
        <f t="shared" si="4"/>
        <v>0</v>
      </c>
      <c r="J101" s="9"/>
      <c r="K101" s="10">
        <f t="shared" si="5"/>
        <v>-1</v>
      </c>
    </row>
    <row r="102" spans="2:11" ht="12">
      <c r="B102">
        <f>+Surgery!A97</f>
        <v>208</v>
      </c>
      <c r="C102" t="str">
        <f>+Surgery!B97</f>
        <v>LEGACY SALMON CREEK HOSPITAL</v>
      </c>
      <c r="D102" s="3">
        <f>ROUND(+Surgery!O97,0)</f>
        <v>253872</v>
      </c>
      <c r="E102" s="3">
        <f>ROUND(+Surgery!F97,0)</f>
        <v>386355</v>
      </c>
      <c r="F102" s="9">
        <f t="shared" si="3"/>
        <v>0.66</v>
      </c>
      <c r="G102" s="3">
        <f>ROUND(+Surgery!O197,0)</f>
        <v>337882</v>
      </c>
      <c r="H102" s="3">
        <f>ROUND(+Surgery!F197,0)</f>
        <v>416790</v>
      </c>
      <c r="I102" s="9">
        <f t="shared" si="4"/>
        <v>0.81</v>
      </c>
      <c r="J102" s="9"/>
      <c r="K102" s="10">
        <f t="shared" si="5"/>
        <v>0.2273</v>
      </c>
    </row>
    <row r="103" spans="2:11" ht="12">
      <c r="B103">
        <f>+Surgery!A98</f>
        <v>209</v>
      </c>
      <c r="C103" t="str">
        <f>+Surgery!B98</f>
        <v>SAINT ANTHONY HOSPITAL</v>
      </c>
      <c r="D103" s="3">
        <f>ROUND(+Surgery!O98,0)</f>
        <v>0</v>
      </c>
      <c r="E103" s="3">
        <f>ROUND(+Surgery!F98,0)</f>
        <v>0</v>
      </c>
      <c r="F103" s="9">
        <f t="shared" si="3"/>
      </c>
      <c r="G103" s="3">
        <f>ROUND(+Surgery!O198,0)</f>
        <v>13650</v>
      </c>
      <c r="H103" s="3">
        <f>ROUND(+Surgery!F198,0)</f>
        <v>63674</v>
      </c>
      <c r="I103" s="9">
        <f t="shared" si="4"/>
        <v>0.21</v>
      </c>
      <c r="J103" s="9"/>
      <c r="K103" s="10">
        <f t="shared" si="5"/>
      </c>
    </row>
    <row r="104" spans="2:11" ht="12">
      <c r="B104">
        <f>+Surgery!A99</f>
        <v>904</v>
      </c>
      <c r="C104" t="str">
        <f>+Surgery!B99</f>
        <v>BHC FAIRFAX HOSPITAL</v>
      </c>
      <c r="D104" s="3">
        <f>ROUND(+Surgery!O99,0)</f>
        <v>0</v>
      </c>
      <c r="E104" s="3">
        <f>ROUND(+Surgery!F99,0)</f>
        <v>0</v>
      </c>
      <c r="F104" s="9">
        <f t="shared" si="3"/>
      </c>
      <c r="G104" s="3">
        <f>ROUND(+Surgery!O199,0)</f>
        <v>0</v>
      </c>
      <c r="H104" s="3">
        <f>ROUND(+Surgery!F199,0)</f>
        <v>0</v>
      </c>
      <c r="I104" s="9">
        <f t="shared" si="4"/>
      </c>
      <c r="J104" s="9"/>
      <c r="K104" s="10">
        <f t="shared" si="5"/>
      </c>
    </row>
    <row r="105" spans="2:11" ht="12">
      <c r="B105">
        <f>+Surgery!A100</f>
        <v>915</v>
      </c>
      <c r="C105" t="str">
        <f>+Surgery!B100</f>
        <v>LOURDES COUNSELING CENTER</v>
      </c>
      <c r="D105" s="3">
        <f>ROUND(+Surgery!O100,0)</f>
        <v>0</v>
      </c>
      <c r="E105" s="3">
        <f>ROUND(+Surgery!F100,0)</f>
        <v>0</v>
      </c>
      <c r="F105" s="9">
        <f t="shared" si="3"/>
      </c>
      <c r="G105" s="3">
        <f>ROUND(+Surgery!O200,0)</f>
        <v>0</v>
      </c>
      <c r="H105" s="3">
        <f>ROUND(+Surgery!F200,0)</f>
        <v>0</v>
      </c>
      <c r="I105" s="9">
        <f t="shared" si="4"/>
      </c>
      <c r="J105" s="9"/>
      <c r="K105" s="10">
        <f t="shared" si="5"/>
      </c>
    </row>
    <row r="106" spans="2:11" ht="12">
      <c r="B106">
        <f>+Surgery!A101</f>
        <v>919</v>
      </c>
      <c r="C106" t="str">
        <f>+Surgery!B101</f>
        <v>NAVOS</v>
      </c>
      <c r="D106" s="3">
        <f>ROUND(+Surgery!O101,0)</f>
        <v>0</v>
      </c>
      <c r="E106" s="3">
        <f>ROUND(+Surgery!F101,0)</f>
        <v>0</v>
      </c>
      <c r="F106" s="9">
        <f t="shared" si="3"/>
      </c>
      <c r="G106" s="3">
        <f>ROUND(+Surgery!O201,0)</f>
        <v>0</v>
      </c>
      <c r="H106" s="3">
        <f>ROUND(+Surgery!F201,0)</f>
        <v>0</v>
      </c>
      <c r="I106" s="9">
        <f t="shared" si="4"/>
      </c>
      <c r="J106" s="9"/>
      <c r="K106" s="10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surgery screens</dc:title>
  <dc:subject>2009 comparative screens - surgery</dc:subject>
  <dc:creator>Washington State Dept of Health - EHSPHL - Hospital and Patient Data Systems</dc:creator>
  <cp:keywords/>
  <dc:description/>
  <cp:lastModifiedBy>Randy Huyck</cp:lastModifiedBy>
  <cp:lastPrinted>2000-11-08T23:07:06Z</cp:lastPrinted>
  <dcterms:created xsi:type="dcterms:W3CDTF">2000-10-12T15:24:11Z</dcterms:created>
  <dcterms:modified xsi:type="dcterms:W3CDTF">2011-09-13T20:56:45Z</dcterms:modified>
  <cp:category/>
  <cp:version/>
  <cp:contentType/>
  <cp:contentStatus/>
</cp:coreProperties>
</file>